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1570" windowHeight="9405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U17" i="2" l="1"/>
  <c r="KU27" i="2"/>
  <c r="KU28" i="2"/>
  <c r="KU74" i="2"/>
  <c r="KV77" i="2"/>
  <c r="KV13" i="2"/>
  <c r="KV14" i="2"/>
  <c r="KV15" i="2"/>
  <c r="KV16" i="2"/>
  <c r="KV17" i="2"/>
  <c r="KV18" i="2"/>
  <c r="KV19" i="2"/>
  <c r="KV20" i="2"/>
  <c r="KV21" i="2"/>
  <c r="KV22" i="2"/>
  <c r="KV23" i="2"/>
  <c r="KV24" i="2"/>
  <c r="KV25" i="2"/>
  <c r="KV26" i="2"/>
  <c r="KV27" i="2"/>
  <c r="KV28" i="2"/>
  <c r="KV29" i="2"/>
  <c r="KV30" i="2"/>
  <c r="KV31" i="2"/>
  <c r="KV32" i="2"/>
  <c r="KV33" i="2"/>
  <c r="KV34" i="2"/>
  <c r="KV35" i="2"/>
  <c r="KV36" i="2"/>
  <c r="KV37" i="2"/>
  <c r="KV38" i="2"/>
  <c r="KV39" i="2"/>
  <c r="KV40" i="2"/>
  <c r="KV41" i="2"/>
  <c r="KV42" i="2"/>
  <c r="KV43" i="2"/>
  <c r="KV44" i="2"/>
  <c r="KV45" i="2"/>
  <c r="KV46" i="2"/>
  <c r="KV47" i="2"/>
  <c r="KV48" i="2"/>
  <c r="KV49" i="2"/>
  <c r="KV50" i="2"/>
  <c r="KV51" i="2"/>
  <c r="KV52" i="2"/>
  <c r="KV53" i="2"/>
  <c r="KV54" i="2"/>
  <c r="KV55" i="2"/>
  <c r="KV56" i="2"/>
  <c r="KV57" i="2"/>
  <c r="KV58" i="2"/>
  <c r="KV59" i="2"/>
  <c r="KV60" i="2"/>
  <c r="KV61" i="2"/>
  <c r="KV62" i="2"/>
  <c r="KV63" i="2"/>
  <c r="KV64" i="2"/>
  <c r="KV65" i="2"/>
  <c r="KV66" i="2"/>
  <c r="KV67" i="2"/>
  <c r="KV68" i="2"/>
  <c r="KV69" i="2"/>
  <c r="KV70" i="2"/>
  <c r="KV71" i="2"/>
  <c r="KV72" i="2"/>
  <c r="KV73" i="2"/>
  <c r="KV74" i="2"/>
  <c r="KV75" i="2"/>
  <c r="KV76" i="2"/>
  <c r="KV78" i="2"/>
  <c r="KV79" i="2"/>
  <c r="KV80" i="2"/>
  <c r="KV81" i="2"/>
  <c r="KV82" i="2"/>
  <c r="KV83" i="2"/>
  <c r="KV84" i="2"/>
  <c r="KV12" i="2"/>
  <c r="KU13" i="2"/>
  <c r="KU14" i="2"/>
  <c r="KU15" i="2"/>
  <c r="KU16" i="2"/>
  <c r="KU18" i="2"/>
  <c r="KU19" i="2"/>
  <c r="KU20" i="2"/>
  <c r="KU21" i="2"/>
  <c r="KU22" i="2"/>
  <c r="KU23" i="2"/>
  <c r="KU24" i="2"/>
  <c r="KU25" i="2"/>
  <c r="KU26" i="2"/>
  <c r="KU29" i="2"/>
  <c r="KU30" i="2"/>
  <c r="KU31" i="2"/>
  <c r="KU32" i="2"/>
  <c r="KU33" i="2"/>
  <c r="KU34" i="2"/>
  <c r="KU35" i="2"/>
  <c r="KU36" i="2"/>
  <c r="KU37" i="2"/>
  <c r="KU38" i="2"/>
  <c r="KU39" i="2"/>
  <c r="KU40" i="2"/>
  <c r="KU41" i="2"/>
  <c r="KU42" i="2"/>
  <c r="KU43" i="2"/>
  <c r="KU44" i="2"/>
  <c r="KU45" i="2"/>
  <c r="KU46" i="2"/>
  <c r="KU47" i="2"/>
  <c r="KU48" i="2"/>
  <c r="KU49" i="2"/>
  <c r="KU50" i="2"/>
  <c r="KU51" i="2"/>
  <c r="KU52" i="2"/>
  <c r="KU53" i="2"/>
  <c r="KU54" i="2"/>
  <c r="KU55" i="2"/>
  <c r="KU56" i="2"/>
  <c r="KU57" i="2"/>
  <c r="KU58" i="2"/>
  <c r="KU59" i="2"/>
  <c r="KU60" i="2"/>
  <c r="KU61" i="2"/>
  <c r="KU62" i="2"/>
  <c r="KU63" i="2"/>
  <c r="KU64" i="2"/>
  <c r="KU65" i="2"/>
  <c r="KU66" i="2"/>
  <c r="KU67" i="2"/>
  <c r="KU68" i="2"/>
  <c r="KU69" i="2"/>
  <c r="KU70" i="2"/>
  <c r="KU71" i="2"/>
  <c r="KU72" i="2"/>
  <c r="KU73" i="2"/>
  <c r="KU75" i="2"/>
  <c r="KU76" i="2"/>
  <c r="KU77" i="2"/>
  <c r="KU78" i="2"/>
  <c r="KU79" i="2"/>
  <c r="KU80" i="2"/>
  <c r="KU81" i="2"/>
  <c r="KU82" i="2"/>
  <c r="KU83" i="2"/>
  <c r="KU84" i="2"/>
  <c r="KU12" i="2"/>
  <c r="KX13" i="2"/>
  <c r="KX15" i="2"/>
  <c r="KX16" i="2"/>
  <c r="KX21" i="2"/>
  <c r="KX25" i="2"/>
  <c r="KX29" i="2"/>
  <c r="KX36" i="2"/>
  <c r="KX37" i="2"/>
  <c r="KX39" i="2"/>
  <c r="KX41" i="2"/>
  <c r="KX44" i="2"/>
  <c r="KX45" i="2"/>
  <c r="KX47" i="2"/>
  <c r="KX48" i="2"/>
  <c r="KX49" i="2"/>
  <c r="KX51" i="2"/>
  <c r="KX52" i="2"/>
  <c r="KX53" i="2"/>
  <c r="KX56" i="2"/>
  <c r="KX60" i="2"/>
  <c r="KX63" i="2"/>
  <c r="KX64" i="2"/>
  <c r="KX68" i="2"/>
  <c r="KX70" i="2"/>
  <c r="KX72" i="2"/>
  <c r="KX73" i="2"/>
  <c r="KX75" i="2"/>
  <c r="KX76" i="2"/>
  <c r="KX78" i="2"/>
  <c r="KX80" i="2"/>
  <c r="KW13" i="2"/>
  <c r="KW14" i="2"/>
  <c r="KW15" i="2"/>
  <c r="KW16" i="2"/>
  <c r="KW17" i="2"/>
  <c r="KW18" i="2"/>
  <c r="KW19" i="2"/>
  <c r="KW20" i="2"/>
  <c r="KW21" i="2"/>
  <c r="KW22" i="2"/>
  <c r="KW23" i="2"/>
  <c r="KW24" i="2"/>
  <c r="KW25" i="2"/>
  <c r="KW26" i="2"/>
  <c r="KW27" i="2"/>
  <c r="KW28" i="2"/>
  <c r="KW29" i="2"/>
  <c r="KW30" i="2"/>
  <c r="KW31" i="2"/>
  <c r="KW32" i="2"/>
  <c r="KW33" i="2"/>
  <c r="KW34" i="2"/>
  <c r="KW35" i="2"/>
  <c r="KW36" i="2"/>
  <c r="KW37" i="2"/>
  <c r="KW38" i="2"/>
  <c r="KW39" i="2"/>
  <c r="KW40" i="2"/>
  <c r="KW41" i="2"/>
  <c r="KW42" i="2"/>
  <c r="KW43" i="2"/>
  <c r="KW44" i="2"/>
  <c r="KW45" i="2"/>
  <c r="KW46" i="2"/>
  <c r="KW47" i="2"/>
  <c r="KW48" i="2"/>
  <c r="KW49" i="2"/>
  <c r="KW50" i="2"/>
  <c r="KW51" i="2"/>
  <c r="KW52" i="2"/>
  <c r="KW53" i="2"/>
  <c r="KW54" i="2"/>
  <c r="KW55" i="2"/>
  <c r="KW56" i="2"/>
  <c r="KW57" i="2"/>
  <c r="KW58" i="2"/>
  <c r="KW59" i="2"/>
  <c r="KW60" i="2"/>
  <c r="KW61" i="2"/>
  <c r="KW62" i="2"/>
  <c r="KW63" i="2"/>
  <c r="KW64" i="2"/>
  <c r="KW65" i="2"/>
  <c r="KW66" i="2"/>
  <c r="KW67" i="2"/>
  <c r="KW68" i="2"/>
  <c r="KW69" i="2"/>
  <c r="KW70" i="2"/>
  <c r="KW71" i="2"/>
  <c r="KW72" i="2"/>
  <c r="KW73" i="2"/>
  <c r="KW74" i="2"/>
  <c r="KW75" i="2"/>
  <c r="KW76" i="2"/>
  <c r="KW77" i="2"/>
  <c r="KW78" i="2"/>
  <c r="KW79" i="2"/>
  <c r="KW80" i="2"/>
  <c r="KW81" i="2"/>
  <c r="KW82" i="2"/>
  <c r="KW83" i="2"/>
  <c r="KW84" i="2"/>
  <c r="KW12" i="2"/>
  <c r="KT13" i="2"/>
  <c r="KT14" i="2"/>
  <c r="KT15" i="2"/>
  <c r="KT16" i="2"/>
  <c r="KT17" i="2"/>
  <c r="KT18" i="2"/>
  <c r="KT19" i="2"/>
  <c r="KT20" i="2"/>
  <c r="KT21" i="2"/>
  <c r="KT22" i="2"/>
  <c r="KT23" i="2"/>
  <c r="KT24" i="2"/>
  <c r="KT25" i="2"/>
  <c r="KT26" i="2"/>
  <c r="KT27" i="2"/>
  <c r="KT28" i="2"/>
  <c r="KT29" i="2"/>
  <c r="KT30" i="2"/>
  <c r="KT31" i="2"/>
  <c r="KT32" i="2"/>
  <c r="KT33" i="2"/>
  <c r="KT34" i="2"/>
  <c r="KT35" i="2"/>
  <c r="KT36" i="2"/>
  <c r="KT37" i="2"/>
  <c r="KT38" i="2"/>
  <c r="KX38" i="2" s="1"/>
  <c r="KT39" i="2"/>
  <c r="KT40" i="2"/>
  <c r="KT41" i="2"/>
  <c r="KT42" i="2"/>
  <c r="KT43" i="2"/>
  <c r="KT44" i="2"/>
  <c r="KT45" i="2"/>
  <c r="KT46" i="2"/>
  <c r="KT47" i="2"/>
  <c r="KT48" i="2"/>
  <c r="KT49" i="2"/>
  <c r="KT50" i="2"/>
  <c r="KT51" i="2"/>
  <c r="KT52" i="2"/>
  <c r="KT53" i="2"/>
  <c r="KT54" i="2"/>
  <c r="KT55" i="2"/>
  <c r="KT56" i="2"/>
  <c r="KT57" i="2"/>
  <c r="KT58" i="2"/>
  <c r="KT59" i="2"/>
  <c r="KT60" i="2"/>
  <c r="KT61" i="2"/>
  <c r="KT62" i="2"/>
  <c r="KT63" i="2"/>
  <c r="KT64" i="2"/>
  <c r="KT65" i="2"/>
  <c r="KT66" i="2"/>
  <c r="KT67" i="2"/>
  <c r="KT68" i="2"/>
  <c r="KT69" i="2"/>
  <c r="KT70" i="2"/>
  <c r="KT71" i="2"/>
  <c r="KT72" i="2"/>
  <c r="KT73" i="2"/>
  <c r="KT74" i="2"/>
  <c r="KT75" i="2"/>
  <c r="KT76" i="2"/>
  <c r="KT77" i="2"/>
  <c r="KT78" i="2"/>
  <c r="KT79" i="2"/>
  <c r="KT80" i="2"/>
  <c r="KT81" i="2"/>
  <c r="KT82" i="2"/>
  <c r="KT83" i="2"/>
  <c r="KT84" i="2"/>
  <c r="KT12" i="2"/>
  <c r="KS13" i="2"/>
  <c r="KS14" i="2"/>
  <c r="KS15" i="2"/>
  <c r="KS16" i="2"/>
  <c r="KS17" i="2"/>
  <c r="KS18" i="2"/>
  <c r="KS19" i="2"/>
  <c r="KS20" i="2"/>
  <c r="KS21" i="2"/>
  <c r="KS22" i="2"/>
  <c r="KS23" i="2"/>
  <c r="KS24" i="2"/>
  <c r="KS25" i="2"/>
  <c r="KS26" i="2"/>
  <c r="KS27" i="2"/>
  <c r="KS28" i="2"/>
  <c r="KS29" i="2"/>
  <c r="KS30" i="2"/>
  <c r="KS31" i="2"/>
  <c r="KS32" i="2"/>
  <c r="KS33" i="2"/>
  <c r="KS34" i="2"/>
  <c r="KS35" i="2"/>
  <c r="KS36" i="2"/>
  <c r="KS37" i="2"/>
  <c r="KS38" i="2"/>
  <c r="KS39" i="2"/>
  <c r="KS40" i="2"/>
  <c r="KS41" i="2"/>
  <c r="KS42" i="2"/>
  <c r="KS43" i="2"/>
  <c r="KS44" i="2"/>
  <c r="KS45" i="2"/>
  <c r="KS46" i="2"/>
  <c r="KS47" i="2"/>
  <c r="KS48" i="2"/>
  <c r="KS49" i="2"/>
  <c r="KS50" i="2"/>
  <c r="KS51" i="2"/>
  <c r="KS52" i="2"/>
  <c r="KS53" i="2"/>
  <c r="KS54" i="2"/>
  <c r="KS55" i="2"/>
  <c r="KS56" i="2"/>
  <c r="KS57" i="2"/>
  <c r="KS58" i="2"/>
  <c r="KS59" i="2"/>
  <c r="KS60" i="2"/>
  <c r="KS61" i="2"/>
  <c r="KS62" i="2"/>
  <c r="KS63" i="2"/>
  <c r="KS64" i="2"/>
  <c r="KS65" i="2"/>
  <c r="KS66" i="2"/>
  <c r="KS67" i="2"/>
  <c r="KS68" i="2"/>
  <c r="KS69" i="2"/>
  <c r="KS70" i="2"/>
  <c r="KS71" i="2"/>
  <c r="KS72" i="2"/>
  <c r="KS73" i="2"/>
  <c r="KS74" i="2"/>
  <c r="KS75" i="2"/>
  <c r="KS76" i="2"/>
  <c r="KS77" i="2"/>
  <c r="KS78" i="2"/>
  <c r="KS79" i="2"/>
  <c r="KS80" i="2"/>
  <c r="KS81" i="2"/>
  <c r="KS82" i="2"/>
  <c r="KS83" i="2"/>
  <c r="KS84" i="2"/>
  <c r="KS12" i="2"/>
  <c r="KO13" i="2"/>
  <c r="KO14" i="2"/>
  <c r="KO15" i="2"/>
  <c r="KO16" i="2"/>
  <c r="KO17" i="2"/>
  <c r="KO18" i="2"/>
  <c r="KO19" i="2"/>
  <c r="KO20" i="2"/>
  <c r="KO21" i="2"/>
  <c r="KO22" i="2"/>
  <c r="KO23" i="2"/>
  <c r="KO24" i="2"/>
  <c r="KO25" i="2"/>
  <c r="KO26" i="2"/>
  <c r="KO27" i="2"/>
  <c r="KO28" i="2"/>
  <c r="KO29" i="2"/>
  <c r="KO30" i="2"/>
  <c r="KO31" i="2"/>
  <c r="KO32" i="2"/>
  <c r="KO33" i="2"/>
  <c r="KO34" i="2"/>
  <c r="KO35" i="2"/>
  <c r="KO36" i="2"/>
  <c r="KO37" i="2"/>
  <c r="KO38" i="2"/>
  <c r="KO39" i="2"/>
  <c r="KO40" i="2"/>
  <c r="KO41" i="2"/>
  <c r="KO42" i="2"/>
  <c r="KO43" i="2"/>
  <c r="KO44" i="2"/>
  <c r="KO45" i="2"/>
  <c r="KO46" i="2"/>
  <c r="KO47" i="2"/>
  <c r="KO48" i="2"/>
  <c r="KO49" i="2"/>
  <c r="KO50" i="2"/>
  <c r="KO51" i="2"/>
  <c r="KO52" i="2"/>
  <c r="KO53" i="2"/>
  <c r="KO54" i="2"/>
  <c r="KO55" i="2"/>
  <c r="KO56" i="2"/>
  <c r="KO57" i="2"/>
  <c r="KO58" i="2"/>
  <c r="KO59" i="2"/>
  <c r="KO60" i="2"/>
  <c r="KO61" i="2"/>
  <c r="KO62" i="2"/>
  <c r="KO63" i="2"/>
  <c r="KO64" i="2"/>
  <c r="KO65" i="2"/>
  <c r="KO66" i="2"/>
  <c r="KO67" i="2"/>
  <c r="KO68" i="2"/>
  <c r="KO69" i="2"/>
  <c r="KO70" i="2"/>
  <c r="KO71" i="2"/>
  <c r="KO72" i="2"/>
  <c r="KO73" i="2"/>
  <c r="KO74" i="2"/>
  <c r="KO75" i="2"/>
  <c r="KO76" i="2"/>
  <c r="KO77" i="2"/>
  <c r="KO78" i="2"/>
  <c r="KO79" i="2"/>
  <c r="KO80" i="2"/>
  <c r="KO81" i="2"/>
  <c r="KO82" i="2"/>
  <c r="KO83" i="2"/>
  <c r="KO84" i="2"/>
  <c r="KO12" i="2"/>
  <c r="KN13" i="2"/>
  <c r="KN14" i="2"/>
  <c r="KN15" i="2"/>
  <c r="KN16" i="2"/>
  <c r="KN17" i="2"/>
  <c r="KN18" i="2"/>
  <c r="KN19" i="2"/>
  <c r="KN20" i="2"/>
  <c r="KN21" i="2"/>
  <c r="KN22" i="2"/>
  <c r="KN23" i="2"/>
  <c r="KN24" i="2"/>
  <c r="KN25" i="2"/>
  <c r="KN26" i="2"/>
  <c r="KN27" i="2"/>
  <c r="KN28" i="2"/>
  <c r="KN29" i="2"/>
  <c r="KN30" i="2"/>
  <c r="KN31" i="2"/>
  <c r="KN32" i="2"/>
  <c r="KN33" i="2"/>
  <c r="KN34" i="2"/>
  <c r="KN35" i="2"/>
  <c r="KN36" i="2"/>
  <c r="KN37" i="2"/>
  <c r="KN38" i="2"/>
  <c r="KN39" i="2"/>
  <c r="KN40" i="2"/>
  <c r="KN41" i="2"/>
  <c r="KN42" i="2"/>
  <c r="KN43" i="2"/>
  <c r="KN44" i="2"/>
  <c r="KN45" i="2"/>
  <c r="KN46" i="2"/>
  <c r="KN47" i="2"/>
  <c r="KN48" i="2"/>
  <c r="KN49" i="2"/>
  <c r="KN50" i="2"/>
  <c r="KN51" i="2"/>
  <c r="KN52" i="2"/>
  <c r="KN53" i="2"/>
  <c r="KN54" i="2"/>
  <c r="KN55" i="2"/>
  <c r="KN56" i="2"/>
  <c r="KN57" i="2"/>
  <c r="KN58" i="2"/>
  <c r="KN59" i="2"/>
  <c r="KN60" i="2"/>
  <c r="KN61" i="2"/>
  <c r="KN62" i="2"/>
  <c r="KN63" i="2"/>
  <c r="KN64" i="2"/>
  <c r="KN65" i="2"/>
  <c r="KN66" i="2"/>
  <c r="KN67" i="2"/>
  <c r="KN68" i="2"/>
  <c r="KN69" i="2"/>
  <c r="KN70" i="2"/>
  <c r="KN71" i="2"/>
  <c r="KN72" i="2"/>
  <c r="KN73" i="2"/>
  <c r="KN74" i="2"/>
  <c r="KN75" i="2"/>
  <c r="KN76" i="2"/>
  <c r="KN77" i="2"/>
  <c r="KN78" i="2"/>
  <c r="KN79" i="2"/>
  <c r="KN80" i="2"/>
  <c r="KN81" i="2"/>
  <c r="KN82" i="2"/>
  <c r="KN83" i="2"/>
  <c r="KN84" i="2"/>
  <c r="KN12" i="2"/>
  <c r="KP13" i="2"/>
  <c r="KP14" i="2"/>
  <c r="KP15" i="2"/>
  <c r="KP16" i="2"/>
  <c r="KP17" i="2"/>
  <c r="KP18" i="2"/>
  <c r="KP19" i="2"/>
  <c r="KP20" i="2"/>
  <c r="KP21" i="2"/>
  <c r="KP22" i="2"/>
  <c r="KP23" i="2"/>
  <c r="KP24" i="2"/>
  <c r="KP25" i="2"/>
  <c r="KP26" i="2"/>
  <c r="KP27" i="2"/>
  <c r="KP28" i="2"/>
  <c r="KP29" i="2"/>
  <c r="KP30" i="2"/>
  <c r="KP31" i="2"/>
  <c r="KP32" i="2"/>
  <c r="KP33" i="2"/>
  <c r="KP34" i="2"/>
  <c r="KP35" i="2"/>
  <c r="KP36" i="2"/>
  <c r="KP37" i="2"/>
  <c r="KP38" i="2"/>
  <c r="KP39" i="2"/>
  <c r="KP40" i="2"/>
  <c r="KP41" i="2"/>
  <c r="KP42" i="2"/>
  <c r="KP43" i="2"/>
  <c r="KP44" i="2"/>
  <c r="KP45" i="2"/>
  <c r="KP46" i="2"/>
  <c r="KP47" i="2"/>
  <c r="KP48" i="2"/>
  <c r="KP49" i="2"/>
  <c r="KP50" i="2"/>
  <c r="KP51" i="2"/>
  <c r="KP52" i="2"/>
  <c r="KP53" i="2"/>
  <c r="KP54" i="2"/>
  <c r="KP55" i="2"/>
  <c r="KP56" i="2"/>
  <c r="KP57" i="2"/>
  <c r="KP58" i="2"/>
  <c r="KP59" i="2"/>
  <c r="KP60" i="2"/>
  <c r="KP61" i="2"/>
  <c r="KP62" i="2"/>
  <c r="KP63" i="2"/>
  <c r="KP64" i="2"/>
  <c r="KP65" i="2"/>
  <c r="KP66" i="2"/>
  <c r="KP67" i="2"/>
  <c r="KP68" i="2"/>
  <c r="KP69" i="2"/>
  <c r="KP70" i="2"/>
  <c r="KP71" i="2"/>
  <c r="KP72" i="2"/>
  <c r="KP73" i="2"/>
  <c r="KP74" i="2"/>
  <c r="KP75" i="2"/>
  <c r="KP76" i="2"/>
  <c r="KP77" i="2"/>
  <c r="KP78" i="2"/>
  <c r="KP79" i="2"/>
  <c r="KP80" i="2"/>
  <c r="KP81" i="2"/>
  <c r="KP82" i="2"/>
  <c r="KP83" i="2"/>
  <c r="KP84" i="2"/>
  <c r="KP12" i="2"/>
  <c r="KM13" i="2"/>
  <c r="KM14" i="2"/>
  <c r="KM15" i="2"/>
  <c r="KM16" i="2"/>
  <c r="KM17" i="2"/>
  <c r="KM18" i="2"/>
  <c r="KM19" i="2"/>
  <c r="KM20" i="2"/>
  <c r="KM21" i="2"/>
  <c r="KM22" i="2"/>
  <c r="KM23" i="2"/>
  <c r="KM24" i="2"/>
  <c r="KM25" i="2"/>
  <c r="KM26" i="2"/>
  <c r="KM27" i="2"/>
  <c r="KM28" i="2"/>
  <c r="KM29" i="2"/>
  <c r="KM30" i="2"/>
  <c r="KM31" i="2"/>
  <c r="KM32" i="2"/>
  <c r="KM33" i="2"/>
  <c r="KM34" i="2"/>
  <c r="KM35" i="2"/>
  <c r="KM36" i="2"/>
  <c r="KM37" i="2"/>
  <c r="KM38" i="2"/>
  <c r="KM39" i="2"/>
  <c r="KM40" i="2"/>
  <c r="KM41" i="2"/>
  <c r="KM42" i="2"/>
  <c r="KM43" i="2"/>
  <c r="KM44" i="2"/>
  <c r="KM45" i="2"/>
  <c r="KM46" i="2"/>
  <c r="KM47" i="2"/>
  <c r="KM48" i="2"/>
  <c r="KM49" i="2"/>
  <c r="KM50" i="2"/>
  <c r="KM51" i="2"/>
  <c r="KM52" i="2"/>
  <c r="KM53" i="2"/>
  <c r="KM54" i="2"/>
  <c r="KM55" i="2"/>
  <c r="KM56" i="2"/>
  <c r="KM57" i="2"/>
  <c r="KM58" i="2"/>
  <c r="KM59" i="2"/>
  <c r="KM60" i="2"/>
  <c r="KM61" i="2"/>
  <c r="KM62" i="2"/>
  <c r="KM63" i="2"/>
  <c r="KM64" i="2"/>
  <c r="KM65" i="2"/>
  <c r="KM66" i="2"/>
  <c r="KM67" i="2"/>
  <c r="KM68" i="2"/>
  <c r="KM69" i="2"/>
  <c r="KM70" i="2"/>
  <c r="KM71" i="2"/>
  <c r="KM72" i="2"/>
  <c r="KM73" i="2"/>
  <c r="KM74" i="2"/>
  <c r="KM75" i="2"/>
  <c r="KM76" i="2"/>
  <c r="KM77" i="2"/>
  <c r="KM78" i="2"/>
  <c r="KM79" i="2"/>
  <c r="KM80" i="2"/>
  <c r="KM81" i="2"/>
  <c r="KM82" i="2"/>
  <c r="KM83" i="2"/>
  <c r="KM84" i="2"/>
  <c r="KM12" i="2"/>
  <c r="KL13" i="2"/>
  <c r="KL14" i="2"/>
  <c r="KL15" i="2"/>
  <c r="KL16" i="2"/>
  <c r="KL17" i="2"/>
  <c r="KL18" i="2"/>
  <c r="KL19" i="2"/>
  <c r="KL20" i="2"/>
  <c r="KL21" i="2"/>
  <c r="KL22" i="2"/>
  <c r="KL23" i="2"/>
  <c r="KL24" i="2"/>
  <c r="KL25" i="2"/>
  <c r="KL26" i="2"/>
  <c r="KL27" i="2"/>
  <c r="KL28" i="2"/>
  <c r="KL29" i="2"/>
  <c r="KL30" i="2"/>
  <c r="KL31" i="2"/>
  <c r="KL32" i="2"/>
  <c r="KL33" i="2"/>
  <c r="KL34" i="2"/>
  <c r="KL35" i="2"/>
  <c r="KL36" i="2"/>
  <c r="KL37" i="2"/>
  <c r="KL38" i="2"/>
  <c r="KL39" i="2"/>
  <c r="KL40" i="2"/>
  <c r="KL41" i="2"/>
  <c r="KL42" i="2"/>
  <c r="KL43" i="2"/>
  <c r="KL44" i="2"/>
  <c r="KL45" i="2"/>
  <c r="KL46" i="2"/>
  <c r="KL47" i="2"/>
  <c r="KL48" i="2"/>
  <c r="KL49" i="2"/>
  <c r="KL50" i="2"/>
  <c r="KL51" i="2"/>
  <c r="KL52" i="2"/>
  <c r="KL53" i="2"/>
  <c r="KL54" i="2"/>
  <c r="KL55" i="2"/>
  <c r="KL56" i="2"/>
  <c r="KL57" i="2"/>
  <c r="KL58" i="2"/>
  <c r="KL59" i="2"/>
  <c r="KL60" i="2"/>
  <c r="KL61" i="2"/>
  <c r="KL62" i="2"/>
  <c r="KL63" i="2"/>
  <c r="KL64" i="2"/>
  <c r="KL65" i="2"/>
  <c r="KL66" i="2"/>
  <c r="KL67" i="2"/>
  <c r="KL68" i="2"/>
  <c r="KL69" i="2"/>
  <c r="KL70" i="2"/>
  <c r="KL71" i="2"/>
  <c r="KL72" i="2"/>
  <c r="KL73" i="2"/>
  <c r="KL74" i="2"/>
  <c r="KL75" i="2"/>
  <c r="KL76" i="2"/>
  <c r="KL77" i="2"/>
  <c r="KL78" i="2"/>
  <c r="KL79" i="2"/>
  <c r="KL80" i="2"/>
  <c r="KL81" i="2"/>
  <c r="KL82" i="2"/>
  <c r="KL83" i="2"/>
  <c r="KL84" i="2"/>
  <c r="KL12" i="2"/>
  <c r="KX84" i="2" l="1"/>
  <c r="KX83" i="2"/>
  <c r="KX82" i="2"/>
  <c r="KX81" i="2"/>
  <c r="KX79" i="2"/>
  <c r="KX77" i="2"/>
  <c r="KX74" i="2"/>
  <c r="KX71" i="2"/>
  <c r="KX69" i="2"/>
  <c r="KX67" i="2"/>
  <c r="KX66" i="2"/>
  <c r="KX65" i="2"/>
  <c r="KX62" i="2"/>
  <c r="KX61" i="2"/>
  <c r="KX59" i="2"/>
  <c r="KX58" i="2"/>
  <c r="KX57" i="2"/>
  <c r="KX55" i="2"/>
  <c r="KX54" i="2"/>
  <c r="KX50" i="2"/>
  <c r="KX46" i="2"/>
  <c r="KX43" i="2"/>
  <c r="KX42" i="2"/>
  <c r="KX40" i="2"/>
  <c r="KX35" i="2"/>
  <c r="KX34" i="2"/>
  <c r="KX33" i="2"/>
  <c r="KX32" i="2"/>
  <c r="KX31" i="2"/>
  <c r="KX30" i="2"/>
  <c r="KX28" i="2"/>
  <c r="KX27" i="2"/>
  <c r="KX26" i="2"/>
  <c r="KX24" i="2"/>
  <c r="KX23" i="2"/>
  <c r="KX22" i="2"/>
  <c r="KS105" i="2"/>
  <c r="KX20" i="2"/>
  <c r="KX19" i="2"/>
  <c r="KX18" i="2"/>
  <c r="KX17" i="2"/>
  <c r="KS93" i="2"/>
  <c r="KS94" i="2"/>
  <c r="KS100" i="2"/>
  <c r="KX14" i="2"/>
  <c r="KS95" i="2"/>
  <c r="KX12" i="2"/>
  <c r="KL105" i="2"/>
  <c r="KL100" i="2"/>
  <c r="KL95" i="2"/>
  <c r="KQ12" i="2"/>
  <c r="KL94" i="2"/>
  <c r="KL93" i="2"/>
  <c r="KJ13" i="2"/>
  <c r="KJ15" i="2"/>
  <c r="KJ19" i="2"/>
  <c r="KJ21" i="2"/>
  <c r="KJ25" i="2"/>
  <c r="KJ29" i="2"/>
  <c r="KJ36" i="2"/>
  <c r="KJ39" i="2"/>
  <c r="KJ41" i="2"/>
  <c r="KJ44" i="2"/>
  <c r="KJ45" i="2"/>
  <c r="KJ48" i="2"/>
  <c r="KJ49" i="2"/>
  <c r="KJ51" i="2"/>
  <c r="KJ52" i="2"/>
  <c r="KJ53" i="2"/>
  <c r="KJ56" i="2"/>
  <c r="KJ60" i="2"/>
  <c r="KJ63" i="2"/>
  <c r="KJ64" i="2"/>
  <c r="KJ68" i="2"/>
  <c r="KJ72" i="2"/>
  <c r="KJ73" i="2"/>
  <c r="KJ75" i="2"/>
  <c r="KJ76" i="2"/>
  <c r="KJ78" i="2"/>
  <c r="KJ80" i="2"/>
  <c r="KI13" i="2"/>
  <c r="KI14" i="2"/>
  <c r="KI15" i="2"/>
  <c r="KI16" i="2"/>
  <c r="KI17" i="2"/>
  <c r="KI18" i="2"/>
  <c r="KI19" i="2"/>
  <c r="KI20" i="2"/>
  <c r="KI21" i="2"/>
  <c r="KI22" i="2"/>
  <c r="KI23" i="2"/>
  <c r="KI24" i="2"/>
  <c r="KI25" i="2"/>
  <c r="KI26" i="2"/>
  <c r="KI27" i="2"/>
  <c r="KI28" i="2"/>
  <c r="KI29" i="2"/>
  <c r="KI30" i="2"/>
  <c r="KI31" i="2"/>
  <c r="KI32" i="2"/>
  <c r="KI33" i="2"/>
  <c r="KI34" i="2"/>
  <c r="KI35" i="2"/>
  <c r="KI36" i="2"/>
  <c r="KI37" i="2"/>
  <c r="KI38" i="2"/>
  <c r="KI39" i="2"/>
  <c r="KI40" i="2"/>
  <c r="KI41" i="2"/>
  <c r="KI42" i="2"/>
  <c r="KI43" i="2"/>
  <c r="KI44" i="2"/>
  <c r="KI45" i="2"/>
  <c r="KI46" i="2"/>
  <c r="KI47" i="2"/>
  <c r="KI48" i="2"/>
  <c r="KI49" i="2"/>
  <c r="KI50" i="2"/>
  <c r="KI51" i="2"/>
  <c r="KI52" i="2"/>
  <c r="KI53" i="2"/>
  <c r="KI54" i="2"/>
  <c r="KI55" i="2"/>
  <c r="KI56" i="2"/>
  <c r="KI57" i="2"/>
  <c r="KI58" i="2"/>
  <c r="KI59" i="2"/>
  <c r="KI60" i="2"/>
  <c r="KI61" i="2"/>
  <c r="KI62" i="2"/>
  <c r="KI63" i="2"/>
  <c r="KI64" i="2"/>
  <c r="KI65" i="2"/>
  <c r="KI66" i="2"/>
  <c r="KI67" i="2"/>
  <c r="KI68" i="2"/>
  <c r="KI69" i="2"/>
  <c r="KI70" i="2"/>
  <c r="KI71" i="2"/>
  <c r="KI72" i="2"/>
  <c r="KI73" i="2"/>
  <c r="KI74" i="2"/>
  <c r="KI75" i="2"/>
  <c r="KI76" i="2"/>
  <c r="KI77" i="2"/>
  <c r="KI78" i="2"/>
  <c r="KI79" i="2"/>
  <c r="KI80" i="2"/>
  <c r="KI81" i="2"/>
  <c r="KI82" i="2"/>
  <c r="KI83" i="2"/>
  <c r="KI84" i="2"/>
  <c r="KH13" i="2"/>
  <c r="KH14" i="2"/>
  <c r="KH15" i="2"/>
  <c r="KH16" i="2"/>
  <c r="KH17" i="2"/>
  <c r="KH18" i="2"/>
  <c r="KH19" i="2"/>
  <c r="KH20" i="2"/>
  <c r="KH21" i="2"/>
  <c r="KH22" i="2"/>
  <c r="KH23" i="2"/>
  <c r="KH24" i="2"/>
  <c r="KH25" i="2"/>
  <c r="KH26" i="2"/>
  <c r="KH27" i="2"/>
  <c r="KH28" i="2"/>
  <c r="KH29" i="2"/>
  <c r="KH30" i="2"/>
  <c r="KH31" i="2"/>
  <c r="KH32" i="2"/>
  <c r="KH33" i="2"/>
  <c r="KH34" i="2"/>
  <c r="KH35" i="2"/>
  <c r="KH36" i="2"/>
  <c r="KH37" i="2"/>
  <c r="KH38" i="2"/>
  <c r="KH39" i="2"/>
  <c r="KH40" i="2"/>
  <c r="KH41" i="2"/>
  <c r="KH42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KH56" i="2"/>
  <c r="KH57" i="2"/>
  <c r="KH58" i="2"/>
  <c r="KH59" i="2"/>
  <c r="KH60" i="2"/>
  <c r="KH61" i="2"/>
  <c r="KH62" i="2"/>
  <c r="KH63" i="2"/>
  <c r="KH64" i="2"/>
  <c r="KH65" i="2"/>
  <c r="KH66" i="2"/>
  <c r="KH67" i="2"/>
  <c r="KH68" i="2"/>
  <c r="KH69" i="2"/>
  <c r="KH70" i="2"/>
  <c r="KH71" i="2"/>
  <c r="KH72" i="2"/>
  <c r="KH73" i="2"/>
  <c r="KH74" i="2"/>
  <c r="KH75" i="2"/>
  <c r="KH76" i="2"/>
  <c r="KH77" i="2"/>
  <c r="KH78" i="2"/>
  <c r="KH79" i="2"/>
  <c r="KH80" i="2"/>
  <c r="KH81" i="2"/>
  <c r="KH82" i="2"/>
  <c r="KH83" i="2"/>
  <c r="KH84" i="2"/>
  <c r="KG13" i="2"/>
  <c r="KG14" i="2"/>
  <c r="KG15" i="2"/>
  <c r="KG16" i="2"/>
  <c r="KG17" i="2"/>
  <c r="KG18" i="2"/>
  <c r="KG19" i="2"/>
  <c r="KG20" i="2"/>
  <c r="KG21" i="2"/>
  <c r="KG22" i="2"/>
  <c r="KG23" i="2"/>
  <c r="KG24" i="2"/>
  <c r="KG25" i="2"/>
  <c r="KG26" i="2"/>
  <c r="KG27" i="2"/>
  <c r="KG28" i="2"/>
  <c r="KG29" i="2"/>
  <c r="KG30" i="2"/>
  <c r="KG31" i="2"/>
  <c r="KG32" i="2"/>
  <c r="KG33" i="2"/>
  <c r="KG34" i="2"/>
  <c r="KG35" i="2"/>
  <c r="KG36" i="2"/>
  <c r="KG37" i="2"/>
  <c r="KG38" i="2"/>
  <c r="KG39" i="2"/>
  <c r="KG40" i="2"/>
  <c r="KG41" i="2"/>
  <c r="KG42" i="2"/>
  <c r="KG43" i="2"/>
  <c r="KG44" i="2"/>
  <c r="KG45" i="2"/>
  <c r="KG46" i="2"/>
  <c r="KG47" i="2"/>
  <c r="KG48" i="2"/>
  <c r="KG49" i="2"/>
  <c r="KG50" i="2"/>
  <c r="KG51" i="2"/>
  <c r="KG52" i="2"/>
  <c r="KG53" i="2"/>
  <c r="KG54" i="2"/>
  <c r="KG55" i="2"/>
  <c r="KG56" i="2"/>
  <c r="KG57" i="2"/>
  <c r="KG58" i="2"/>
  <c r="KG59" i="2"/>
  <c r="KG60" i="2"/>
  <c r="KG61" i="2"/>
  <c r="KG62" i="2"/>
  <c r="KG63" i="2"/>
  <c r="KG64" i="2"/>
  <c r="KG65" i="2"/>
  <c r="KG66" i="2"/>
  <c r="KG67" i="2"/>
  <c r="KG68" i="2"/>
  <c r="KG69" i="2"/>
  <c r="KG70" i="2"/>
  <c r="KG71" i="2"/>
  <c r="KG72" i="2"/>
  <c r="KG73" i="2"/>
  <c r="KG74" i="2"/>
  <c r="KG75" i="2"/>
  <c r="KG76" i="2"/>
  <c r="KG77" i="2"/>
  <c r="KG78" i="2"/>
  <c r="KG79" i="2"/>
  <c r="KG80" i="2"/>
  <c r="KG81" i="2"/>
  <c r="KG82" i="2"/>
  <c r="KG83" i="2"/>
  <c r="KG84" i="2"/>
  <c r="KF13" i="2"/>
  <c r="KF14" i="2"/>
  <c r="KF15" i="2"/>
  <c r="KF16" i="2"/>
  <c r="KF17" i="2"/>
  <c r="KF18" i="2"/>
  <c r="KF19" i="2"/>
  <c r="KF20" i="2"/>
  <c r="KF21" i="2"/>
  <c r="KF22" i="2"/>
  <c r="KF23" i="2"/>
  <c r="KF24" i="2"/>
  <c r="KF25" i="2"/>
  <c r="KF26" i="2"/>
  <c r="KF27" i="2"/>
  <c r="KF28" i="2"/>
  <c r="KF29" i="2"/>
  <c r="KF30" i="2"/>
  <c r="KF31" i="2"/>
  <c r="KF32" i="2"/>
  <c r="KF33" i="2"/>
  <c r="KF34" i="2"/>
  <c r="KF35" i="2"/>
  <c r="KF36" i="2"/>
  <c r="KF37" i="2"/>
  <c r="KF38" i="2"/>
  <c r="KF39" i="2"/>
  <c r="KF40" i="2"/>
  <c r="KF41" i="2"/>
  <c r="KF42" i="2"/>
  <c r="KF43" i="2"/>
  <c r="KF44" i="2"/>
  <c r="KF45" i="2"/>
  <c r="KF46" i="2"/>
  <c r="KF47" i="2"/>
  <c r="KF48" i="2"/>
  <c r="KF49" i="2"/>
  <c r="KF50" i="2"/>
  <c r="KF51" i="2"/>
  <c r="KF52" i="2"/>
  <c r="KF53" i="2"/>
  <c r="KF54" i="2"/>
  <c r="KF55" i="2"/>
  <c r="KF56" i="2"/>
  <c r="KF57" i="2"/>
  <c r="KF58" i="2"/>
  <c r="KF59" i="2"/>
  <c r="KF60" i="2"/>
  <c r="KF61" i="2"/>
  <c r="KF62" i="2"/>
  <c r="KF63" i="2"/>
  <c r="KF64" i="2"/>
  <c r="KF65" i="2"/>
  <c r="KF66" i="2"/>
  <c r="KJ66" i="2" s="1"/>
  <c r="KF67" i="2"/>
  <c r="KF68" i="2"/>
  <c r="KF69" i="2"/>
  <c r="KF70" i="2"/>
  <c r="KF71" i="2"/>
  <c r="KF72" i="2"/>
  <c r="KF73" i="2"/>
  <c r="KF74" i="2"/>
  <c r="KF75" i="2"/>
  <c r="KF76" i="2"/>
  <c r="KF77" i="2"/>
  <c r="KF78" i="2"/>
  <c r="KF79" i="2"/>
  <c r="KF80" i="2"/>
  <c r="KF81" i="2"/>
  <c r="KF82" i="2"/>
  <c r="KF83" i="2"/>
  <c r="KF84" i="2"/>
  <c r="KE13" i="2"/>
  <c r="KE14" i="2"/>
  <c r="KJ14" i="2" s="1"/>
  <c r="KE15" i="2"/>
  <c r="KE16" i="2"/>
  <c r="KE17" i="2"/>
  <c r="KE18" i="2"/>
  <c r="KE19" i="2"/>
  <c r="KE20" i="2"/>
  <c r="KE21" i="2"/>
  <c r="KE22" i="2"/>
  <c r="KE23" i="2"/>
  <c r="KE24" i="2"/>
  <c r="KJ24" i="2" s="1"/>
  <c r="KE25" i="2"/>
  <c r="KE26" i="2"/>
  <c r="KJ26" i="2" s="1"/>
  <c r="KE27" i="2"/>
  <c r="KJ27" i="2" s="1"/>
  <c r="KE28" i="2"/>
  <c r="KJ28" i="2" s="1"/>
  <c r="KE29" i="2"/>
  <c r="KE30" i="2"/>
  <c r="KJ30" i="2" s="1"/>
  <c r="KE31" i="2"/>
  <c r="KE32" i="2"/>
  <c r="KE33" i="2"/>
  <c r="KE34" i="2"/>
  <c r="KE35" i="2"/>
  <c r="KE36" i="2"/>
  <c r="KE37" i="2"/>
  <c r="KE38" i="2"/>
  <c r="KE39" i="2"/>
  <c r="KE40" i="2"/>
  <c r="KJ40" i="2" s="1"/>
  <c r="KE41" i="2"/>
  <c r="KE42" i="2"/>
  <c r="KJ42" i="2" s="1"/>
  <c r="KE43" i="2"/>
  <c r="KE44" i="2"/>
  <c r="KE45" i="2"/>
  <c r="KE46" i="2"/>
  <c r="KJ46" i="2" s="1"/>
  <c r="KE47" i="2"/>
  <c r="KJ47" i="2" s="1"/>
  <c r="KE48" i="2"/>
  <c r="KE49" i="2"/>
  <c r="KE50" i="2"/>
  <c r="KE51" i="2"/>
  <c r="KE52" i="2"/>
  <c r="KE53" i="2"/>
  <c r="KE54" i="2"/>
  <c r="KE55" i="2"/>
  <c r="KE56" i="2"/>
  <c r="KE57" i="2"/>
  <c r="KJ57" i="2" s="1"/>
  <c r="KE58" i="2"/>
  <c r="KJ58" i="2" s="1"/>
  <c r="KE59" i="2"/>
  <c r="KJ59" i="2" s="1"/>
  <c r="KE60" i="2"/>
  <c r="KE61" i="2"/>
  <c r="KE62" i="2"/>
  <c r="KJ62" i="2" s="1"/>
  <c r="KE63" i="2"/>
  <c r="KE64" i="2"/>
  <c r="KE65" i="2"/>
  <c r="KE66" i="2"/>
  <c r="KE67" i="2"/>
  <c r="KE68" i="2"/>
  <c r="KE69" i="2"/>
  <c r="KE70" i="2"/>
  <c r="KE71" i="2"/>
  <c r="KE72" i="2"/>
  <c r="KE73" i="2"/>
  <c r="KE74" i="2"/>
  <c r="KJ74" i="2" s="1"/>
  <c r="KE75" i="2"/>
  <c r="KE76" i="2"/>
  <c r="KE77" i="2"/>
  <c r="KJ77" i="2" s="1"/>
  <c r="KE78" i="2"/>
  <c r="KE79" i="2"/>
  <c r="KE80" i="2"/>
  <c r="KE81" i="2"/>
  <c r="KE82" i="2"/>
  <c r="KE83" i="2"/>
  <c r="KE84" i="2"/>
  <c r="KH12" i="2"/>
  <c r="KG12" i="2"/>
  <c r="KI12" i="2"/>
  <c r="KF12" i="2"/>
  <c r="KE12" i="2"/>
  <c r="KS92" i="2" l="1"/>
  <c r="KS108" i="2"/>
  <c r="KS107" i="2"/>
  <c r="KS106" i="2"/>
  <c r="KJ67" i="2"/>
  <c r="KJ54" i="2"/>
  <c r="KE94" i="2"/>
  <c r="KJ16" i="2"/>
  <c r="KE100" i="2"/>
  <c r="KJ65" i="2"/>
  <c r="KJ17" i="2"/>
  <c r="KJ50" i="2"/>
  <c r="KJ38" i="2"/>
  <c r="KJ61" i="2"/>
  <c r="KJ37" i="2"/>
  <c r="KE95" i="2"/>
  <c r="KJ84" i="2"/>
  <c r="KE105" i="2"/>
  <c r="KJ35" i="2"/>
  <c r="KJ55" i="2"/>
  <c r="KJ18" i="2"/>
  <c r="KJ83" i="2"/>
  <c r="KJ82" i="2"/>
  <c r="KJ70" i="2"/>
  <c r="KJ34" i="2"/>
  <c r="KJ22" i="2"/>
  <c r="KJ43" i="2"/>
  <c r="KJ71" i="2"/>
  <c r="KJ23" i="2"/>
  <c r="KJ81" i="2"/>
  <c r="KJ69" i="2"/>
  <c r="KJ33" i="2"/>
  <c r="KJ79" i="2"/>
  <c r="KE93" i="2"/>
  <c r="KJ32" i="2"/>
  <c r="KJ20" i="2"/>
  <c r="KJ31" i="2"/>
  <c r="KJ12" i="2"/>
  <c r="JT13" i="2"/>
  <c r="JT14" i="2"/>
  <c r="JT15" i="2"/>
  <c r="JT16" i="2"/>
  <c r="JT17" i="2"/>
  <c r="JT18" i="2"/>
  <c r="JT19" i="2"/>
  <c r="JT20" i="2"/>
  <c r="JT21" i="2"/>
  <c r="JT22" i="2"/>
  <c r="JT23" i="2"/>
  <c r="JT24" i="2"/>
  <c r="JT25" i="2"/>
  <c r="JT26" i="2"/>
  <c r="JT27" i="2"/>
  <c r="JT28" i="2"/>
  <c r="JT29" i="2"/>
  <c r="JT30" i="2"/>
  <c r="JT31" i="2"/>
  <c r="JT32" i="2"/>
  <c r="JT33" i="2"/>
  <c r="JT34" i="2"/>
  <c r="JT35" i="2"/>
  <c r="JT36" i="2"/>
  <c r="JT37" i="2"/>
  <c r="JT38" i="2"/>
  <c r="JT39" i="2"/>
  <c r="JT40" i="2"/>
  <c r="JT41" i="2"/>
  <c r="JT42" i="2"/>
  <c r="JT43" i="2"/>
  <c r="JT44" i="2"/>
  <c r="JT45" i="2"/>
  <c r="JT46" i="2"/>
  <c r="JT47" i="2"/>
  <c r="JT48" i="2"/>
  <c r="JT49" i="2"/>
  <c r="JT50" i="2"/>
  <c r="JT51" i="2"/>
  <c r="JT52" i="2"/>
  <c r="JT53" i="2"/>
  <c r="JT54" i="2"/>
  <c r="JT55" i="2"/>
  <c r="JT56" i="2"/>
  <c r="JT57" i="2"/>
  <c r="JT58" i="2"/>
  <c r="JT59" i="2"/>
  <c r="JT60" i="2"/>
  <c r="JT61" i="2"/>
  <c r="JT62" i="2"/>
  <c r="JT63" i="2"/>
  <c r="JT64" i="2"/>
  <c r="JT65" i="2"/>
  <c r="JT66" i="2"/>
  <c r="JT67" i="2"/>
  <c r="JT68" i="2"/>
  <c r="JT69" i="2"/>
  <c r="JT70" i="2"/>
  <c r="JT71" i="2"/>
  <c r="JT72" i="2"/>
  <c r="JT73" i="2"/>
  <c r="JT74" i="2"/>
  <c r="JT75" i="2"/>
  <c r="JT76" i="2"/>
  <c r="JT77" i="2"/>
  <c r="JT78" i="2"/>
  <c r="JT79" i="2"/>
  <c r="JT80" i="2"/>
  <c r="JT81" i="2"/>
  <c r="JT82" i="2"/>
  <c r="JT83" i="2"/>
  <c r="JT84" i="2"/>
  <c r="JT12" i="2"/>
  <c r="JS13" i="2"/>
  <c r="JS14" i="2"/>
  <c r="JS15" i="2"/>
  <c r="JS16" i="2"/>
  <c r="JS17" i="2"/>
  <c r="JS18" i="2"/>
  <c r="JS19" i="2"/>
  <c r="JS20" i="2"/>
  <c r="JS21" i="2"/>
  <c r="JS22" i="2"/>
  <c r="JS23" i="2"/>
  <c r="JS24" i="2"/>
  <c r="JS25" i="2"/>
  <c r="JS26" i="2"/>
  <c r="JS27" i="2"/>
  <c r="JS28" i="2"/>
  <c r="JS29" i="2"/>
  <c r="JS30" i="2"/>
  <c r="JS31" i="2"/>
  <c r="JS32" i="2"/>
  <c r="JS33" i="2"/>
  <c r="JS34" i="2"/>
  <c r="JS35" i="2"/>
  <c r="JS36" i="2"/>
  <c r="JS37" i="2"/>
  <c r="JS38" i="2"/>
  <c r="JS39" i="2"/>
  <c r="JS40" i="2"/>
  <c r="JS41" i="2"/>
  <c r="JS42" i="2"/>
  <c r="JS43" i="2"/>
  <c r="JS44" i="2"/>
  <c r="JS45" i="2"/>
  <c r="JS46" i="2"/>
  <c r="JS47" i="2"/>
  <c r="JS48" i="2"/>
  <c r="JS49" i="2"/>
  <c r="JS50" i="2"/>
  <c r="JS51" i="2"/>
  <c r="JS52" i="2"/>
  <c r="JS53" i="2"/>
  <c r="JS54" i="2"/>
  <c r="JS55" i="2"/>
  <c r="JS56" i="2"/>
  <c r="JS57" i="2"/>
  <c r="JS58" i="2"/>
  <c r="JS59" i="2"/>
  <c r="JS60" i="2"/>
  <c r="JS61" i="2"/>
  <c r="JS62" i="2"/>
  <c r="JS63" i="2"/>
  <c r="JS64" i="2"/>
  <c r="JS65" i="2"/>
  <c r="JS66" i="2"/>
  <c r="JS67" i="2"/>
  <c r="JS68" i="2"/>
  <c r="JS69" i="2"/>
  <c r="JS70" i="2"/>
  <c r="JS71" i="2"/>
  <c r="JS72" i="2"/>
  <c r="JS73" i="2"/>
  <c r="JS74" i="2"/>
  <c r="JS75" i="2"/>
  <c r="JS76" i="2"/>
  <c r="JS77" i="2"/>
  <c r="JS78" i="2"/>
  <c r="JS79" i="2"/>
  <c r="JS80" i="2"/>
  <c r="JS81" i="2"/>
  <c r="JS82" i="2"/>
  <c r="JS83" i="2"/>
  <c r="JS84" i="2"/>
  <c r="JS12" i="2"/>
  <c r="KU107" i="2" l="1"/>
  <c r="KU106" i="2"/>
  <c r="KU100" i="2"/>
  <c r="KU95" i="2"/>
  <c r="KU92" i="2"/>
  <c r="KU93" i="2"/>
  <c r="KW93" i="2"/>
  <c r="KU94" i="2"/>
  <c r="KU105" i="2"/>
  <c r="KE107" i="2"/>
  <c r="KG107" i="2" s="1"/>
  <c r="KE108" i="2"/>
  <c r="KE106" i="2"/>
  <c r="KE92" i="2"/>
  <c r="JF84" i="2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F42" i="2"/>
  <c r="JF41" i="2"/>
  <c r="JF40" i="2"/>
  <c r="JF39" i="2"/>
  <c r="JF38" i="2"/>
  <c r="JF37" i="2"/>
  <c r="JF36" i="2"/>
  <c r="JF35" i="2"/>
  <c r="JF34" i="2"/>
  <c r="JF33" i="2"/>
  <c r="JF32" i="2"/>
  <c r="JF31" i="2"/>
  <c r="JF30" i="2"/>
  <c r="JF29" i="2"/>
  <c r="JF28" i="2"/>
  <c r="JF27" i="2"/>
  <c r="JF26" i="2"/>
  <c r="JF25" i="2"/>
  <c r="JF24" i="2"/>
  <c r="JF23" i="2"/>
  <c r="JF22" i="2"/>
  <c r="JF21" i="2"/>
  <c r="JF20" i="2"/>
  <c r="JF19" i="2"/>
  <c r="JF18" i="2"/>
  <c r="JF17" i="2"/>
  <c r="JF16" i="2"/>
  <c r="JF15" i="2"/>
  <c r="JF14" i="2"/>
  <c r="JF13" i="2"/>
  <c r="JF12" i="2"/>
  <c r="JE13" i="2"/>
  <c r="JE14" i="2"/>
  <c r="JE15" i="2"/>
  <c r="JE16" i="2"/>
  <c r="JE17" i="2"/>
  <c r="JE18" i="2"/>
  <c r="JE19" i="2"/>
  <c r="JE20" i="2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E34" i="2"/>
  <c r="JE35" i="2"/>
  <c r="JE36" i="2"/>
  <c r="JE37" i="2"/>
  <c r="JE38" i="2"/>
  <c r="JE39" i="2"/>
  <c r="JE40" i="2"/>
  <c r="JE41" i="2"/>
  <c r="JE42" i="2"/>
  <c r="JE43" i="2"/>
  <c r="JE44" i="2"/>
  <c r="JE45" i="2"/>
  <c r="JE46" i="2"/>
  <c r="JE47" i="2"/>
  <c r="JE48" i="2"/>
  <c r="JE49" i="2"/>
  <c r="JE50" i="2"/>
  <c r="JE51" i="2"/>
  <c r="JE52" i="2"/>
  <c r="JE53" i="2"/>
  <c r="JE54" i="2"/>
  <c r="JE55" i="2"/>
  <c r="JE56" i="2"/>
  <c r="JE57" i="2"/>
  <c r="JE58" i="2"/>
  <c r="JE59" i="2"/>
  <c r="JE60" i="2"/>
  <c r="JE61" i="2"/>
  <c r="JE62" i="2"/>
  <c r="JE63" i="2"/>
  <c r="JE64" i="2"/>
  <c r="JE65" i="2"/>
  <c r="JE66" i="2"/>
  <c r="JE67" i="2"/>
  <c r="JE68" i="2"/>
  <c r="JE69" i="2"/>
  <c r="JE70" i="2"/>
  <c r="JE71" i="2"/>
  <c r="JE72" i="2"/>
  <c r="JE73" i="2"/>
  <c r="JE74" i="2"/>
  <c r="JE75" i="2"/>
  <c r="JE76" i="2"/>
  <c r="JE77" i="2"/>
  <c r="JE78" i="2"/>
  <c r="JE79" i="2"/>
  <c r="JE80" i="2"/>
  <c r="JE81" i="2"/>
  <c r="JE82" i="2"/>
  <c r="JE83" i="2"/>
  <c r="JE84" i="2"/>
  <c r="JE12" i="2"/>
  <c r="JH13" i="2"/>
  <c r="JH15" i="2"/>
  <c r="JH21" i="2"/>
  <c r="JH25" i="2"/>
  <c r="JH28" i="2"/>
  <c r="JH29" i="2"/>
  <c r="JH32" i="2"/>
  <c r="JH36" i="2"/>
  <c r="JH37" i="2"/>
  <c r="JH39" i="2"/>
  <c r="JH41" i="2"/>
  <c r="JH44" i="2"/>
  <c r="JH45" i="2"/>
  <c r="JH48" i="2"/>
  <c r="JH49" i="2"/>
  <c r="JH51" i="2"/>
  <c r="JH52" i="2"/>
  <c r="JH53" i="2"/>
  <c r="JH56" i="2"/>
  <c r="JH60" i="2"/>
  <c r="JH63" i="2"/>
  <c r="JH64" i="2"/>
  <c r="JH68" i="2"/>
  <c r="JH70" i="2"/>
  <c r="JH72" i="2"/>
  <c r="JH73" i="2"/>
  <c r="JH74" i="2"/>
  <c r="JH75" i="2"/>
  <c r="JH76" i="2"/>
  <c r="JH78" i="2"/>
  <c r="JH80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G25" i="2"/>
  <c r="JG26" i="2"/>
  <c r="JG27" i="2"/>
  <c r="JG28" i="2"/>
  <c r="JG29" i="2"/>
  <c r="JG30" i="2"/>
  <c r="JG31" i="2"/>
  <c r="JG32" i="2"/>
  <c r="JG33" i="2"/>
  <c r="JG34" i="2"/>
  <c r="JG35" i="2"/>
  <c r="JG36" i="2"/>
  <c r="JG37" i="2"/>
  <c r="JG38" i="2"/>
  <c r="JG39" i="2"/>
  <c r="JG40" i="2"/>
  <c r="JG41" i="2"/>
  <c r="JG42" i="2"/>
  <c r="JG43" i="2"/>
  <c r="JG44" i="2"/>
  <c r="JG45" i="2"/>
  <c r="JG46" i="2"/>
  <c r="JG47" i="2"/>
  <c r="JG48" i="2"/>
  <c r="JG49" i="2"/>
  <c r="JG50" i="2"/>
  <c r="JG51" i="2"/>
  <c r="JG52" i="2"/>
  <c r="JG53" i="2"/>
  <c r="JG54" i="2"/>
  <c r="JG55" i="2"/>
  <c r="JG56" i="2"/>
  <c r="JG57" i="2"/>
  <c r="JG58" i="2"/>
  <c r="JG59" i="2"/>
  <c r="JG60" i="2"/>
  <c r="JG61" i="2"/>
  <c r="JG62" i="2"/>
  <c r="JG63" i="2"/>
  <c r="JG64" i="2"/>
  <c r="JG65" i="2"/>
  <c r="JG66" i="2"/>
  <c r="JG67" i="2"/>
  <c r="JG68" i="2"/>
  <c r="JG69" i="2"/>
  <c r="JG70" i="2"/>
  <c r="JG71" i="2"/>
  <c r="JG72" i="2"/>
  <c r="JG73" i="2"/>
  <c r="JG74" i="2"/>
  <c r="JG75" i="2"/>
  <c r="JG76" i="2"/>
  <c r="JG77" i="2"/>
  <c r="JG78" i="2"/>
  <c r="JG79" i="2"/>
  <c r="JG80" i="2"/>
  <c r="JG81" i="2"/>
  <c r="JG82" i="2"/>
  <c r="JG83" i="2"/>
  <c r="JG84" i="2"/>
  <c r="JG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38" i="2"/>
  <c r="JD39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2" i="2"/>
  <c r="JD53" i="2"/>
  <c r="JD54" i="2"/>
  <c r="JD55" i="2"/>
  <c r="JD56" i="2"/>
  <c r="JD57" i="2"/>
  <c r="JD58" i="2"/>
  <c r="JD59" i="2"/>
  <c r="JD60" i="2"/>
  <c r="JD61" i="2"/>
  <c r="JD62" i="2"/>
  <c r="JD63" i="2"/>
  <c r="JD64" i="2"/>
  <c r="JD65" i="2"/>
  <c r="JD66" i="2"/>
  <c r="JD67" i="2"/>
  <c r="JD68" i="2"/>
  <c r="JD69" i="2"/>
  <c r="JD70" i="2"/>
  <c r="JD71" i="2"/>
  <c r="JD72" i="2"/>
  <c r="JD73" i="2"/>
  <c r="JD74" i="2"/>
  <c r="JD75" i="2"/>
  <c r="JD76" i="2"/>
  <c r="JD77" i="2"/>
  <c r="JD78" i="2"/>
  <c r="JD79" i="2"/>
  <c r="JD80" i="2"/>
  <c r="JD81" i="2"/>
  <c r="JD82" i="2"/>
  <c r="JD83" i="2"/>
  <c r="JD84" i="2"/>
  <c r="JD12" i="2"/>
  <c r="JC13" i="2"/>
  <c r="JC14" i="2"/>
  <c r="JC15" i="2"/>
  <c r="JC16" i="2"/>
  <c r="JC17" i="2"/>
  <c r="JH17" i="2" s="1"/>
  <c r="JC18" i="2"/>
  <c r="JH18" i="2" s="1"/>
  <c r="JC19" i="2"/>
  <c r="JC20" i="2"/>
  <c r="JC21" i="2"/>
  <c r="JC22" i="2"/>
  <c r="JC23" i="2"/>
  <c r="JC24" i="2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JC53" i="2"/>
  <c r="JC54" i="2"/>
  <c r="JC55" i="2"/>
  <c r="JH55" i="2" s="1"/>
  <c r="JC56" i="2"/>
  <c r="JC57" i="2"/>
  <c r="JC58" i="2"/>
  <c r="JC59" i="2"/>
  <c r="JC60" i="2"/>
  <c r="JC61" i="2"/>
  <c r="JC62" i="2"/>
  <c r="JH62" i="2" s="1"/>
  <c r="JC63" i="2"/>
  <c r="JC64" i="2"/>
  <c r="JC65" i="2"/>
  <c r="JC66" i="2"/>
  <c r="JH66" i="2" s="1"/>
  <c r="JC67" i="2"/>
  <c r="JH67" i="2" s="1"/>
  <c r="JC68" i="2"/>
  <c r="JC69" i="2"/>
  <c r="JC70" i="2"/>
  <c r="JC71" i="2"/>
  <c r="JC72" i="2"/>
  <c r="JC73" i="2"/>
  <c r="JC74" i="2"/>
  <c r="JC75" i="2"/>
  <c r="JC76" i="2"/>
  <c r="JC77" i="2"/>
  <c r="JH77" i="2" s="1"/>
  <c r="JC78" i="2"/>
  <c r="JC79" i="2"/>
  <c r="JH79" i="2" s="1"/>
  <c r="JC80" i="2"/>
  <c r="JC81" i="2"/>
  <c r="JC82" i="2"/>
  <c r="JC83" i="2"/>
  <c r="JC84" i="2"/>
  <c r="JC12" i="2"/>
  <c r="JH40" i="2" l="1"/>
  <c r="JH16" i="2"/>
  <c r="JH27" i="2"/>
  <c r="JH22" i="2"/>
  <c r="JH65" i="2"/>
  <c r="KG106" i="2"/>
  <c r="JH33" i="2"/>
  <c r="JH81" i="2"/>
  <c r="JH54" i="2"/>
  <c r="JC105" i="2"/>
  <c r="JC94" i="2"/>
  <c r="JH69" i="2"/>
  <c r="JH14" i="2"/>
  <c r="JH57" i="2"/>
  <c r="JH43" i="2"/>
  <c r="JH61" i="2"/>
  <c r="JC93" i="2"/>
  <c r="JH42" i="2"/>
  <c r="KG95" i="2"/>
  <c r="KG105" i="2"/>
  <c r="KG94" i="2"/>
  <c r="KI93" i="2"/>
  <c r="KG100" i="2"/>
  <c r="KG93" i="2"/>
  <c r="JH19" i="2"/>
  <c r="JH20" i="2"/>
  <c r="JH31" i="2"/>
  <c r="JH30" i="2"/>
  <c r="JC95" i="2"/>
  <c r="JC100" i="2"/>
  <c r="JH71" i="2"/>
  <c r="JH59" i="2"/>
  <c r="JH35" i="2"/>
  <c r="JH23" i="2"/>
  <c r="JH47" i="2"/>
  <c r="JH82" i="2"/>
  <c r="JH58" i="2"/>
  <c r="JH83" i="2"/>
  <c r="JH46" i="2"/>
  <c r="JH34" i="2"/>
  <c r="JH50" i="2"/>
  <c r="JH38" i="2"/>
  <c r="JH26" i="2"/>
  <c r="JH84" i="2"/>
  <c r="JH24" i="2"/>
  <c r="JH12" i="2"/>
  <c r="IX22" i="2"/>
  <c r="JH110" i="2" l="1"/>
  <c r="JC106" i="2"/>
  <c r="JC92" i="2"/>
  <c r="JC107" i="2"/>
  <c r="JC108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JE107" i="2" l="1"/>
  <c r="JE106" i="2"/>
  <c r="JE93" i="2"/>
  <c r="JG93" i="2"/>
  <c r="JE94" i="2"/>
  <c r="JE95" i="2"/>
  <c r="JE105" i="2"/>
  <c r="JE100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J31" i="2"/>
  <c r="IJ32" i="2"/>
  <c r="IJ33" i="2"/>
  <c r="IJ34" i="2"/>
  <c r="IJ35" i="2"/>
  <c r="IJ36" i="2"/>
  <c r="IJ37" i="2"/>
  <c r="IJ38" i="2"/>
  <c r="IJ39" i="2"/>
  <c r="IJ40" i="2"/>
  <c r="IJ41" i="2"/>
  <c r="IJ42" i="2"/>
  <c r="IJ43" i="2"/>
  <c r="IJ44" i="2"/>
  <c r="IJ45" i="2"/>
  <c r="IJ46" i="2"/>
  <c r="IJ47" i="2"/>
  <c r="IJ48" i="2"/>
  <c r="IJ49" i="2"/>
  <c r="IJ50" i="2"/>
  <c r="IJ51" i="2"/>
  <c r="IJ52" i="2"/>
  <c r="IJ53" i="2"/>
  <c r="IJ54" i="2"/>
  <c r="IJ55" i="2"/>
  <c r="IJ56" i="2"/>
  <c r="IJ57" i="2"/>
  <c r="IJ58" i="2"/>
  <c r="IJ59" i="2"/>
  <c r="IJ60" i="2"/>
  <c r="IJ61" i="2"/>
  <c r="IJ62" i="2"/>
  <c r="IJ63" i="2"/>
  <c r="IJ64" i="2"/>
  <c r="IJ65" i="2"/>
  <c r="IJ66" i="2"/>
  <c r="IJ67" i="2"/>
  <c r="IJ68" i="2"/>
  <c r="IJ69" i="2"/>
  <c r="IJ70" i="2"/>
  <c r="IJ71" i="2"/>
  <c r="IJ72" i="2"/>
  <c r="IJ73" i="2"/>
  <c r="IJ74" i="2"/>
  <c r="IJ75" i="2"/>
  <c r="IJ76" i="2"/>
  <c r="IJ77" i="2"/>
  <c r="IJ78" i="2"/>
  <c r="IJ79" i="2"/>
  <c r="IJ80" i="2"/>
  <c r="IJ81" i="2"/>
  <c r="IJ82" i="2"/>
  <c r="IJ83" i="2"/>
  <c r="IJ84" i="2"/>
  <c r="IJ12" i="2"/>
  <c r="IM13" i="2"/>
  <c r="IM15" i="2"/>
  <c r="IM21" i="2"/>
  <c r="IM25" i="2"/>
  <c r="IM29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32" i="2" l="1"/>
  <c r="IM20" i="2"/>
  <c r="IM37" i="2"/>
  <c r="IM61" i="2"/>
  <c r="IM14" i="2"/>
  <c r="IM30" i="2"/>
  <c r="IM77" i="2"/>
  <c r="IM66" i="2"/>
  <c r="IM33" i="2"/>
  <c r="IM65" i="2"/>
  <c r="IM17" i="2"/>
  <c r="IM40" i="2"/>
  <c r="IM42" i="2"/>
  <c r="IM54" i="2"/>
  <c r="IM27" i="2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A18" i="2"/>
  <c r="IA19" i="2"/>
  <c r="IA20" i="2"/>
  <c r="IA21" i="2"/>
  <c r="IA22" i="2"/>
  <c r="IA23" i="2"/>
  <c r="IA24" i="2"/>
  <c r="IA25" i="2"/>
  <c r="IA26" i="2"/>
  <c r="IA27" i="2"/>
  <c r="IA28" i="2"/>
  <c r="IA29" i="2"/>
  <c r="IA30" i="2"/>
  <c r="IA31" i="2"/>
  <c r="IA32" i="2"/>
  <c r="IA33" i="2"/>
  <c r="IA34" i="2"/>
  <c r="IA35" i="2"/>
  <c r="IA36" i="2"/>
  <c r="IA37" i="2"/>
  <c r="IA38" i="2"/>
  <c r="IA39" i="2"/>
  <c r="IA40" i="2"/>
  <c r="IA41" i="2"/>
  <c r="IA42" i="2"/>
  <c r="IA43" i="2"/>
  <c r="IA44" i="2"/>
  <c r="IA45" i="2"/>
  <c r="IA46" i="2"/>
  <c r="IA47" i="2"/>
  <c r="IA48" i="2"/>
  <c r="IA49" i="2"/>
  <c r="IA50" i="2"/>
  <c r="IA51" i="2"/>
  <c r="IA52" i="2"/>
  <c r="IA53" i="2"/>
  <c r="IA54" i="2"/>
  <c r="IA55" i="2"/>
  <c r="IA56" i="2"/>
  <c r="IA57" i="2"/>
  <c r="IA58" i="2"/>
  <c r="IA59" i="2"/>
  <c r="IA60" i="2"/>
  <c r="IA61" i="2"/>
  <c r="IA62" i="2"/>
  <c r="IA63" i="2"/>
  <c r="IA64" i="2"/>
  <c r="IA65" i="2"/>
  <c r="IA66" i="2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17" i="2" l="1"/>
  <c r="IF30" i="2"/>
  <c r="IF66" i="2"/>
  <c r="IF18" i="2"/>
  <c r="IF54" i="2"/>
  <c r="IF42" i="2"/>
  <c r="IF40" i="2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U16" i="2"/>
  <c r="HU17" i="2"/>
  <c r="HU18" i="2"/>
  <c r="HU19" i="2"/>
  <c r="HU20" i="2"/>
  <c r="HU21" i="2"/>
  <c r="HU22" i="2"/>
  <c r="HU23" i="2"/>
  <c r="HU12" i="2"/>
  <c r="HG12" i="2"/>
  <c r="HT13" i="2"/>
  <c r="HT14" i="2"/>
  <c r="HT15" i="2"/>
  <c r="HT16" i="2"/>
  <c r="HT17" i="2"/>
  <c r="HT18" i="2"/>
  <c r="HT19" i="2"/>
  <c r="HT20" i="2"/>
  <c r="HT21" i="2"/>
  <c r="HT22" i="2"/>
  <c r="HT23" i="2"/>
  <c r="HT24" i="2"/>
  <c r="HT25" i="2"/>
  <c r="HT26" i="2"/>
  <c r="HT27" i="2"/>
  <c r="HT28" i="2"/>
  <c r="HT29" i="2"/>
  <c r="HT30" i="2"/>
  <c r="HT31" i="2"/>
  <c r="HT32" i="2"/>
  <c r="HT33" i="2"/>
  <c r="HT34" i="2"/>
  <c r="HT35" i="2"/>
  <c r="HT36" i="2"/>
  <c r="HT37" i="2"/>
  <c r="HT38" i="2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Y61" i="2" l="1"/>
  <c r="HY16" i="2"/>
  <c r="HT105" i="2"/>
  <c r="HY17" i="2"/>
  <c r="HY37" i="2"/>
  <c r="HY27" i="2"/>
  <c r="HY14" i="2"/>
  <c r="HY38" i="2"/>
  <c r="HT94" i="2"/>
  <c r="HY55" i="2"/>
  <c r="HY31" i="2"/>
  <c r="HY33" i="2"/>
  <c r="HY30" i="2"/>
  <c r="HY42" i="2"/>
  <c r="HY46" i="2"/>
  <c r="HY57" i="2"/>
  <c r="HY67" i="2"/>
  <c r="HY32" i="2"/>
  <c r="HY20" i="2"/>
  <c r="IA92" i="2"/>
  <c r="IA107" i="2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0" i="2" l="1"/>
  <c r="IC107" i="2"/>
  <c r="HM93" i="2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A43" i="2"/>
  <c r="HA44" i="2"/>
  <c r="HA45" i="2"/>
  <c r="HA46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A82" i="2"/>
  <c r="HA83" i="2"/>
  <c r="HA84" i="2"/>
  <c r="HA12" i="2"/>
  <c r="HD13" i="2"/>
  <c r="HD15" i="2"/>
  <c r="HD21" i="2"/>
  <c r="HD25" i="2"/>
  <c r="HD37" i="2"/>
  <c r="HD39" i="2"/>
  <c r="HD41" i="2"/>
  <c r="HD44" i="2"/>
  <c r="HD45" i="2"/>
  <c r="HD48" i="2"/>
  <c r="HD49" i="2"/>
  <c r="HD51" i="2"/>
  <c r="HD52" i="2"/>
  <c r="HD53" i="2"/>
  <c r="HD56" i="2"/>
  <c r="HD60" i="2"/>
  <c r="HD63" i="2"/>
  <c r="HD64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HD34" i="2" s="1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HD14" i="2" s="1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HD57" i="2" s="1"/>
  <c r="GY58" i="2"/>
  <c r="GY59" i="2"/>
  <c r="GY60" i="2"/>
  <c r="GY61" i="2"/>
  <c r="GY62" i="2"/>
  <c r="GY63" i="2"/>
  <c r="GY64" i="2"/>
  <c r="GY65" i="2"/>
  <c r="GY66" i="2"/>
  <c r="GY67" i="2"/>
  <c r="GY68" i="2"/>
  <c r="GY69" i="2"/>
  <c r="HD69" i="2" s="1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HD16" i="2" l="1"/>
  <c r="HD73" i="2"/>
  <c r="HD61" i="2"/>
  <c r="GW65" i="2"/>
  <c r="HD50" i="2"/>
  <c r="HD20" i="2"/>
  <c r="HD81" i="2"/>
  <c r="HD33" i="2"/>
  <c r="HD19" i="2"/>
  <c r="HD32" i="2"/>
  <c r="GP57" i="2"/>
  <c r="HD38" i="2"/>
  <c r="HD43" i="2"/>
  <c r="HD28" i="2"/>
  <c r="HD40" i="2"/>
  <c r="HD22" i="2"/>
  <c r="HD55" i="2"/>
  <c r="HD31" i="2"/>
  <c r="GP21" i="2"/>
  <c r="HD26" i="2"/>
  <c r="GY105" i="2"/>
  <c r="GY93" i="2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B15" i="2"/>
  <c r="FB16" i="2"/>
  <c r="FB17" i="2"/>
  <c r="FG17" i="2" s="1"/>
  <c r="FB18" i="2"/>
  <c r="FG18" i="2" s="1"/>
  <c r="FB19" i="2"/>
  <c r="FG19" i="2" s="1"/>
  <c r="FB20" i="2"/>
  <c r="FG20" i="2" s="1"/>
  <c r="FB21" i="2"/>
  <c r="FB22" i="2"/>
  <c r="FG22" i="2" s="1"/>
  <c r="FB23" i="2"/>
  <c r="FG23" i="2" s="1"/>
  <c r="FB24" i="2"/>
  <c r="FG24" i="2" s="1"/>
  <c r="FB25" i="2"/>
  <c r="FB26" i="2"/>
  <c r="FB27" i="2"/>
  <c r="FB28" i="2"/>
  <c r="FB29" i="2"/>
  <c r="FB30" i="2"/>
  <c r="FB31" i="2"/>
  <c r="FB32" i="2"/>
  <c r="FB33" i="2"/>
  <c r="FG33" i="2" s="1"/>
  <c r="FB34" i="2"/>
  <c r="FG34" i="2" s="1"/>
  <c r="FB35" i="2"/>
  <c r="FG35" i="2" s="1"/>
  <c r="FB36" i="2"/>
  <c r="FB37" i="2"/>
  <c r="FB38" i="2"/>
  <c r="FG38" i="2" s="1"/>
  <c r="FB39" i="2"/>
  <c r="FB40" i="2"/>
  <c r="FB41" i="2"/>
  <c r="FB42" i="2"/>
  <c r="FB43" i="2"/>
  <c r="FB44" i="2"/>
  <c r="FB45" i="2"/>
  <c r="FB46" i="2"/>
  <c r="FB47" i="2"/>
  <c r="FB48" i="2"/>
  <c r="FB49" i="2"/>
  <c r="FB50" i="2"/>
  <c r="FG50" i="2" s="1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G68" i="2" s="1"/>
  <c r="FB69" i="2"/>
  <c r="FG69" i="2" s="1"/>
  <c r="FB70" i="2"/>
  <c r="FB71" i="2"/>
  <c r="FG71" i="2" s="1"/>
  <c r="FB72" i="2"/>
  <c r="FB73" i="2"/>
  <c r="FB74" i="2"/>
  <c r="FB75" i="2"/>
  <c r="FB76" i="2"/>
  <c r="FB77" i="2"/>
  <c r="FB78" i="2"/>
  <c r="FB79" i="2"/>
  <c r="FB80" i="2"/>
  <c r="FB81" i="2"/>
  <c r="FG81" i="2" s="1"/>
  <c r="FB82" i="2"/>
  <c r="FB83" i="2"/>
  <c r="FG83" i="2" s="1"/>
  <c r="FB84" i="2"/>
  <c r="FG84" i="2" s="1"/>
  <c r="FE12" i="2"/>
  <c r="FD12" i="2"/>
  <c r="FF12" i="2"/>
  <c r="FC12" i="2"/>
  <c r="FB12" i="2"/>
  <c r="FG36" i="2" l="1"/>
  <c r="FG42" i="2"/>
  <c r="FG26" i="2"/>
  <c r="FG59" i="2"/>
  <c r="FG27" i="2"/>
  <c r="FG61" i="2"/>
  <c r="FG57" i="2"/>
  <c r="FG28" i="2"/>
  <c r="FG62" i="2"/>
  <c r="FG46" i="2"/>
  <c r="FG30" i="2"/>
  <c r="FG14" i="2"/>
  <c r="FG58" i="2"/>
  <c r="FG47" i="2"/>
  <c r="FG31" i="2"/>
  <c r="FG29" i="2"/>
  <c r="FG82" i="2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Z37" i="2" s="1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Z61" i="2" l="1"/>
  <c r="EZ65" i="2"/>
  <c r="EZ17" i="2"/>
  <c r="EZ73" i="2"/>
  <c r="EZ42" i="2"/>
  <c r="EZ77" i="2"/>
  <c r="EZ30" i="2"/>
  <c r="EZ32" i="2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1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38" i="2"/>
  <c r="EN39" i="2"/>
  <c r="EN40" i="2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20" i="2" l="1"/>
  <c r="AD46" i="4" s="1"/>
  <c r="EW107" i="2"/>
  <c r="ES28" i="2"/>
  <c r="AD26" i="4" s="1"/>
  <c r="ES16" i="2"/>
  <c r="AD41" i="4" s="1"/>
  <c r="ES68" i="2"/>
  <c r="AD48" i="4" s="1"/>
  <c r="ES40" i="2"/>
  <c r="AD24" i="4" s="1"/>
  <c r="ES65" i="2"/>
  <c r="AD8" i="4" s="1"/>
  <c r="EW106" i="2"/>
  <c r="EW94" i="2"/>
  <c r="EY93" i="2"/>
  <c r="EW105" i="2"/>
  <c r="EW100" i="2"/>
  <c r="EW93" i="2"/>
  <c r="ES67" i="2"/>
  <c r="AD34" i="4" s="1"/>
  <c r="ES55" i="2"/>
  <c r="AD18" i="4" s="1"/>
  <c r="ES43" i="2"/>
  <c r="AD33" i="4" s="1"/>
  <c r="ES31" i="2"/>
  <c r="AD32" i="4" s="1"/>
  <c r="ES19" i="2"/>
  <c r="AD15" i="4" s="1"/>
  <c r="ES32" i="2"/>
  <c r="AD7" i="4" s="1"/>
  <c r="ES66" i="2"/>
  <c r="AD28" i="4" s="1"/>
  <c r="EN105" i="2"/>
  <c r="ES30" i="2"/>
  <c r="AD35" i="4" s="1"/>
  <c r="ES18" i="2"/>
  <c r="AD22" i="4" s="1"/>
  <c r="ES42" i="2"/>
  <c r="AD3" i="4" s="1"/>
  <c r="ES29" i="2"/>
  <c r="AD57" i="4" s="1"/>
  <c r="ES17" i="2"/>
  <c r="AD49" i="4" s="1"/>
  <c r="ES27" i="2"/>
  <c r="AD12" i="4" s="1"/>
  <c r="ES62" i="2"/>
  <c r="AD27" i="4" s="1"/>
  <c r="ES14" i="2"/>
  <c r="AD37" i="4" s="1"/>
  <c r="ES74" i="2"/>
  <c r="AD39" i="4" s="1"/>
  <c r="ES50" i="2"/>
  <c r="AD13" i="4" s="1"/>
  <c r="ES26" i="2"/>
  <c r="AD11" i="4" s="1"/>
  <c r="ES73" i="2"/>
  <c r="AD52" i="4" s="1"/>
  <c r="ES61" i="2"/>
  <c r="AD36" i="4" s="1"/>
  <c r="ES37" i="2"/>
  <c r="AD53" i="4" s="1"/>
  <c r="ES38" i="2"/>
  <c r="AD6" i="4" s="1"/>
  <c r="ES77" i="2"/>
  <c r="AD25" i="4" s="1"/>
  <c r="ES54" i="2"/>
  <c r="AD38" i="4" s="1"/>
  <c r="EN94" i="2"/>
  <c r="ES24" i="2"/>
  <c r="AD43" i="4" s="1"/>
  <c r="ES47" i="2"/>
  <c r="AD40" i="4" s="1"/>
  <c r="ES35" i="2"/>
  <c r="AD17" i="4" s="1"/>
  <c r="ES58" i="2"/>
  <c r="AD14" i="4" s="1"/>
  <c r="ES46" i="2"/>
  <c r="AD30" i="4" s="1"/>
  <c r="ES34" i="2"/>
  <c r="AD42" i="4" s="1"/>
  <c r="ES22" i="2"/>
  <c r="AD44" i="4" s="1"/>
  <c r="EN93" i="2"/>
  <c r="ES81" i="2"/>
  <c r="AD29" i="4" s="1"/>
  <c r="ES33" i="2"/>
  <c r="AD21" i="4" s="1"/>
  <c r="ES57" i="2"/>
  <c r="AD9" i="4" s="1"/>
  <c r="ES21" i="2"/>
  <c r="AD55" i="4" s="1"/>
  <c r="ES69" i="2"/>
  <c r="AD19" i="4" s="1"/>
  <c r="ES59" i="2"/>
  <c r="AD10" i="4" s="1"/>
  <c r="ES23" i="2"/>
  <c r="AD5" i="4" s="1"/>
  <c r="ES82" i="2"/>
  <c r="AD31" i="4" s="1"/>
  <c r="ES71" i="2"/>
  <c r="AD4" i="4" s="1"/>
  <c r="ES83" i="2"/>
  <c r="AD16" i="4" s="1"/>
  <c r="ES70" i="2"/>
  <c r="AD45" i="4" s="1"/>
  <c r="ES84" i="2"/>
  <c r="AD23" i="4" s="1"/>
  <c r="ES36" i="2"/>
  <c r="AD54" i="4" s="1"/>
  <c r="EN100" i="2"/>
  <c r="ES12" i="2"/>
  <c r="AD20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4" i="4" s="1"/>
  <c r="EL37" i="2"/>
  <c r="AC53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5" i="4" s="1"/>
  <c r="EL72" i="2"/>
  <c r="AC68" i="4" s="1"/>
  <c r="EL75" i="2"/>
  <c r="AC59" i="4" s="1"/>
  <c r="EL76" i="2"/>
  <c r="AC56" i="4" s="1"/>
  <c r="EL78" i="2"/>
  <c r="AC71" i="4" s="1"/>
  <c r="EL79" i="2"/>
  <c r="AC51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0" i="2"/>
  <c r="EG41" i="2"/>
  <c r="EG42" i="2"/>
  <c r="EG43" i="2"/>
  <c r="EL43" i="2" s="1"/>
  <c r="AC33" i="4" s="1"/>
  <c r="EG44" i="2"/>
  <c r="EG45" i="2"/>
  <c r="EG46" i="2"/>
  <c r="EG47" i="2"/>
  <c r="EG48" i="2"/>
  <c r="EG49" i="2"/>
  <c r="EG50" i="2"/>
  <c r="EG51" i="2"/>
  <c r="EG52" i="2"/>
  <c r="EG53" i="2"/>
  <c r="EG54" i="2"/>
  <c r="EG55" i="2"/>
  <c r="EL55" i="2" s="1"/>
  <c r="AC18" i="4" s="1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42" i="2" l="1"/>
  <c r="AC3" i="4" s="1"/>
  <c r="EL30" i="2"/>
  <c r="AC35" i="4" s="1"/>
  <c r="EL19" i="2"/>
  <c r="AC15" i="4" s="1"/>
  <c r="EL66" i="2"/>
  <c r="AC28" i="4" s="1"/>
  <c r="EL18" i="2"/>
  <c r="AC22" i="4" s="1"/>
  <c r="EL77" i="2"/>
  <c r="AC25" i="4" s="1"/>
  <c r="EL65" i="2"/>
  <c r="AC8" i="4" s="1"/>
  <c r="EL53" i="2"/>
  <c r="AC58" i="4" s="1"/>
  <c r="EL29" i="2"/>
  <c r="AC57" i="4" s="1"/>
  <c r="EL17" i="2"/>
  <c r="AC49" i="4" s="1"/>
  <c r="EL54" i="2"/>
  <c r="AC38" i="4" s="1"/>
  <c r="EL74" i="2"/>
  <c r="AC39" i="4" s="1"/>
  <c r="EL73" i="2"/>
  <c r="AC52" i="4" s="1"/>
  <c r="EL39" i="2"/>
  <c r="AC62" i="4" s="1"/>
  <c r="EL38" i="2"/>
  <c r="AC6" i="4" s="1"/>
  <c r="EG100" i="2"/>
  <c r="EL59" i="2"/>
  <c r="AC10" i="4" s="1"/>
  <c r="EL82" i="2"/>
  <c r="AC31" i="4" s="1"/>
  <c r="EL22" i="2"/>
  <c r="AC44" i="4" s="1"/>
  <c r="EL47" i="2"/>
  <c r="AC40" i="4" s="1"/>
  <c r="EL35" i="2"/>
  <c r="AC17" i="4" s="1"/>
  <c r="EL34" i="2"/>
  <c r="AC42" i="4" s="1"/>
  <c r="EL83" i="2"/>
  <c r="AC16" i="4" s="1"/>
  <c r="EL24" i="2"/>
  <c r="AC43" i="4" s="1"/>
  <c r="EL71" i="2"/>
  <c r="AC4" i="4" s="1"/>
  <c r="EL23" i="2"/>
  <c r="AC5" i="4" s="1"/>
  <c r="EG95" i="2"/>
  <c r="EL68" i="2"/>
  <c r="AC48" i="4" s="1"/>
  <c r="EL32" i="2"/>
  <c r="AC7" i="4" s="1"/>
  <c r="EL20" i="2"/>
  <c r="AC46" i="4" s="1"/>
  <c r="EG94" i="2"/>
  <c r="EL81" i="2"/>
  <c r="AC29" i="4" s="1"/>
  <c r="EL58" i="2"/>
  <c r="AC14" i="4" s="1"/>
  <c r="EL46" i="2"/>
  <c r="AC30" i="4" s="1"/>
  <c r="EL57" i="2"/>
  <c r="AC9" i="4" s="1"/>
  <c r="EG93" i="2"/>
  <c r="EL69" i="2"/>
  <c r="AC19" i="4" s="1"/>
  <c r="EG105" i="2"/>
  <c r="EL84" i="2"/>
  <c r="AC23" i="4" s="1"/>
  <c r="EL67" i="2"/>
  <c r="AC34" i="4" s="1"/>
  <c r="EL40" i="2"/>
  <c r="AC24" i="4" s="1"/>
  <c r="EL28" i="2"/>
  <c r="AC26" i="4" s="1"/>
  <c r="EL16" i="2"/>
  <c r="AC41" i="4" s="1"/>
  <c r="EL27" i="2"/>
  <c r="AC12" i="4" s="1"/>
  <c r="EL15" i="2"/>
  <c r="AC61" i="4" s="1"/>
  <c r="EL62" i="2"/>
  <c r="AC27" i="4" s="1"/>
  <c r="EL50" i="2"/>
  <c r="AC13" i="4" s="1"/>
  <c r="EL26" i="2"/>
  <c r="AC11" i="4" s="1"/>
  <c r="EL14" i="2"/>
  <c r="AC37" i="4" s="1"/>
  <c r="EL61" i="2"/>
  <c r="AC36" i="4" s="1"/>
  <c r="EL48" i="2"/>
  <c r="AC47" i="4" s="1"/>
  <c r="EL33" i="2"/>
  <c r="AC21" i="4" s="1"/>
  <c r="EL31" i="2"/>
  <c r="AC32" i="4" s="1"/>
  <c r="EL12" i="2"/>
  <c r="AC20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DZ16" i="2"/>
  <c r="DZ17" i="2"/>
  <c r="DZ18" i="2"/>
  <c r="DZ19" i="2"/>
  <c r="DZ20" i="2"/>
  <c r="EE20" i="2" s="1"/>
  <c r="DZ21" i="2"/>
  <c r="EE21" i="2" s="1"/>
  <c r="DZ22" i="2"/>
  <c r="DZ23" i="2"/>
  <c r="DZ24" i="2"/>
  <c r="DZ25" i="2"/>
  <c r="DZ26" i="2"/>
  <c r="DZ27" i="2"/>
  <c r="DZ28" i="2"/>
  <c r="DZ29" i="2"/>
  <c r="DZ30" i="2"/>
  <c r="DZ31" i="2"/>
  <c r="DZ32" i="2"/>
  <c r="DZ33" i="2"/>
  <c r="DZ34" i="2"/>
  <c r="DZ35" i="2"/>
  <c r="DZ36" i="2"/>
  <c r="DZ37" i="2"/>
  <c r="DZ38" i="2"/>
  <c r="DZ39" i="2"/>
  <c r="DZ40" i="2"/>
  <c r="DZ41" i="2"/>
  <c r="DZ42" i="2"/>
  <c r="DZ43" i="2"/>
  <c r="DZ44" i="2"/>
  <c r="DZ45" i="2"/>
  <c r="DZ46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47" i="2" l="1"/>
  <c r="EE15" i="2"/>
  <c r="EE58" i="2"/>
  <c r="EE27" i="2"/>
  <c r="EE46" i="2"/>
  <c r="EE16" i="2"/>
  <c r="EE29" i="2"/>
  <c r="EE33" i="2"/>
  <c r="EE28" i="2"/>
  <c r="EE34" i="2"/>
  <c r="EE18" i="2"/>
  <c r="EE84" i="2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X22" i="2" s="1"/>
  <c r="DS23" i="2"/>
  <c r="DX23" i="2" s="1"/>
  <c r="DS24" i="2"/>
  <c r="DS25" i="2"/>
  <c r="DS26" i="2"/>
  <c r="DX26" i="2" s="1"/>
  <c r="DS27" i="2"/>
  <c r="DS28" i="2"/>
  <c r="DS29" i="2"/>
  <c r="DS30" i="2"/>
  <c r="DS31" i="2"/>
  <c r="DS32" i="2"/>
  <c r="DS33" i="2"/>
  <c r="DS34" i="2"/>
  <c r="DS35" i="2"/>
  <c r="DS36" i="2"/>
  <c r="DS37" i="2"/>
  <c r="DX37" i="2" s="1"/>
  <c r="DS38" i="2"/>
  <c r="DS39" i="2"/>
  <c r="DS40" i="2"/>
  <c r="DX40" i="2" s="1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X58" i="2" s="1"/>
  <c r="DS59" i="2"/>
  <c r="DX59" i="2" s="1"/>
  <c r="DS60" i="2"/>
  <c r="DS61" i="2"/>
  <c r="DS62" i="2"/>
  <c r="DS63" i="2"/>
  <c r="DS64" i="2"/>
  <c r="DS65" i="2"/>
  <c r="DS66" i="2"/>
  <c r="DS67" i="2"/>
  <c r="DS68" i="2"/>
  <c r="DS69" i="2"/>
  <c r="DS70" i="2"/>
  <c r="DX70" i="2" s="1"/>
  <c r="DS71" i="2"/>
  <c r="DS72" i="2"/>
  <c r="DS73" i="2"/>
  <c r="DX73" i="2" s="1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DX55" i="2" l="1"/>
  <c r="DX62" i="2"/>
  <c r="DX81" i="2"/>
  <c r="DX61" i="2"/>
  <c r="DX32" i="2"/>
  <c r="DX34" i="2"/>
  <c r="DX14" i="2"/>
  <c r="DX82" i="2"/>
  <c r="DX19" i="2"/>
  <c r="DX29" i="2"/>
  <c r="DX35" i="2"/>
  <c r="DX84" i="2"/>
  <c r="DX20" i="2"/>
  <c r="DX27" i="2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V27" i="2" s="1"/>
  <c r="CQ28" i="2"/>
  <c r="CQ29" i="2"/>
  <c r="CQ30" i="2"/>
  <c r="CQ31" i="2"/>
  <c r="CQ32" i="2"/>
  <c r="CQ33" i="2"/>
  <c r="CV33" i="2" s="1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V47" i="2" s="1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K15" i="2"/>
  <c r="CK16" i="2"/>
  <c r="CK17" i="2"/>
  <c r="CK18" i="2"/>
  <c r="CK19" i="2"/>
  <c r="CK20" i="2"/>
  <c r="CK21" i="2"/>
  <c r="CO21" i="2" s="1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O42" i="2" s="1"/>
  <c r="CK43" i="2"/>
  <c r="CK44" i="2"/>
  <c r="CK45" i="2"/>
  <c r="CK46" i="2"/>
  <c r="CK47" i="2"/>
  <c r="CK48" i="2"/>
  <c r="CK49" i="2"/>
  <c r="CK50" i="2"/>
  <c r="CK51" i="2"/>
  <c r="CK52" i="2"/>
  <c r="CK53" i="2"/>
  <c r="CK54" i="2"/>
  <c r="CO54" i="2" s="1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M12" i="2"/>
  <c r="CL12" i="2"/>
  <c r="CN12" i="2"/>
  <c r="CK12" i="2"/>
  <c r="CO63" i="2" l="1"/>
  <c r="CO17" i="2"/>
  <c r="CO14" i="2"/>
  <c r="CO47" i="2"/>
  <c r="CO15" i="2"/>
  <c r="CO39" i="2"/>
  <c r="CO81" i="2"/>
  <c r="CO65" i="2"/>
  <c r="CV39" i="2"/>
  <c r="CV76" i="2"/>
  <c r="CV28" i="2"/>
  <c r="CO34" i="2"/>
  <c r="CO18" i="2"/>
  <c r="CO29" i="2"/>
  <c r="CO67" i="2"/>
  <c r="CO19" i="2"/>
  <c r="CV57" i="2"/>
  <c r="CO20" i="2"/>
  <c r="CV42" i="2"/>
  <c r="CO30" i="2"/>
  <c r="CO83" i="2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CA40" i="2" s="1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CA69" i="2" s="1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26" i="2" l="1"/>
  <c r="CA62" i="2"/>
  <c r="CA46" i="2"/>
  <c r="CA42" i="2"/>
  <c r="CA67" i="2"/>
  <c r="CA59" i="2"/>
  <c r="CA32" i="2"/>
  <c r="CA58" i="2"/>
  <c r="CA81" i="2"/>
  <c r="CA17" i="2"/>
  <c r="CA39" i="2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Q31" i="4" s="1"/>
  <c r="BF74" i="2"/>
  <c r="Q39" i="4" s="1"/>
  <c r="BF70" i="2"/>
  <c r="Q45" i="4" s="1"/>
  <c r="BF58" i="2"/>
  <c r="Q14" i="4" s="1"/>
  <c r="BF50" i="2"/>
  <c r="Q13" i="4" s="1"/>
  <c r="BF46" i="2"/>
  <c r="BF38" i="2"/>
  <c r="BF34" i="2"/>
  <c r="Q42" i="4" s="1"/>
  <c r="BF26" i="2"/>
  <c r="Q11" i="4" s="1"/>
  <c r="BF66" i="2"/>
  <c r="Q28" i="4" s="1"/>
  <c r="BF54" i="2"/>
  <c r="Q38" i="4" s="1"/>
  <c r="BF42" i="2"/>
  <c r="Q3" i="4" s="1"/>
  <c r="BF30" i="2"/>
  <c r="BJ95" i="2"/>
  <c r="BJ106" i="2"/>
  <c r="BJ107" i="2"/>
  <c r="BF79" i="2"/>
  <c r="Q51" i="4" s="1"/>
  <c r="BF55" i="2"/>
  <c r="Q18" i="4" s="1"/>
  <c r="BF47" i="2"/>
  <c r="Q40" i="4" s="1"/>
  <c r="BF43" i="2"/>
  <c r="Q33" i="4" s="1"/>
  <c r="BF35" i="2"/>
  <c r="Q17" i="4" s="1"/>
  <c r="BF31" i="2"/>
  <c r="Q32" i="4" s="1"/>
  <c r="BF23" i="2"/>
  <c r="Q5" i="4" s="1"/>
  <c r="BF71" i="2"/>
  <c r="Q4" i="4" s="1"/>
  <c r="BF68" i="2"/>
  <c r="BF83" i="2"/>
  <c r="BF67" i="2"/>
  <c r="BF80" i="2"/>
  <c r="Q50" i="4" s="1"/>
  <c r="BF48" i="2"/>
  <c r="BF32" i="2"/>
  <c r="BF20" i="2"/>
  <c r="BF69" i="2"/>
  <c r="BF61" i="2"/>
  <c r="Q36" i="4" s="1"/>
  <c r="BF57" i="2"/>
  <c r="Q9" i="4" s="1"/>
  <c r="BF37" i="2"/>
  <c r="Q53" i="4" s="1"/>
  <c r="BF33" i="2"/>
  <c r="Q21" i="4" s="1"/>
  <c r="BJ100" i="2"/>
  <c r="BJ94" i="2"/>
  <c r="BJ105" i="2"/>
  <c r="BF65" i="2"/>
  <c r="BF17" i="2"/>
  <c r="BF29" i="2"/>
  <c r="Q57" i="4" s="1"/>
  <c r="BF76" i="2"/>
  <c r="BF40" i="2"/>
  <c r="Q24" i="4" s="1"/>
  <c r="BF28" i="2"/>
  <c r="Q26" i="4" s="1"/>
  <c r="BF63" i="2"/>
  <c r="Q60" i="4" s="1"/>
  <c r="BF39" i="2"/>
  <c r="Q62" i="4" s="1"/>
  <c r="BF27" i="2"/>
  <c r="Q12" i="4" s="1"/>
  <c r="BF62" i="2"/>
  <c r="BF59" i="2"/>
  <c r="Q10" i="4" s="1"/>
  <c r="BF84" i="2"/>
  <c r="Q23" i="4" s="1"/>
  <c r="BA93" i="2"/>
  <c r="BF77" i="2"/>
  <c r="Q25" i="4" s="1"/>
  <c r="BF73" i="2"/>
  <c r="Q52" i="4" s="1"/>
  <c r="BF15" i="2"/>
  <c r="BA94" i="2"/>
  <c r="BF19" i="2"/>
  <c r="Q15" i="4" s="1"/>
  <c r="BA105" i="2"/>
  <c r="BF16" i="2"/>
  <c r="Q41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4" i="2" s="1"/>
  <c r="HV104" i="2" s="1"/>
  <c r="HU102" i="2"/>
  <c r="HV102" i="2" s="1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F96" i="2" s="1"/>
  <c r="KG96" i="2" s="1"/>
  <c r="KH97" i="2"/>
  <c r="KF97" i="2" s="1"/>
  <c r="KG97" i="2" s="1"/>
  <c r="KH98" i="2"/>
  <c r="KF98" i="2" s="1"/>
  <c r="KG98" i="2" s="1"/>
  <c r="KH101" i="2"/>
  <c r="KF101" i="2" s="1"/>
  <c r="KG101" i="2" s="1"/>
  <c r="KH102" i="2"/>
  <c r="KF102" i="2" s="1"/>
  <c r="KG102" i="2" s="1"/>
  <c r="KH103" i="2"/>
  <c r="KG103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I102" i="2" s="1"/>
  <c r="IK103" i="2"/>
  <c r="II103" i="2" s="1"/>
  <c r="IK96" i="2"/>
  <c r="II96" i="2" s="1"/>
  <c r="IK97" i="2"/>
  <c r="II97" i="2" s="1"/>
  <c r="IK98" i="2"/>
  <c r="II98" i="2" s="1"/>
  <c r="II101" i="2"/>
  <c r="HI101" i="2"/>
  <c r="HI102" i="2"/>
  <c r="HI103" i="2"/>
  <c r="HI96" i="2"/>
  <c r="HG96" i="2" s="1"/>
  <c r="HI97" i="2"/>
  <c r="HI98" i="2"/>
  <c r="GU96" i="2"/>
  <c r="GU97" i="2"/>
  <c r="GS97" i="2" s="1"/>
  <c r="GU98" i="2"/>
  <c r="GU101" i="2"/>
  <c r="GS101" i="2" s="1"/>
  <c r="GU102" i="2"/>
  <c r="GS102" i="2" s="1"/>
  <c r="GU103" i="2"/>
  <c r="GS103" i="2" s="1"/>
  <c r="GT103" i="2" s="1"/>
  <c r="HG101" i="2"/>
  <c r="HG102" i="2"/>
  <c r="HG103" i="2"/>
  <c r="HG97" i="2"/>
  <c r="HG98" i="2"/>
  <c r="HH97" i="2"/>
  <c r="HH98" i="2"/>
  <c r="HH102" i="2"/>
  <c r="HH103" i="2"/>
  <c r="GS98" i="2"/>
  <c r="GT98" i="2" s="1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97" i="2"/>
  <c r="DM98" i="2"/>
  <c r="DM99" i="2"/>
  <c r="DO102" i="2"/>
  <c r="DO103" i="2"/>
  <c r="DO104" i="2"/>
  <c r="DO101" i="2"/>
  <c r="DM101" i="2" s="1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37" i="4"/>
  <c r="BW61" i="4"/>
  <c r="BW41" i="4"/>
  <c r="BW49" i="4"/>
  <c r="BW22" i="4"/>
  <c r="BW15" i="4"/>
  <c r="BW46" i="4"/>
  <c r="BW55" i="4"/>
  <c r="BW44" i="4"/>
  <c r="BW5" i="4"/>
  <c r="BW43" i="4"/>
  <c r="BW67" i="4"/>
  <c r="BW11" i="4"/>
  <c r="BW12" i="4"/>
  <c r="BW26" i="4"/>
  <c r="BW57" i="4"/>
  <c r="BW35" i="4"/>
  <c r="BW32" i="4"/>
  <c r="BW7" i="4"/>
  <c r="BW21" i="4"/>
  <c r="BW42" i="4"/>
  <c r="BW17" i="4"/>
  <c r="BW54" i="4"/>
  <c r="BW53" i="4"/>
  <c r="BW6" i="4"/>
  <c r="BW62" i="4"/>
  <c r="BW24" i="4"/>
  <c r="BW74" i="4"/>
  <c r="BW3" i="4"/>
  <c r="BW33" i="4"/>
  <c r="BW69" i="4"/>
  <c r="BW73" i="4"/>
  <c r="BW30" i="4"/>
  <c r="BW40" i="4"/>
  <c r="BW47" i="4"/>
  <c r="BW70" i="4"/>
  <c r="BW13" i="4"/>
  <c r="BW72" i="4"/>
  <c r="BW66" i="4"/>
  <c r="BW58" i="4"/>
  <c r="BW38" i="4"/>
  <c r="BW18" i="4"/>
  <c r="BW65" i="4"/>
  <c r="BW9" i="4"/>
  <c r="BW14" i="4"/>
  <c r="BW10" i="4"/>
  <c r="BW64" i="4"/>
  <c r="BW36" i="4"/>
  <c r="BW27" i="4"/>
  <c r="BW60" i="4"/>
  <c r="BW63" i="4"/>
  <c r="BW8" i="4"/>
  <c r="BW28" i="4"/>
  <c r="BW34" i="4"/>
  <c r="BW48" i="4"/>
  <c r="BW19" i="4"/>
  <c r="BW45" i="4"/>
  <c r="BW4" i="4"/>
  <c r="BW68" i="4"/>
  <c r="BW52" i="4"/>
  <c r="BW39" i="4"/>
  <c r="BW59" i="4"/>
  <c r="BW56" i="4"/>
  <c r="BW25" i="4"/>
  <c r="BW71" i="4"/>
  <c r="BW51" i="4"/>
  <c r="BW50" i="4"/>
  <c r="BW29" i="4"/>
  <c r="BW31" i="4"/>
  <c r="BW16" i="4"/>
  <c r="BW23" i="4"/>
  <c r="BV75" i="4"/>
  <c r="BV37" i="4"/>
  <c r="BV61" i="4"/>
  <c r="BV41" i="4"/>
  <c r="BV49" i="4"/>
  <c r="BV22" i="4"/>
  <c r="BV15" i="4"/>
  <c r="BV46" i="4"/>
  <c r="BV55" i="4"/>
  <c r="BV44" i="4"/>
  <c r="BV5" i="4"/>
  <c r="BV43" i="4"/>
  <c r="BV67" i="4"/>
  <c r="BV11" i="4"/>
  <c r="BV12" i="4"/>
  <c r="BV26" i="4"/>
  <c r="BV57" i="4"/>
  <c r="BV35" i="4"/>
  <c r="BV32" i="4"/>
  <c r="BV7" i="4"/>
  <c r="BV21" i="4"/>
  <c r="BV42" i="4"/>
  <c r="BV17" i="4"/>
  <c r="BV54" i="4"/>
  <c r="BV53" i="4"/>
  <c r="BV6" i="4"/>
  <c r="BV62" i="4"/>
  <c r="BV24" i="4"/>
  <c r="BV74" i="4"/>
  <c r="BV3" i="4"/>
  <c r="BV33" i="4"/>
  <c r="BV69" i="4"/>
  <c r="BV73" i="4"/>
  <c r="BV30" i="4"/>
  <c r="BV40" i="4"/>
  <c r="BV47" i="4"/>
  <c r="BV70" i="4"/>
  <c r="BV13" i="4"/>
  <c r="BV72" i="4"/>
  <c r="BV66" i="4"/>
  <c r="BV58" i="4"/>
  <c r="BV38" i="4"/>
  <c r="BV18" i="4"/>
  <c r="BV65" i="4"/>
  <c r="BV9" i="4"/>
  <c r="BV14" i="4"/>
  <c r="BV10" i="4"/>
  <c r="BV64" i="4"/>
  <c r="BV36" i="4"/>
  <c r="BV27" i="4"/>
  <c r="BV60" i="4"/>
  <c r="BV63" i="4"/>
  <c r="BV8" i="4"/>
  <c r="BV28" i="4"/>
  <c r="BV34" i="4"/>
  <c r="BV48" i="4"/>
  <c r="BV19" i="4"/>
  <c r="BV45" i="4"/>
  <c r="BV4" i="4"/>
  <c r="BV68" i="4"/>
  <c r="BV52" i="4"/>
  <c r="BV39" i="4"/>
  <c r="BV59" i="4"/>
  <c r="BV56" i="4"/>
  <c r="BV25" i="4"/>
  <c r="BV71" i="4"/>
  <c r="BV51" i="4"/>
  <c r="BV50" i="4"/>
  <c r="BV29" i="4"/>
  <c r="BV31" i="4"/>
  <c r="BV16" i="4"/>
  <c r="BV23" i="4"/>
  <c r="BU75" i="4"/>
  <c r="BU37" i="4"/>
  <c r="BU61" i="4"/>
  <c r="BU41" i="4"/>
  <c r="BU49" i="4"/>
  <c r="BU22" i="4"/>
  <c r="BU15" i="4"/>
  <c r="BU46" i="4"/>
  <c r="BU55" i="4"/>
  <c r="BU44" i="4"/>
  <c r="BU5" i="4"/>
  <c r="BU43" i="4"/>
  <c r="BU67" i="4"/>
  <c r="BU11" i="4"/>
  <c r="BU12" i="4"/>
  <c r="BU26" i="4"/>
  <c r="BU57" i="4"/>
  <c r="BU35" i="4"/>
  <c r="BU32" i="4"/>
  <c r="BU7" i="4"/>
  <c r="BU21" i="4"/>
  <c r="BU42" i="4"/>
  <c r="BU17" i="4"/>
  <c r="BU54" i="4"/>
  <c r="BU53" i="4"/>
  <c r="BU6" i="4"/>
  <c r="BU62" i="4"/>
  <c r="BU24" i="4"/>
  <c r="BU74" i="4"/>
  <c r="BU3" i="4"/>
  <c r="BU33" i="4"/>
  <c r="BU69" i="4"/>
  <c r="BU73" i="4"/>
  <c r="BU30" i="4"/>
  <c r="BU40" i="4"/>
  <c r="BU47" i="4"/>
  <c r="BU70" i="4"/>
  <c r="BU13" i="4"/>
  <c r="BU72" i="4"/>
  <c r="BU66" i="4"/>
  <c r="BU58" i="4"/>
  <c r="BU38" i="4"/>
  <c r="BU18" i="4"/>
  <c r="BU65" i="4"/>
  <c r="BU9" i="4"/>
  <c r="BU14" i="4"/>
  <c r="BU10" i="4"/>
  <c r="BU64" i="4"/>
  <c r="BU36" i="4"/>
  <c r="BU27" i="4"/>
  <c r="BU60" i="4"/>
  <c r="BU63" i="4"/>
  <c r="BU8" i="4"/>
  <c r="BU28" i="4"/>
  <c r="BU34" i="4"/>
  <c r="BU48" i="4"/>
  <c r="BU19" i="4"/>
  <c r="BU45" i="4"/>
  <c r="BU4" i="4"/>
  <c r="BU68" i="4"/>
  <c r="BU52" i="4"/>
  <c r="BU39" i="4"/>
  <c r="BU59" i="4"/>
  <c r="BU56" i="4"/>
  <c r="BU25" i="4"/>
  <c r="BU71" i="4"/>
  <c r="BU51" i="4"/>
  <c r="BU50" i="4"/>
  <c r="BU29" i="4"/>
  <c r="BU31" i="4"/>
  <c r="BU16" i="4"/>
  <c r="BU23" i="4"/>
  <c r="BT75" i="4"/>
  <c r="BT37" i="4"/>
  <c r="BT61" i="4"/>
  <c r="BT41" i="4"/>
  <c r="BT49" i="4"/>
  <c r="BT22" i="4"/>
  <c r="BT15" i="4"/>
  <c r="BT46" i="4"/>
  <c r="BT55" i="4"/>
  <c r="BT44" i="4"/>
  <c r="BT5" i="4"/>
  <c r="BT43" i="4"/>
  <c r="BT67" i="4"/>
  <c r="BT11" i="4"/>
  <c r="BT12" i="4"/>
  <c r="BT26" i="4"/>
  <c r="BT57" i="4"/>
  <c r="BT35" i="4"/>
  <c r="BT32" i="4"/>
  <c r="BT7" i="4"/>
  <c r="BT21" i="4"/>
  <c r="BT42" i="4"/>
  <c r="BT17" i="4"/>
  <c r="BT54" i="4"/>
  <c r="BT53" i="4"/>
  <c r="BT6" i="4"/>
  <c r="BT62" i="4"/>
  <c r="BT24" i="4"/>
  <c r="BT74" i="4"/>
  <c r="BT3" i="4"/>
  <c r="BT33" i="4"/>
  <c r="BT69" i="4"/>
  <c r="BT73" i="4"/>
  <c r="BT30" i="4"/>
  <c r="BT40" i="4"/>
  <c r="BT47" i="4"/>
  <c r="BT70" i="4"/>
  <c r="BT13" i="4"/>
  <c r="BT72" i="4"/>
  <c r="BT66" i="4"/>
  <c r="BT58" i="4"/>
  <c r="BT38" i="4"/>
  <c r="BT18" i="4"/>
  <c r="BT65" i="4"/>
  <c r="BT9" i="4"/>
  <c r="BT14" i="4"/>
  <c r="BT10" i="4"/>
  <c r="BT64" i="4"/>
  <c r="BT36" i="4"/>
  <c r="BT27" i="4"/>
  <c r="BT60" i="4"/>
  <c r="BT63" i="4"/>
  <c r="BT8" i="4"/>
  <c r="BT28" i="4"/>
  <c r="BT34" i="4"/>
  <c r="BT48" i="4"/>
  <c r="BT19" i="4"/>
  <c r="BT45" i="4"/>
  <c r="BT4" i="4"/>
  <c r="BT68" i="4"/>
  <c r="BT52" i="4"/>
  <c r="BT39" i="4"/>
  <c r="BT59" i="4"/>
  <c r="BT56" i="4"/>
  <c r="BT25" i="4"/>
  <c r="BT71" i="4"/>
  <c r="BT51" i="4"/>
  <c r="BT50" i="4"/>
  <c r="BT29" i="4"/>
  <c r="BT31" i="4"/>
  <c r="BT16" i="4"/>
  <c r="BT23" i="4"/>
  <c r="BS75" i="4"/>
  <c r="BS37" i="4"/>
  <c r="BS61" i="4"/>
  <c r="BS41" i="4"/>
  <c r="BS49" i="4"/>
  <c r="BS22" i="4"/>
  <c r="BS15" i="4"/>
  <c r="BS46" i="4"/>
  <c r="BS55" i="4"/>
  <c r="BS44" i="4"/>
  <c r="BS5" i="4"/>
  <c r="BS43" i="4"/>
  <c r="BS67" i="4"/>
  <c r="BS11" i="4"/>
  <c r="BS12" i="4"/>
  <c r="BS26" i="4"/>
  <c r="BS57" i="4"/>
  <c r="BS35" i="4"/>
  <c r="BS32" i="4"/>
  <c r="BS7" i="4"/>
  <c r="BS21" i="4"/>
  <c r="BS42" i="4"/>
  <c r="BS17" i="4"/>
  <c r="BS54" i="4"/>
  <c r="BS53" i="4"/>
  <c r="BS6" i="4"/>
  <c r="BS62" i="4"/>
  <c r="BS24" i="4"/>
  <c r="BS74" i="4"/>
  <c r="BS3" i="4"/>
  <c r="BS33" i="4"/>
  <c r="BS69" i="4"/>
  <c r="BS73" i="4"/>
  <c r="BS30" i="4"/>
  <c r="BS40" i="4"/>
  <c r="BS47" i="4"/>
  <c r="BS70" i="4"/>
  <c r="BS13" i="4"/>
  <c r="BS72" i="4"/>
  <c r="BS66" i="4"/>
  <c r="BS58" i="4"/>
  <c r="BS38" i="4"/>
  <c r="BS18" i="4"/>
  <c r="BS65" i="4"/>
  <c r="BS9" i="4"/>
  <c r="BS14" i="4"/>
  <c r="BS10" i="4"/>
  <c r="BS64" i="4"/>
  <c r="BS36" i="4"/>
  <c r="BS27" i="4"/>
  <c r="BS60" i="4"/>
  <c r="BS63" i="4"/>
  <c r="BS8" i="4"/>
  <c r="BS28" i="4"/>
  <c r="BS34" i="4"/>
  <c r="BS48" i="4"/>
  <c r="BS19" i="4"/>
  <c r="BS45" i="4"/>
  <c r="BS4" i="4"/>
  <c r="BS68" i="4"/>
  <c r="BS52" i="4"/>
  <c r="BS39" i="4"/>
  <c r="BS59" i="4"/>
  <c r="BS56" i="4"/>
  <c r="BS25" i="4"/>
  <c r="BS71" i="4"/>
  <c r="BS51" i="4"/>
  <c r="BS50" i="4"/>
  <c r="BS29" i="4"/>
  <c r="BS31" i="4"/>
  <c r="BS16" i="4"/>
  <c r="BS23" i="4"/>
  <c r="BR75" i="4"/>
  <c r="BR37" i="4"/>
  <c r="BR61" i="4"/>
  <c r="BR41" i="4"/>
  <c r="BR49" i="4"/>
  <c r="BR22" i="4"/>
  <c r="BR15" i="4"/>
  <c r="BR46" i="4"/>
  <c r="BR55" i="4"/>
  <c r="BR44" i="4"/>
  <c r="BR5" i="4"/>
  <c r="BR43" i="4"/>
  <c r="BR67" i="4"/>
  <c r="BR11" i="4"/>
  <c r="BR12" i="4"/>
  <c r="BR26" i="4"/>
  <c r="BR57" i="4"/>
  <c r="BR35" i="4"/>
  <c r="BR32" i="4"/>
  <c r="BR7" i="4"/>
  <c r="BR21" i="4"/>
  <c r="BR42" i="4"/>
  <c r="BR17" i="4"/>
  <c r="BR54" i="4"/>
  <c r="BR53" i="4"/>
  <c r="BR6" i="4"/>
  <c r="BR62" i="4"/>
  <c r="BR24" i="4"/>
  <c r="BR74" i="4"/>
  <c r="BR3" i="4"/>
  <c r="BR33" i="4"/>
  <c r="BR69" i="4"/>
  <c r="BR73" i="4"/>
  <c r="BR30" i="4"/>
  <c r="BR40" i="4"/>
  <c r="BR47" i="4"/>
  <c r="BR70" i="4"/>
  <c r="BR13" i="4"/>
  <c r="BR72" i="4"/>
  <c r="BR66" i="4"/>
  <c r="BR58" i="4"/>
  <c r="BR38" i="4"/>
  <c r="BR18" i="4"/>
  <c r="BR65" i="4"/>
  <c r="BR9" i="4"/>
  <c r="BR14" i="4"/>
  <c r="BR10" i="4"/>
  <c r="BR64" i="4"/>
  <c r="BR36" i="4"/>
  <c r="BR27" i="4"/>
  <c r="BR60" i="4"/>
  <c r="BR63" i="4"/>
  <c r="BR8" i="4"/>
  <c r="BR28" i="4"/>
  <c r="BR34" i="4"/>
  <c r="BR48" i="4"/>
  <c r="BR19" i="4"/>
  <c r="BR45" i="4"/>
  <c r="BR4" i="4"/>
  <c r="BR68" i="4"/>
  <c r="BR52" i="4"/>
  <c r="BR39" i="4"/>
  <c r="BR59" i="4"/>
  <c r="BR56" i="4"/>
  <c r="BR25" i="4"/>
  <c r="BR71" i="4"/>
  <c r="BR51" i="4"/>
  <c r="BR50" i="4"/>
  <c r="BR29" i="4"/>
  <c r="BR31" i="4"/>
  <c r="BR16" i="4"/>
  <c r="BR23" i="4"/>
  <c r="BQ75" i="4"/>
  <c r="BQ37" i="4"/>
  <c r="BQ61" i="4"/>
  <c r="BQ41" i="4"/>
  <c r="BQ49" i="4"/>
  <c r="BQ22" i="4"/>
  <c r="BQ15" i="4"/>
  <c r="BQ46" i="4"/>
  <c r="BQ55" i="4"/>
  <c r="BQ44" i="4"/>
  <c r="BQ5" i="4"/>
  <c r="BQ43" i="4"/>
  <c r="BQ67" i="4"/>
  <c r="BQ11" i="4"/>
  <c r="BQ12" i="4"/>
  <c r="BQ26" i="4"/>
  <c r="BQ57" i="4"/>
  <c r="BQ35" i="4"/>
  <c r="BQ32" i="4"/>
  <c r="BQ7" i="4"/>
  <c r="BQ21" i="4"/>
  <c r="BQ42" i="4"/>
  <c r="BQ17" i="4"/>
  <c r="BQ54" i="4"/>
  <c r="BQ53" i="4"/>
  <c r="BQ6" i="4"/>
  <c r="BQ62" i="4"/>
  <c r="BQ24" i="4"/>
  <c r="BQ74" i="4"/>
  <c r="BQ3" i="4"/>
  <c r="BQ33" i="4"/>
  <c r="BQ69" i="4"/>
  <c r="BQ73" i="4"/>
  <c r="BQ30" i="4"/>
  <c r="BQ40" i="4"/>
  <c r="BQ47" i="4"/>
  <c r="BQ70" i="4"/>
  <c r="BQ13" i="4"/>
  <c r="BQ72" i="4"/>
  <c r="BQ66" i="4"/>
  <c r="BQ58" i="4"/>
  <c r="BQ38" i="4"/>
  <c r="BQ18" i="4"/>
  <c r="BQ65" i="4"/>
  <c r="BQ9" i="4"/>
  <c r="BQ14" i="4"/>
  <c r="BQ10" i="4"/>
  <c r="BQ64" i="4"/>
  <c r="BQ36" i="4"/>
  <c r="BQ27" i="4"/>
  <c r="BQ60" i="4"/>
  <c r="BQ63" i="4"/>
  <c r="BQ8" i="4"/>
  <c r="BQ28" i="4"/>
  <c r="BQ34" i="4"/>
  <c r="BQ48" i="4"/>
  <c r="BQ19" i="4"/>
  <c r="BQ45" i="4"/>
  <c r="BQ4" i="4"/>
  <c r="BQ68" i="4"/>
  <c r="BQ52" i="4"/>
  <c r="BQ39" i="4"/>
  <c r="BQ59" i="4"/>
  <c r="BQ56" i="4"/>
  <c r="BQ25" i="4"/>
  <c r="BQ71" i="4"/>
  <c r="BQ51" i="4"/>
  <c r="BQ50" i="4"/>
  <c r="BQ29" i="4"/>
  <c r="BQ31" i="4"/>
  <c r="BQ16" i="4"/>
  <c r="BQ23" i="4"/>
  <c r="BP75" i="4"/>
  <c r="BP37" i="4"/>
  <c r="BP61" i="4"/>
  <c r="BP41" i="4"/>
  <c r="BP49" i="4"/>
  <c r="BP22" i="4"/>
  <c r="BP15" i="4"/>
  <c r="BP46" i="4"/>
  <c r="BP55" i="4"/>
  <c r="BP44" i="4"/>
  <c r="BP5" i="4"/>
  <c r="BP43" i="4"/>
  <c r="BP67" i="4"/>
  <c r="BP11" i="4"/>
  <c r="BP12" i="4"/>
  <c r="BP26" i="4"/>
  <c r="BP57" i="4"/>
  <c r="BP35" i="4"/>
  <c r="BP32" i="4"/>
  <c r="BP7" i="4"/>
  <c r="BP21" i="4"/>
  <c r="BP42" i="4"/>
  <c r="BP17" i="4"/>
  <c r="BP54" i="4"/>
  <c r="BP53" i="4"/>
  <c r="BP6" i="4"/>
  <c r="BP62" i="4"/>
  <c r="BP24" i="4"/>
  <c r="BP74" i="4"/>
  <c r="BP3" i="4"/>
  <c r="BP33" i="4"/>
  <c r="BP69" i="4"/>
  <c r="BP73" i="4"/>
  <c r="BP30" i="4"/>
  <c r="BP40" i="4"/>
  <c r="BP47" i="4"/>
  <c r="BP70" i="4"/>
  <c r="BP13" i="4"/>
  <c r="BP72" i="4"/>
  <c r="BP66" i="4"/>
  <c r="BP58" i="4"/>
  <c r="BP38" i="4"/>
  <c r="BP18" i="4"/>
  <c r="BP65" i="4"/>
  <c r="BP9" i="4"/>
  <c r="BP14" i="4"/>
  <c r="BP10" i="4"/>
  <c r="BP64" i="4"/>
  <c r="BP36" i="4"/>
  <c r="BP27" i="4"/>
  <c r="BP60" i="4"/>
  <c r="BP63" i="4"/>
  <c r="BP8" i="4"/>
  <c r="BP28" i="4"/>
  <c r="BP34" i="4"/>
  <c r="BP48" i="4"/>
  <c r="BP19" i="4"/>
  <c r="BP45" i="4"/>
  <c r="BP4" i="4"/>
  <c r="BP68" i="4"/>
  <c r="BP52" i="4"/>
  <c r="BP39" i="4"/>
  <c r="BP59" i="4"/>
  <c r="BP56" i="4"/>
  <c r="BP25" i="4"/>
  <c r="BP71" i="4"/>
  <c r="BP51" i="4"/>
  <c r="BP50" i="4"/>
  <c r="BP29" i="4"/>
  <c r="BP31" i="4"/>
  <c r="BP16" i="4"/>
  <c r="BP23" i="4"/>
  <c r="BO75" i="4"/>
  <c r="BO37" i="4"/>
  <c r="BO61" i="4"/>
  <c r="BO41" i="4"/>
  <c r="BO49" i="4"/>
  <c r="BO22" i="4"/>
  <c r="BO15" i="4"/>
  <c r="BO46" i="4"/>
  <c r="BO55" i="4"/>
  <c r="BO44" i="4"/>
  <c r="BO5" i="4"/>
  <c r="BO43" i="4"/>
  <c r="BO67" i="4"/>
  <c r="BO11" i="4"/>
  <c r="BO12" i="4"/>
  <c r="BO26" i="4"/>
  <c r="BO57" i="4"/>
  <c r="BO35" i="4"/>
  <c r="BO32" i="4"/>
  <c r="BO7" i="4"/>
  <c r="BO21" i="4"/>
  <c r="BO42" i="4"/>
  <c r="BO17" i="4"/>
  <c r="BO54" i="4"/>
  <c r="BO53" i="4"/>
  <c r="BO6" i="4"/>
  <c r="BO62" i="4"/>
  <c r="BO24" i="4"/>
  <c r="BO74" i="4"/>
  <c r="BO3" i="4"/>
  <c r="BO33" i="4"/>
  <c r="BO69" i="4"/>
  <c r="BO73" i="4"/>
  <c r="BO30" i="4"/>
  <c r="BO40" i="4"/>
  <c r="BO47" i="4"/>
  <c r="BO70" i="4"/>
  <c r="BO13" i="4"/>
  <c r="BO72" i="4"/>
  <c r="BO66" i="4"/>
  <c r="BO58" i="4"/>
  <c r="BO38" i="4"/>
  <c r="BO18" i="4"/>
  <c r="BO65" i="4"/>
  <c r="BO9" i="4"/>
  <c r="BO14" i="4"/>
  <c r="BO10" i="4"/>
  <c r="BO64" i="4"/>
  <c r="BO36" i="4"/>
  <c r="BO27" i="4"/>
  <c r="BO60" i="4"/>
  <c r="BO63" i="4"/>
  <c r="BO8" i="4"/>
  <c r="BO28" i="4"/>
  <c r="BO34" i="4"/>
  <c r="BO48" i="4"/>
  <c r="BO19" i="4"/>
  <c r="BO45" i="4"/>
  <c r="BO4" i="4"/>
  <c r="BO68" i="4"/>
  <c r="BO52" i="4"/>
  <c r="BO39" i="4"/>
  <c r="BO59" i="4"/>
  <c r="BO56" i="4"/>
  <c r="BO25" i="4"/>
  <c r="BO71" i="4"/>
  <c r="BO51" i="4"/>
  <c r="BO50" i="4"/>
  <c r="BO29" i="4"/>
  <c r="BO31" i="4"/>
  <c r="BO16" i="4"/>
  <c r="BO23" i="4"/>
  <c r="BN75" i="4"/>
  <c r="BN37" i="4"/>
  <c r="BN61" i="4"/>
  <c r="BN41" i="4"/>
  <c r="BN49" i="4"/>
  <c r="BN22" i="4"/>
  <c r="BN15" i="4"/>
  <c r="BN46" i="4"/>
  <c r="BN55" i="4"/>
  <c r="BN44" i="4"/>
  <c r="BN5" i="4"/>
  <c r="BN43" i="4"/>
  <c r="BN67" i="4"/>
  <c r="BN11" i="4"/>
  <c r="BN12" i="4"/>
  <c r="BN26" i="4"/>
  <c r="BN57" i="4"/>
  <c r="BN35" i="4"/>
  <c r="BN32" i="4"/>
  <c r="BN7" i="4"/>
  <c r="BN21" i="4"/>
  <c r="BN42" i="4"/>
  <c r="BN17" i="4"/>
  <c r="BN54" i="4"/>
  <c r="BN53" i="4"/>
  <c r="BN6" i="4"/>
  <c r="BN62" i="4"/>
  <c r="BN24" i="4"/>
  <c r="BN74" i="4"/>
  <c r="BN3" i="4"/>
  <c r="BN33" i="4"/>
  <c r="BN69" i="4"/>
  <c r="BN73" i="4"/>
  <c r="BN30" i="4"/>
  <c r="BN40" i="4"/>
  <c r="BN47" i="4"/>
  <c r="BN70" i="4"/>
  <c r="BN13" i="4"/>
  <c r="BN72" i="4"/>
  <c r="BN66" i="4"/>
  <c r="BN58" i="4"/>
  <c r="BN38" i="4"/>
  <c r="BN18" i="4"/>
  <c r="BN65" i="4"/>
  <c r="BN9" i="4"/>
  <c r="BN14" i="4"/>
  <c r="BN10" i="4"/>
  <c r="BN64" i="4"/>
  <c r="BN36" i="4"/>
  <c r="BN27" i="4"/>
  <c r="BN60" i="4"/>
  <c r="BN63" i="4"/>
  <c r="BN8" i="4"/>
  <c r="BN28" i="4"/>
  <c r="BN34" i="4"/>
  <c r="BN48" i="4"/>
  <c r="BN19" i="4"/>
  <c r="BN45" i="4"/>
  <c r="BN4" i="4"/>
  <c r="BN68" i="4"/>
  <c r="BN52" i="4"/>
  <c r="BN39" i="4"/>
  <c r="BN59" i="4"/>
  <c r="BN56" i="4"/>
  <c r="BN25" i="4"/>
  <c r="BN71" i="4"/>
  <c r="BN51" i="4"/>
  <c r="BN50" i="4"/>
  <c r="BN29" i="4"/>
  <c r="BN31" i="4"/>
  <c r="BN16" i="4"/>
  <c r="BN23" i="4"/>
  <c r="BM75" i="4"/>
  <c r="BM37" i="4"/>
  <c r="BM61" i="4"/>
  <c r="BM41" i="4"/>
  <c r="BM49" i="4"/>
  <c r="BM22" i="4"/>
  <c r="BM15" i="4"/>
  <c r="BM46" i="4"/>
  <c r="BM55" i="4"/>
  <c r="BM44" i="4"/>
  <c r="BM5" i="4"/>
  <c r="BM43" i="4"/>
  <c r="BM67" i="4"/>
  <c r="BM11" i="4"/>
  <c r="BM12" i="4"/>
  <c r="BM26" i="4"/>
  <c r="BM57" i="4"/>
  <c r="BM35" i="4"/>
  <c r="BM32" i="4"/>
  <c r="BM7" i="4"/>
  <c r="BM21" i="4"/>
  <c r="BM42" i="4"/>
  <c r="BM17" i="4"/>
  <c r="BM54" i="4"/>
  <c r="BM53" i="4"/>
  <c r="BM6" i="4"/>
  <c r="BM62" i="4"/>
  <c r="BM24" i="4"/>
  <c r="BM74" i="4"/>
  <c r="BM3" i="4"/>
  <c r="BM33" i="4"/>
  <c r="BM69" i="4"/>
  <c r="BM73" i="4"/>
  <c r="BM30" i="4"/>
  <c r="BM40" i="4"/>
  <c r="BM47" i="4"/>
  <c r="BM70" i="4"/>
  <c r="BM13" i="4"/>
  <c r="BM72" i="4"/>
  <c r="BM66" i="4"/>
  <c r="BM58" i="4"/>
  <c r="BM38" i="4"/>
  <c r="BM18" i="4"/>
  <c r="BM65" i="4"/>
  <c r="BM9" i="4"/>
  <c r="BM14" i="4"/>
  <c r="BM10" i="4"/>
  <c r="BM64" i="4"/>
  <c r="BM36" i="4"/>
  <c r="BM27" i="4"/>
  <c r="BM60" i="4"/>
  <c r="BM63" i="4"/>
  <c r="BM8" i="4"/>
  <c r="BM28" i="4"/>
  <c r="BM34" i="4"/>
  <c r="BM48" i="4"/>
  <c r="BM19" i="4"/>
  <c r="BM45" i="4"/>
  <c r="BM4" i="4"/>
  <c r="BM68" i="4"/>
  <c r="BM52" i="4"/>
  <c r="BM39" i="4"/>
  <c r="BM59" i="4"/>
  <c r="BM56" i="4"/>
  <c r="BM25" i="4"/>
  <c r="BM71" i="4"/>
  <c r="BM51" i="4"/>
  <c r="BM50" i="4"/>
  <c r="BM29" i="4"/>
  <c r="BM31" i="4"/>
  <c r="BM16" i="4"/>
  <c r="BM23" i="4"/>
  <c r="BL75" i="4"/>
  <c r="BL37" i="4"/>
  <c r="BL61" i="4"/>
  <c r="BL41" i="4"/>
  <c r="BL49" i="4"/>
  <c r="BL22" i="4"/>
  <c r="BL15" i="4"/>
  <c r="BL46" i="4"/>
  <c r="BL55" i="4"/>
  <c r="BL44" i="4"/>
  <c r="BL5" i="4"/>
  <c r="BL43" i="4"/>
  <c r="BL67" i="4"/>
  <c r="BL11" i="4"/>
  <c r="BL12" i="4"/>
  <c r="BL26" i="4"/>
  <c r="BL57" i="4"/>
  <c r="BL35" i="4"/>
  <c r="BL32" i="4"/>
  <c r="BL7" i="4"/>
  <c r="BL21" i="4"/>
  <c r="BL42" i="4"/>
  <c r="BL17" i="4"/>
  <c r="BL54" i="4"/>
  <c r="BL53" i="4"/>
  <c r="BL6" i="4"/>
  <c r="BL62" i="4"/>
  <c r="BL24" i="4"/>
  <c r="BL74" i="4"/>
  <c r="BL3" i="4"/>
  <c r="BL33" i="4"/>
  <c r="BL69" i="4"/>
  <c r="BL73" i="4"/>
  <c r="BL30" i="4"/>
  <c r="BL40" i="4"/>
  <c r="BL47" i="4"/>
  <c r="BL70" i="4"/>
  <c r="BL13" i="4"/>
  <c r="BL72" i="4"/>
  <c r="BL66" i="4"/>
  <c r="BL58" i="4"/>
  <c r="BL38" i="4"/>
  <c r="BL18" i="4"/>
  <c r="BL65" i="4"/>
  <c r="BL9" i="4"/>
  <c r="BL14" i="4"/>
  <c r="BL10" i="4"/>
  <c r="BL64" i="4"/>
  <c r="BL36" i="4"/>
  <c r="BL27" i="4"/>
  <c r="BL60" i="4"/>
  <c r="BL63" i="4"/>
  <c r="BL8" i="4"/>
  <c r="BL28" i="4"/>
  <c r="BL34" i="4"/>
  <c r="BL48" i="4"/>
  <c r="BL19" i="4"/>
  <c r="BL45" i="4"/>
  <c r="BL4" i="4"/>
  <c r="BL68" i="4"/>
  <c r="BL52" i="4"/>
  <c r="BL39" i="4"/>
  <c r="BL59" i="4"/>
  <c r="BL56" i="4"/>
  <c r="BL25" i="4"/>
  <c r="BL71" i="4"/>
  <c r="BL51" i="4"/>
  <c r="BL50" i="4"/>
  <c r="BL29" i="4"/>
  <c r="BL31" i="4"/>
  <c r="BL16" i="4"/>
  <c r="BL23" i="4"/>
  <c r="BK75" i="4"/>
  <c r="BK37" i="4"/>
  <c r="BK61" i="4"/>
  <c r="BK41" i="4"/>
  <c r="BK49" i="4"/>
  <c r="BK22" i="4"/>
  <c r="BK15" i="4"/>
  <c r="BK46" i="4"/>
  <c r="BK55" i="4"/>
  <c r="BK44" i="4"/>
  <c r="BK5" i="4"/>
  <c r="BK43" i="4"/>
  <c r="BK67" i="4"/>
  <c r="BK11" i="4"/>
  <c r="BK12" i="4"/>
  <c r="BK26" i="4"/>
  <c r="BK57" i="4"/>
  <c r="BK35" i="4"/>
  <c r="BK32" i="4"/>
  <c r="BK7" i="4"/>
  <c r="BK21" i="4"/>
  <c r="BK42" i="4"/>
  <c r="BK17" i="4"/>
  <c r="BK54" i="4"/>
  <c r="BK53" i="4"/>
  <c r="BK6" i="4"/>
  <c r="BK62" i="4"/>
  <c r="BK24" i="4"/>
  <c r="BK74" i="4"/>
  <c r="BK3" i="4"/>
  <c r="BK33" i="4"/>
  <c r="BK69" i="4"/>
  <c r="BK73" i="4"/>
  <c r="BK30" i="4"/>
  <c r="BK40" i="4"/>
  <c r="BK47" i="4"/>
  <c r="BK70" i="4"/>
  <c r="BK13" i="4"/>
  <c r="BK72" i="4"/>
  <c r="BK66" i="4"/>
  <c r="BK58" i="4"/>
  <c r="BK38" i="4"/>
  <c r="BK18" i="4"/>
  <c r="BK65" i="4"/>
  <c r="BK9" i="4"/>
  <c r="BK14" i="4"/>
  <c r="BK10" i="4"/>
  <c r="BK64" i="4"/>
  <c r="BK36" i="4"/>
  <c r="BK27" i="4"/>
  <c r="BK60" i="4"/>
  <c r="BK63" i="4"/>
  <c r="BK8" i="4"/>
  <c r="BK28" i="4"/>
  <c r="BK34" i="4"/>
  <c r="BK48" i="4"/>
  <c r="BK19" i="4"/>
  <c r="BK45" i="4"/>
  <c r="BK4" i="4"/>
  <c r="BK68" i="4"/>
  <c r="BK52" i="4"/>
  <c r="BK39" i="4"/>
  <c r="BK59" i="4"/>
  <c r="BK56" i="4"/>
  <c r="BK25" i="4"/>
  <c r="BK71" i="4"/>
  <c r="BK51" i="4"/>
  <c r="BK50" i="4"/>
  <c r="BK29" i="4"/>
  <c r="BK31" i="4"/>
  <c r="BK16" i="4"/>
  <c r="BK23" i="4"/>
  <c r="BJ75" i="4"/>
  <c r="BJ37" i="4"/>
  <c r="BJ61" i="4"/>
  <c r="BJ41" i="4"/>
  <c r="BJ49" i="4"/>
  <c r="BJ22" i="4"/>
  <c r="BJ15" i="4"/>
  <c r="BJ46" i="4"/>
  <c r="BJ55" i="4"/>
  <c r="BJ44" i="4"/>
  <c r="BJ5" i="4"/>
  <c r="BJ43" i="4"/>
  <c r="BJ67" i="4"/>
  <c r="BJ11" i="4"/>
  <c r="BJ12" i="4"/>
  <c r="BJ26" i="4"/>
  <c r="BJ57" i="4"/>
  <c r="BJ35" i="4"/>
  <c r="BJ32" i="4"/>
  <c r="BJ7" i="4"/>
  <c r="BJ21" i="4"/>
  <c r="BJ42" i="4"/>
  <c r="BJ17" i="4"/>
  <c r="BJ54" i="4"/>
  <c r="BJ53" i="4"/>
  <c r="BJ6" i="4"/>
  <c r="BJ62" i="4"/>
  <c r="BJ24" i="4"/>
  <c r="BJ74" i="4"/>
  <c r="BJ3" i="4"/>
  <c r="BJ33" i="4"/>
  <c r="BJ69" i="4"/>
  <c r="BJ73" i="4"/>
  <c r="BJ30" i="4"/>
  <c r="BJ40" i="4"/>
  <c r="BJ47" i="4"/>
  <c r="BJ70" i="4"/>
  <c r="BJ13" i="4"/>
  <c r="BJ72" i="4"/>
  <c r="BJ66" i="4"/>
  <c r="BJ58" i="4"/>
  <c r="BJ38" i="4"/>
  <c r="BJ18" i="4"/>
  <c r="BJ65" i="4"/>
  <c r="BJ9" i="4"/>
  <c r="BJ14" i="4"/>
  <c r="BJ10" i="4"/>
  <c r="BJ64" i="4"/>
  <c r="BJ36" i="4"/>
  <c r="BJ27" i="4"/>
  <c r="BJ60" i="4"/>
  <c r="BJ63" i="4"/>
  <c r="BJ8" i="4"/>
  <c r="BJ28" i="4"/>
  <c r="BJ34" i="4"/>
  <c r="BJ48" i="4"/>
  <c r="BJ19" i="4"/>
  <c r="BJ45" i="4"/>
  <c r="BJ4" i="4"/>
  <c r="BJ68" i="4"/>
  <c r="BJ52" i="4"/>
  <c r="BJ39" i="4"/>
  <c r="BJ59" i="4"/>
  <c r="BJ56" i="4"/>
  <c r="BJ25" i="4"/>
  <c r="BJ71" i="4"/>
  <c r="BJ51" i="4"/>
  <c r="BJ50" i="4"/>
  <c r="BJ29" i="4"/>
  <c r="BJ31" i="4"/>
  <c r="BJ16" i="4"/>
  <c r="BJ23" i="4"/>
  <c r="BI75" i="4"/>
  <c r="BI37" i="4"/>
  <c r="BI61" i="4"/>
  <c r="BI41" i="4"/>
  <c r="BI49" i="4"/>
  <c r="BI22" i="4"/>
  <c r="BI15" i="4"/>
  <c r="BI46" i="4"/>
  <c r="BI55" i="4"/>
  <c r="BI44" i="4"/>
  <c r="BI5" i="4"/>
  <c r="BI43" i="4"/>
  <c r="BI67" i="4"/>
  <c r="BI11" i="4"/>
  <c r="BI12" i="4"/>
  <c r="BI26" i="4"/>
  <c r="BI57" i="4"/>
  <c r="BI35" i="4"/>
  <c r="BI32" i="4"/>
  <c r="BI7" i="4"/>
  <c r="BI21" i="4"/>
  <c r="BI42" i="4"/>
  <c r="BI17" i="4"/>
  <c r="BI54" i="4"/>
  <c r="BI53" i="4"/>
  <c r="BI6" i="4"/>
  <c r="BI62" i="4"/>
  <c r="BI24" i="4"/>
  <c r="BI74" i="4"/>
  <c r="BI3" i="4"/>
  <c r="BI33" i="4"/>
  <c r="BI69" i="4"/>
  <c r="BI73" i="4"/>
  <c r="BI30" i="4"/>
  <c r="BI40" i="4"/>
  <c r="BI47" i="4"/>
  <c r="BI70" i="4"/>
  <c r="BI13" i="4"/>
  <c r="BI72" i="4"/>
  <c r="BI66" i="4"/>
  <c r="BI58" i="4"/>
  <c r="BI38" i="4"/>
  <c r="BI18" i="4"/>
  <c r="BI65" i="4"/>
  <c r="BI9" i="4"/>
  <c r="BI14" i="4"/>
  <c r="BI10" i="4"/>
  <c r="BI64" i="4"/>
  <c r="BI36" i="4"/>
  <c r="BI27" i="4"/>
  <c r="BI60" i="4"/>
  <c r="BI63" i="4"/>
  <c r="BI8" i="4"/>
  <c r="BI28" i="4"/>
  <c r="BI34" i="4"/>
  <c r="BI48" i="4"/>
  <c r="BI19" i="4"/>
  <c r="BI45" i="4"/>
  <c r="BI4" i="4"/>
  <c r="BI68" i="4"/>
  <c r="BI52" i="4"/>
  <c r="BI39" i="4"/>
  <c r="BI59" i="4"/>
  <c r="BI56" i="4"/>
  <c r="BI25" i="4"/>
  <c r="BI71" i="4"/>
  <c r="BI51" i="4"/>
  <c r="BI50" i="4"/>
  <c r="BI29" i="4"/>
  <c r="BI31" i="4"/>
  <c r="BI16" i="4"/>
  <c r="BI23" i="4"/>
  <c r="BH75" i="4"/>
  <c r="BH37" i="4"/>
  <c r="BH61" i="4"/>
  <c r="BH41" i="4"/>
  <c r="BH49" i="4"/>
  <c r="BH22" i="4"/>
  <c r="BH15" i="4"/>
  <c r="BH46" i="4"/>
  <c r="BH55" i="4"/>
  <c r="BH44" i="4"/>
  <c r="BH5" i="4"/>
  <c r="BH43" i="4"/>
  <c r="BH67" i="4"/>
  <c r="BH11" i="4"/>
  <c r="BH12" i="4"/>
  <c r="BH26" i="4"/>
  <c r="BH57" i="4"/>
  <c r="BH35" i="4"/>
  <c r="BH32" i="4"/>
  <c r="BH7" i="4"/>
  <c r="BH21" i="4"/>
  <c r="BH42" i="4"/>
  <c r="BH17" i="4"/>
  <c r="BH54" i="4"/>
  <c r="BH53" i="4"/>
  <c r="BH6" i="4"/>
  <c r="BH62" i="4"/>
  <c r="BH24" i="4"/>
  <c r="BH74" i="4"/>
  <c r="BH3" i="4"/>
  <c r="BH33" i="4"/>
  <c r="BH69" i="4"/>
  <c r="BH73" i="4"/>
  <c r="BH30" i="4"/>
  <c r="BH40" i="4"/>
  <c r="BH47" i="4"/>
  <c r="BH70" i="4"/>
  <c r="BH13" i="4"/>
  <c r="BH72" i="4"/>
  <c r="BH66" i="4"/>
  <c r="BH58" i="4"/>
  <c r="BH38" i="4"/>
  <c r="BH18" i="4"/>
  <c r="BH65" i="4"/>
  <c r="BH9" i="4"/>
  <c r="BH14" i="4"/>
  <c r="BH10" i="4"/>
  <c r="BH64" i="4"/>
  <c r="BH36" i="4"/>
  <c r="BH27" i="4"/>
  <c r="BH60" i="4"/>
  <c r="BH63" i="4"/>
  <c r="BH8" i="4"/>
  <c r="BH28" i="4"/>
  <c r="BH34" i="4"/>
  <c r="BH48" i="4"/>
  <c r="BH19" i="4"/>
  <c r="BH45" i="4"/>
  <c r="BH4" i="4"/>
  <c r="BH68" i="4"/>
  <c r="BH52" i="4"/>
  <c r="BH39" i="4"/>
  <c r="BH59" i="4"/>
  <c r="BH56" i="4"/>
  <c r="BH25" i="4"/>
  <c r="BH71" i="4"/>
  <c r="BH51" i="4"/>
  <c r="BH50" i="4"/>
  <c r="BH29" i="4"/>
  <c r="BH31" i="4"/>
  <c r="BH16" i="4"/>
  <c r="BH23" i="4"/>
  <c r="BG75" i="4"/>
  <c r="BG37" i="4"/>
  <c r="BG61" i="4"/>
  <c r="BG41" i="4"/>
  <c r="BG49" i="4"/>
  <c r="BG22" i="4"/>
  <c r="BG15" i="4"/>
  <c r="BG46" i="4"/>
  <c r="BG55" i="4"/>
  <c r="BG44" i="4"/>
  <c r="BG5" i="4"/>
  <c r="BG43" i="4"/>
  <c r="BG67" i="4"/>
  <c r="BG11" i="4"/>
  <c r="BG12" i="4"/>
  <c r="BG26" i="4"/>
  <c r="BG57" i="4"/>
  <c r="BG35" i="4"/>
  <c r="BG32" i="4"/>
  <c r="BG7" i="4"/>
  <c r="BG21" i="4"/>
  <c r="BG42" i="4"/>
  <c r="BG17" i="4"/>
  <c r="BG54" i="4"/>
  <c r="BG53" i="4"/>
  <c r="BG6" i="4"/>
  <c r="BG62" i="4"/>
  <c r="BG24" i="4"/>
  <c r="BG74" i="4"/>
  <c r="BG3" i="4"/>
  <c r="BG33" i="4"/>
  <c r="BG69" i="4"/>
  <c r="BG73" i="4"/>
  <c r="BG30" i="4"/>
  <c r="BG40" i="4"/>
  <c r="BG47" i="4"/>
  <c r="BG70" i="4"/>
  <c r="BG13" i="4"/>
  <c r="BG72" i="4"/>
  <c r="BG66" i="4"/>
  <c r="BG58" i="4"/>
  <c r="BG38" i="4"/>
  <c r="BG18" i="4"/>
  <c r="BG65" i="4"/>
  <c r="BG9" i="4"/>
  <c r="BG14" i="4"/>
  <c r="BG10" i="4"/>
  <c r="BG64" i="4"/>
  <c r="BG36" i="4"/>
  <c r="BG27" i="4"/>
  <c r="BG60" i="4"/>
  <c r="BG63" i="4"/>
  <c r="BG8" i="4"/>
  <c r="BG28" i="4"/>
  <c r="BG34" i="4"/>
  <c r="BG48" i="4"/>
  <c r="BG19" i="4"/>
  <c r="BG45" i="4"/>
  <c r="BG4" i="4"/>
  <c r="BG68" i="4"/>
  <c r="BG52" i="4"/>
  <c r="BG39" i="4"/>
  <c r="BG59" i="4"/>
  <c r="BG56" i="4"/>
  <c r="BG25" i="4"/>
  <c r="BG71" i="4"/>
  <c r="BG51" i="4"/>
  <c r="BG50" i="4"/>
  <c r="BG29" i="4"/>
  <c r="BG31" i="4"/>
  <c r="BG16" i="4"/>
  <c r="BG23" i="4"/>
  <c r="BF75" i="4"/>
  <c r="BF37" i="4"/>
  <c r="BF61" i="4"/>
  <c r="BF41" i="4"/>
  <c r="BF49" i="4"/>
  <c r="BF22" i="4"/>
  <c r="BF15" i="4"/>
  <c r="BF46" i="4"/>
  <c r="BF55" i="4"/>
  <c r="BF44" i="4"/>
  <c r="BF5" i="4"/>
  <c r="BF43" i="4"/>
  <c r="BF67" i="4"/>
  <c r="BF11" i="4"/>
  <c r="BF12" i="4"/>
  <c r="BF26" i="4"/>
  <c r="BF57" i="4"/>
  <c r="BF35" i="4"/>
  <c r="BF32" i="4"/>
  <c r="BF7" i="4"/>
  <c r="BF21" i="4"/>
  <c r="BF42" i="4"/>
  <c r="BF17" i="4"/>
  <c r="BF54" i="4"/>
  <c r="BF53" i="4"/>
  <c r="BF6" i="4"/>
  <c r="BF62" i="4"/>
  <c r="BF24" i="4"/>
  <c r="BF74" i="4"/>
  <c r="BF3" i="4"/>
  <c r="BF33" i="4"/>
  <c r="BF69" i="4"/>
  <c r="BF73" i="4"/>
  <c r="BF30" i="4"/>
  <c r="BF40" i="4"/>
  <c r="BF47" i="4"/>
  <c r="BF70" i="4"/>
  <c r="BF13" i="4"/>
  <c r="BF72" i="4"/>
  <c r="BF66" i="4"/>
  <c r="BF58" i="4"/>
  <c r="BF38" i="4"/>
  <c r="BF18" i="4"/>
  <c r="BF65" i="4"/>
  <c r="BF9" i="4"/>
  <c r="BF14" i="4"/>
  <c r="BF10" i="4"/>
  <c r="BF64" i="4"/>
  <c r="BF36" i="4"/>
  <c r="BF27" i="4"/>
  <c r="BF60" i="4"/>
  <c r="BF63" i="4"/>
  <c r="BF8" i="4"/>
  <c r="BF28" i="4"/>
  <c r="BF34" i="4"/>
  <c r="BF48" i="4"/>
  <c r="BF19" i="4"/>
  <c r="BF45" i="4"/>
  <c r="BF4" i="4"/>
  <c r="BF68" i="4"/>
  <c r="BF52" i="4"/>
  <c r="BF39" i="4"/>
  <c r="BF59" i="4"/>
  <c r="BF56" i="4"/>
  <c r="BF25" i="4"/>
  <c r="BF71" i="4"/>
  <c r="BF51" i="4"/>
  <c r="BF50" i="4"/>
  <c r="BF29" i="4"/>
  <c r="BF31" i="4"/>
  <c r="BF16" i="4"/>
  <c r="BF23" i="4"/>
  <c r="BE75" i="4"/>
  <c r="BE37" i="4"/>
  <c r="BE61" i="4"/>
  <c r="BE41" i="4"/>
  <c r="BE49" i="4"/>
  <c r="BE22" i="4"/>
  <c r="BE15" i="4"/>
  <c r="BE46" i="4"/>
  <c r="BE55" i="4"/>
  <c r="BE44" i="4"/>
  <c r="BE5" i="4"/>
  <c r="BE43" i="4"/>
  <c r="BE67" i="4"/>
  <c r="BE11" i="4"/>
  <c r="BE12" i="4"/>
  <c r="BE26" i="4"/>
  <c r="BE57" i="4"/>
  <c r="BE35" i="4"/>
  <c r="BE32" i="4"/>
  <c r="BE7" i="4"/>
  <c r="BE21" i="4"/>
  <c r="BE42" i="4"/>
  <c r="BE17" i="4"/>
  <c r="BE54" i="4"/>
  <c r="BE53" i="4"/>
  <c r="BE6" i="4"/>
  <c r="BE62" i="4"/>
  <c r="BE24" i="4"/>
  <c r="BE74" i="4"/>
  <c r="BE3" i="4"/>
  <c r="BE33" i="4"/>
  <c r="BE69" i="4"/>
  <c r="BE73" i="4"/>
  <c r="BE30" i="4"/>
  <c r="BE40" i="4"/>
  <c r="BE47" i="4"/>
  <c r="BE70" i="4"/>
  <c r="BE13" i="4"/>
  <c r="BE72" i="4"/>
  <c r="BE66" i="4"/>
  <c r="BE58" i="4"/>
  <c r="BE38" i="4"/>
  <c r="BE18" i="4"/>
  <c r="BE65" i="4"/>
  <c r="BE9" i="4"/>
  <c r="BE14" i="4"/>
  <c r="BE10" i="4"/>
  <c r="BE64" i="4"/>
  <c r="BE36" i="4"/>
  <c r="BE27" i="4"/>
  <c r="BE60" i="4"/>
  <c r="BE63" i="4"/>
  <c r="BE8" i="4"/>
  <c r="BE28" i="4"/>
  <c r="BE34" i="4"/>
  <c r="BE48" i="4"/>
  <c r="BE19" i="4"/>
  <c r="BE45" i="4"/>
  <c r="BE4" i="4"/>
  <c r="BE68" i="4"/>
  <c r="BE52" i="4"/>
  <c r="BE39" i="4"/>
  <c r="BE59" i="4"/>
  <c r="BE56" i="4"/>
  <c r="BE25" i="4"/>
  <c r="BE71" i="4"/>
  <c r="BE51" i="4"/>
  <c r="BE50" i="4"/>
  <c r="BE29" i="4"/>
  <c r="BE31" i="4"/>
  <c r="BE16" i="4"/>
  <c r="BE23" i="4"/>
  <c r="BD75" i="4"/>
  <c r="BD37" i="4"/>
  <c r="BD61" i="4"/>
  <c r="BD41" i="4"/>
  <c r="BD49" i="4"/>
  <c r="BD22" i="4"/>
  <c r="BD15" i="4"/>
  <c r="BD46" i="4"/>
  <c r="BD55" i="4"/>
  <c r="BD44" i="4"/>
  <c r="BD5" i="4"/>
  <c r="BD43" i="4"/>
  <c r="BD67" i="4"/>
  <c r="BD11" i="4"/>
  <c r="BD12" i="4"/>
  <c r="BD26" i="4"/>
  <c r="BD57" i="4"/>
  <c r="BD35" i="4"/>
  <c r="BD32" i="4"/>
  <c r="BD7" i="4"/>
  <c r="BD21" i="4"/>
  <c r="BD42" i="4"/>
  <c r="BD17" i="4"/>
  <c r="BD54" i="4"/>
  <c r="BD53" i="4"/>
  <c r="BD6" i="4"/>
  <c r="BD62" i="4"/>
  <c r="BD24" i="4"/>
  <c r="BD74" i="4"/>
  <c r="BD3" i="4"/>
  <c r="BD33" i="4"/>
  <c r="BD69" i="4"/>
  <c r="BD73" i="4"/>
  <c r="BD30" i="4"/>
  <c r="BD40" i="4"/>
  <c r="BD47" i="4"/>
  <c r="BD70" i="4"/>
  <c r="BD13" i="4"/>
  <c r="BD72" i="4"/>
  <c r="BD66" i="4"/>
  <c r="BD58" i="4"/>
  <c r="BD38" i="4"/>
  <c r="BD18" i="4"/>
  <c r="BD65" i="4"/>
  <c r="BD9" i="4"/>
  <c r="BD14" i="4"/>
  <c r="BD10" i="4"/>
  <c r="BD64" i="4"/>
  <c r="BD36" i="4"/>
  <c r="BD27" i="4"/>
  <c r="BD60" i="4"/>
  <c r="BD63" i="4"/>
  <c r="BD8" i="4"/>
  <c r="BD28" i="4"/>
  <c r="BD34" i="4"/>
  <c r="BD48" i="4"/>
  <c r="BD19" i="4"/>
  <c r="BD45" i="4"/>
  <c r="BD4" i="4"/>
  <c r="BD68" i="4"/>
  <c r="BD52" i="4"/>
  <c r="BD39" i="4"/>
  <c r="BD59" i="4"/>
  <c r="BD56" i="4"/>
  <c r="BD25" i="4"/>
  <c r="BD71" i="4"/>
  <c r="BD51" i="4"/>
  <c r="BD50" i="4"/>
  <c r="BD29" i="4"/>
  <c r="BD31" i="4"/>
  <c r="BD16" i="4"/>
  <c r="BD23" i="4"/>
  <c r="BC75" i="4"/>
  <c r="BC37" i="4"/>
  <c r="BC61" i="4"/>
  <c r="BC41" i="4"/>
  <c r="BC49" i="4"/>
  <c r="BC22" i="4"/>
  <c r="BC15" i="4"/>
  <c r="BC46" i="4"/>
  <c r="BC55" i="4"/>
  <c r="BC44" i="4"/>
  <c r="BC5" i="4"/>
  <c r="BC43" i="4"/>
  <c r="BC67" i="4"/>
  <c r="BC11" i="4"/>
  <c r="BC12" i="4"/>
  <c r="BC26" i="4"/>
  <c r="BC57" i="4"/>
  <c r="BC35" i="4"/>
  <c r="BC32" i="4"/>
  <c r="BC7" i="4"/>
  <c r="BC21" i="4"/>
  <c r="BC42" i="4"/>
  <c r="BC17" i="4"/>
  <c r="BC54" i="4"/>
  <c r="BC53" i="4"/>
  <c r="BC6" i="4"/>
  <c r="BC62" i="4"/>
  <c r="BC24" i="4"/>
  <c r="BC74" i="4"/>
  <c r="BC3" i="4"/>
  <c r="BC33" i="4"/>
  <c r="BC69" i="4"/>
  <c r="BC73" i="4"/>
  <c r="BC30" i="4"/>
  <c r="BC40" i="4"/>
  <c r="BC47" i="4"/>
  <c r="BC70" i="4"/>
  <c r="BC13" i="4"/>
  <c r="BC72" i="4"/>
  <c r="BC66" i="4"/>
  <c r="BC58" i="4"/>
  <c r="BC38" i="4"/>
  <c r="BC18" i="4"/>
  <c r="BC65" i="4"/>
  <c r="BC9" i="4"/>
  <c r="BC14" i="4"/>
  <c r="BC10" i="4"/>
  <c r="BC64" i="4"/>
  <c r="BC36" i="4"/>
  <c r="BC27" i="4"/>
  <c r="BC60" i="4"/>
  <c r="BC63" i="4"/>
  <c r="BC8" i="4"/>
  <c r="BC28" i="4"/>
  <c r="BC34" i="4"/>
  <c r="BC48" i="4"/>
  <c r="BC19" i="4"/>
  <c r="BC45" i="4"/>
  <c r="BC4" i="4"/>
  <c r="BC68" i="4"/>
  <c r="BC52" i="4"/>
  <c r="BC39" i="4"/>
  <c r="BC59" i="4"/>
  <c r="BC56" i="4"/>
  <c r="BC25" i="4"/>
  <c r="BC71" i="4"/>
  <c r="BC51" i="4"/>
  <c r="BC50" i="4"/>
  <c r="BC29" i="4"/>
  <c r="BC31" i="4"/>
  <c r="BC16" i="4"/>
  <c r="BC23" i="4"/>
  <c r="BC76" i="4"/>
  <c r="BC77" i="4"/>
  <c r="BC78" i="4"/>
  <c r="BC79" i="4"/>
  <c r="BC80" i="4"/>
  <c r="BC81" i="4"/>
  <c r="BB75" i="4"/>
  <c r="BB37" i="4"/>
  <c r="BB61" i="4"/>
  <c r="BB41" i="4"/>
  <c r="BB49" i="4"/>
  <c r="BB22" i="4"/>
  <c r="BB15" i="4"/>
  <c r="BB46" i="4"/>
  <c r="BB55" i="4"/>
  <c r="BB44" i="4"/>
  <c r="BB5" i="4"/>
  <c r="BB43" i="4"/>
  <c r="BB67" i="4"/>
  <c r="BB11" i="4"/>
  <c r="BB12" i="4"/>
  <c r="BB26" i="4"/>
  <c r="BB57" i="4"/>
  <c r="BB35" i="4"/>
  <c r="BB32" i="4"/>
  <c r="BB7" i="4"/>
  <c r="BB21" i="4"/>
  <c r="BB42" i="4"/>
  <c r="BB17" i="4"/>
  <c r="BB54" i="4"/>
  <c r="BB53" i="4"/>
  <c r="BB6" i="4"/>
  <c r="BB62" i="4"/>
  <c r="BB24" i="4"/>
  <c r="BB74" i="4"/>
  <c r="BB3" i="4"/>
  <c r="BB33" i="4"/>
  <c r="BB69" i="4"/>
  <c r="BB73" i="4"/>
  <c r="BB30" i="4"/>
  <c r="BB40" i="4"/>
  <c r="BB47" i="4"/>
  <c r="BB70" i="4"/>
  <c r="BB13" i="4"/>
  <c r="BB72" i="4"/>
  <c r="BB66" i="4"/>
  <c r="BB58" i="4"/>
  <c r="BB38" i="4"/>
  <c r="BB18" i="4"/>
  <c r="BB65" i="4"/>
  <c r="BB9" i="4"/>
  <c r="BB14" i="4"/>
  <c r="BB10" i="4"/>
  <c r="BB64" i="4"/>
  <c r="BB36" i="4"/>
  <c r="BB27" i="4"/>
  <c r="BB60" i="4"/>
  <c r="BB63" i="4"/>
  <c r="BB8" i="4"/>
  <c r="BB28" i="4"/>
  <c r="BB34" i="4"/>
  <c r="BB48" i="4"/>
  <c r="BB19" i="4"/>
  <c r="BB45" i="4"/>
  <c r="BB4" i="4"/>
  <c r="BB68" i="4"/>
  <c r="BB52" i="4"/>
  <c r="BB39" i="4"/>
  <c r="BB59" i="4"/>
  <c r="BB56" i="4"/>
  <c r="BB25" i="4"/>
  <c r="BB71" i="4"/>
  <c r="BB51" i="4"/>
  <c r="BB50" i="4"/>
  <c r="BB29" i="4"/>
  <c r="BB31" i="4"/>
  <c r="BB16" i="4"/>
  <c r="BB23" i="4"/>
  <c r="AX75" i="4"/>
  <c r="AX37" i="4"/>
  <c r="AX61" i="4"/>
  <c r="AX41" i="4"/>
  <c r="AX49" i="4"/>
  <c r="AX22" i="4"/>
  <c r="AX15" i="4"/>
  <c r="AX46" i="4"/>
  <c r="AX55" i="4"/>
  <c r="AX44" i="4"/>
  <c r="AX5" i="4"/>
  <c r="AX43" i="4"/>
  <c r="AX67" i="4"/>
  <c r="AX11" i="4"/>
  <c r="AX12" i="4"/>
  <c r="AX26" i="4"/>
  <c r="AX57" i="4"/>
  <c r="AX35" i="4"/>
  <c r="AX32" i="4"/>
  <c r="AX7" i="4"/>
  <c r="AX21" i="4"/>
  <c r="AX42" i="4"/>
  <c r="AX17" i="4"/>
  <c r="AX54" i="4"/>
  <c r="AX53" i="4"/>
  <c r="AX6" i="4"/>
  <c r="AX62" i="4"/>
  <c r="AX24" i="4"/>
  <c r="AX74" i="4"/>
  <c r="AX3" i="4"/>
  <c r="AX33" i="4"/>
  <c r="AX69" i="4"/>
  <c r="AX73" i="4"/>
  <c r="AX30" i="4"/>
  <c r="AX40" i="4"/>
  <c r="AX47" i="4"/>
  <c r="AX70" i="4"/>
  <c r="AX13" i="4"/>
  <c r="AX72" i="4"/>
  <c r="AX66" i="4"/>
  <c r="AX58" i="4"/>
  <c r="AX38" i="4"/>
  <c r="AX18" i="4"/>
  <c r="AX65" i="4"/>
  <c r="AX9" i="4"/>
  <c r="AX14" i="4"/>
  <c r="AX10" i="4"/>
  <c r="AX64" i="4"/>
  <c r="AX36" i="4"/>
  <c r="AX27" i="4"/>
  <c r="AX60" i="4"/>
  <c r="AX63" i="4"/>
  <c r="AX8" i="4"/>
  <c r="AX28" i="4"/>
  <c r="AX34" i="4"/>
  <c r="AX48" i="4"/>
  <c r="AX19" i="4"/>
  <c r="AX45" i="4"/>
  <c r="AX4" i="4"/>
  <c r="AX68" i="4"/>
  <c r="AX52" i="4"/>
  <c r="AX39" i="4"/>
  <c r="AX59" i="4"/>
  <c r="AX56" i="4"/>
  <c r="AX25" i="4"/>
  <c r="AX71" i="4"/>
  <c r="AX51" i="4"/>
  <c r="AX50" i="4"/>
  <c r="AX29" i="4"/>
  <c r="AX31" i="4"/>
  <c r="AX16" i="4"/>
  <c r="AX23" i="4"/>
  <c r="AV75" i="4"/>
  <c r="AV37" i="4"/>
  <c r="AV61" i="4"/>
  <c r="AV41" i="4"/>
  <c r="AV49" i="4"/>
  <c r="AV22" i="4"/>
  <c r="AV15" i="4"/>
  <c r="AV46" i="4"/>
  <c r="AV55" i="4"/>
  <c r="AV44" i="4"/>
  <c r="AV5" i="4"/>
  <c r="AV43" i="4"/>
  <c r="AV67" i="4"/>
  <c r="AV11" i="4"/>
  <c r="AV12" i="4"/>
  <c r="AV26" i="4"/>
  <c r="AV57" i="4"/>
  <c r="AV35" i="4"/>
  <c r="AV32" i="4"/>
  <c r="AV7" i="4"/>
  <c r="AV21" i="4"/>
  <c r="AV42" i="4"/>
  <c r="AV17" i="4"/>
  <c r="AV54" i="4"/>
  <c r="AV53" i="4"/>
  <c r="AV6" i="4"/>
  <c r="AV62" i="4"/>
  <c r="AV24" i="4"/>
  <c r="AV74" i="4"/>
  <c r="AV3" i="4"/>
  <c r="AV33" i="4"/>
  <c r="AV69" i="4"/>
  <c r="AV73" i="4"/>
  <c r="AV30" i="4"/>
  <c r="AV40" i="4"/>
  <c r="AV47" i="4"/>
  <c r="AV70" i="4"/>
  <c r="AV13" i="4"/>
  <c r="AV72" i="4"/>
  <c r="AV66" i="4"/>
  <c r="AV58" i="4"/>
  <c r="AV38" i="4"/>
  <c r="AV18" i="4"/>
  <c r="AV65" i="4"/>
  <c r="AV9" i="4"/>
  <c r="AV14" i="4"/>
  <c r="AV10" i="4"/>
  <c r="AV64" i="4"/>
  <c r="AV36" i="4"/>
  <c r="AV27" i="4"/>
  <c r="AV60" i="4"/>
  <c r="AV63" i="4"/>
  <c r="AV8" i="4"/>
  <c r="AV28" i="4"/>
  <c r="AV34" i="4"/>
  <c r="AV48" i="4"/>
  <c r="AV19" i="4"/>
  <c r="AV45" i="4"/>
  <c r="AV4" i="4"/>
  <c r="AV68" i="4"/>
  <c r="AV52" i="4"/>
  <c r="AV39" i="4"/>
  <c r="AV59" i="4"/>
  <c r="AV56" i="4"/>
  <c r="AV25" i="4"/>
  <c r="AV71" i="4"/>
  <c r="AV51" i="4"/>
  <c r="AV50" i="4"/>
  <c r="AV29" i="4"/>
  <c r="AV31" i="4"/>
  <c r="AV16" i="4"/>
  <c r="AV23" i="4"/>
  <c r="AQ76" i="4"/>
  <c r="AQ77" i="4"/>
  <c r="AQ78" i="4"/>
  <c r="AQ79" i="4"/>
  <c r="AQ80" i="4"/>
  <c r="AQ81" i="4"/>
  <c r="AP75" i="4"/>
  <c r="AP37" i="4"/>
  <c r="AP61" i="4"/>
  <c r="AP41" i="4"/>
  <c r="AP49" i="4"/>
  <c r="AP22" i="4"/>
  <c r="AP15" i="4"/>
  <c r="AP46" i="4"/>
  <c r="AP55" i="4"/>
  <c r="AP44" i="4"/>
  <c r="AP5" i="4"/>
  <c r="AP43" i="4"/>
  <c r="AP67" i="4"/>
  <c r="AP11" i="4"/>
  <c r="AP12" i="4"/>
  <c r="AP26" i="4"/>
  <c r="AP57" i="4"/>
  <c r="AP35" i="4"/>
  <c r="AP32" i="4"/>
  <c r="AP7" i="4"/>
  <c r="AP21" i="4"/>
  <c r="AP42" i="4"/>
  <c r="AP17" i="4"/>
  <c r="AP54" i="4"/>
  <c r="AP53" i="4"/>
  <c r="AP6" i="4"/>
  <c r="AP62" i="4"/>
  <c r="AP24" i="4"/>
  <c r="AP74" i="4"/>
  <c r="AP3" i="4"/>
  <c r="AP33" i="4"/>
  <c r="AP69" i="4"/>
  <c r="AP73" i="4"/>
  <c r="AP30" i="4"/>
  <c r="AP40" i="4"/>
  <c r="AP47" i="4"/>
  <c r="AP70" i="4"/>
  <c r="AP13" i="4"/>
  <c r="AP72" i="4"/>
  <c r="AP66" i="4"/>
  <c r="AP58" i="4"/>
  <c r="AP38" i="4"/>
  <c r="AP18" i="4"/>
  <c r="AP65" i="4"/>
  <c r="AP9" i="4"/>
  <c r="AP14" i="4"/>
  <c r="AP10" i="4"/>
  <c r="AP64" i="4"/>
  <c r="AP36" i="4"/>
  <c r="AP27" i="4"/>
  <c r="AP60" i="4"/>
  <c r="AP63" i="4"/>
  <c r="AP8" i="4"/>
  <c r="AP28" i="4"/>
  <c r="AP34" i="4"/>
  <c r="AP48" i="4"/>
  <c r="AP19" i="4"/>
  <c r="AP45" i="4"/>
  <c r="AP4" i="4"/>
  <c r="AP68" i="4"/>
  <c r="AP52" i="4"/>
  <c r="AP39" i="4"/>
  <c r="AP59" i="4"/>
  <c r="AP56" i="4"/>
  <c r="AP25" i="4"/>
  <c r="AP71" i="4"/>
  <c r="AP51" i="4"/>
  <c r="AP50" i="4"/>
  <c r="AP29" i="4"/>
  <c r="AP31" i="4"/>
  <c r="AP16" i="4"/>
  <c r="AP23" i="4"/>
  <c r="AH75" i="4"/>
  <c r="AH37" i="4"/>
  <c r="AH61" i="4"/>
  <c r="AH41" i="4"/>
  <c r="AH49" i="4"/>
  <c r="AH22" i="4"/>
  <c r="AH15" i="4"/>
  <c r="AH46" i="4"/>
  <c r="AH55" i="4"/>
  <c r="AH44" i="4"/>
  <c r="AH5" i="4"/>
  <c r="AH43" i="4"/>
  <c r="AH67" i="4"/>
  <c r="AH11" i="4"/>
  <c r="AH12" i="4"/>
  <c r="AH26" i="4"/>
  <c r="AH57" i="4"/>
  <c r="AH35" i="4"/>
  <c r="AH32" i="4"/>
  <c r="AH7" i="4"/>
  <c r="AH21" i="4"/>
  <c r="AH42" i="4"/>
  <c r="AH17" i="4"/>
  <c r="AH54" i="4"/>
  <c r="AH53" i="4"/>
  <c r="AH6" i="4"/>
  <c r="AH62" i="4"/>
  <c r="AH24" i="4"/>
  <c r="AH74" i="4"/>
  <c r="AH3" i="4"/>
  <c r="AH33" i="4"/>
  <c r="AH69" i="4"/>
  <c r="AH73" i="4"/>
  <c r="AH30" i="4"/>
  <c r="AH40" i="4"/>
  <c r="AH47" i="4"/>
  <c r="AH70" i="4"/>
  <c r="AH13" i="4"/>
  <c r="AH72" i="4"/>
  <c r="AH66" i="4"/>
  <c r="AH58" i="4"/>
  <c r="AH38" i="4"/>
  <c r="AH18" i="4"/>
  <c r="AH65" i="4"/>
  <c r="AH9" i="4"/>
  <c r="AH14" i="4"/>
  <c r="AH10" i="4"/>
  <c r="AH64" i="4"/>
  <c r="AH36" i="4"/>
  <c r="AH27" i="4"/>
  <c r="AH60" i="4"/>
  <c r="AH63" i="4"/>
  <c r="AH8" i="4"/>
  <c r="AH28" i="4"/>
  <c r="AH34" i="4"/>
  <c r="AH48" i="4"/>
  <c r="AH19" i="4"/>
  <c r="AH45" i="4"/>
  <c r="AH4" i="4"/>
  <c r="AH68" i="4"/>
  <c r="AH52" i="4"/>
  <c r="AH39" i="4"/>
  <c r="AH59" i="4"/>
  <c r="AH56" i="4"/>
  <c r="AH25" i="4"/>
  <c r="AH71" i="4"/>
  <c r="AH51" i="4"/>
  <c r="AH50" i="4"/>
  <c r="AH29" i="4"/>
  <c r="AH31" i="4"/>
  <c r="AH16" i="4"/>
  <c r="AH23" i="4"/>
  <c r="W75" i="4"/>
  <c r="W37" i="4"/>
  <c r="W61" i="4"/>
  <c r="W41" i="4"/>
  <c r="W49" i="4"/>
  <c r="W22" i="4"/>
  <c r="W15" i="4"/>
  <c r="W46" i="4"/>
  <c r="W55" i="4"/>
  <c r="W44" i="4"/>
  <c r="W5" i="4"/>
  <c r="W43" i="4"/>
  <c r="W67" i="4"/>
  <c r="W11" i="4"/>
  <c r="W12" i="4"/>
  <c r="W26" i="4"/>
  <c r="W57" i="4"/>
  <c r="W35" i="4"/>
  <c r="W32" i="4"/>
  <c r="W7" i="4"/>
  <c r="W21" i="4"/>
  <c r="W42" i="4"/>
  <c r="W17" i="4"/>
  <c r="W54" i="4"/>
  <c r="W53" i="4"/>
  <c r="W6" i="4"/>
  <c r="W62" i="4"/>
  <c r="W24" i="4"/>
  <c r="W74" i="4"/>
  <c r="W3" i="4"/>
  <c r="W33" i="4"/>
  <c r="W69" i="4"/>
  <c r="W73" i="4"/>
  <c r="W30" i="4"/>
  <c r="W40" i="4"/>
  <c r="W47" i="4"/>
  <c r="W70" i="4"/>
  <c r="W13" i="4"/>
  <c r="W72" i="4"/>
  <c r="W66" i="4"/>
  <c r="W58" i="4"/>
  <c r="W38" i="4"/>
  <c r="W18" i="4"/>
  <c r="W65" i="4"/>
  <c r="W9" i="4"/>
  <c r="W14" i="4"/>
  <c r="W10" i="4"/>
  <c r="W64" i="4"/>
  <c r="W36" i="4"/>
  <c r="W27" i="4"/>
  <c r="W60" i="4"/>
  <c r="W63" i="4"/>
  <c r="W8" i="4"/>
  <c r="W28" i="4"/>
  <c r="W34" i="4"/>
  <c r="W48" i="4"/>
  <c r="W19" i="4"/>
  <c r="W45" i="4"/>
  <c r="W4" i="4"/>
  <c r="W68" i="4"/>
  <c r="W52" i="4"/>
  <c r="W39" i="4"/>
  <c r="W59" i="4"/>
  <c r="W56" i="4"/>
  <c r="W25" i="4"/>
  <c r="W71" i="4"/>
  <c r="W51" i="4"/>
  <c r="W50" i="4"/>
  <c r="W29" i="4"/>
  <c r="W31" i="4"/>
  <c r="W16" i="4"/>
  <c r="W23" i="4"/>
  <c r="V75" i="4"/>
  <c r="V37" i="4"/>
  <c r="V61" i="4"/>
  <c r="V41" i="4"/>
  <c r="V49" i="4"/>
  <c r="V22" i="4"/>
  <c r="V15" i="4"/>
  <c r="V46" i="4"/>
  <c r="V55" i="4"/>
  <c r="V44" i="4"/>
  <c r="V5" i="4"/>
  <c r="V43" i="4"/>
  <c r="V67" i="4"/>
  <c r="V11" i="4"/>
  <c r="V12" i="4"/>
  <c r="V26" i="4"/>
  <c r="V57" i="4"/>
  <c r="V35" i="4"/>
  <c r="V32" i="4"/>
  <c r="V7" i="4"/>
  <c r="V21" i="4"/>
  <c r="V42" i="4"/>
  <c r="V17" i="4"/>
  <c r="V54" i="4"/>
  <c r="V53" i="4"/>
  <c r="V6" i="4"/>
  <c r="V62" i="4"/>
  <c r="V24" i="4"/>
  <c r="V74" i="4"/>
  <c r="V3" i="4"/>
  <c r="V33" i="4"/>
  <c r="V69" i="4"/>
  <c r="V73" i="4"/>
  <c r="V30" i="4"/>
  <c r="V40" i="4"/>
  <c r="V47" i="4"/>
  <c r="V70" i="4"/>
  <c r="V13" i="4"/>
  <c r="V72" i="4"/>
  <c r="V66" i="4"/>
  <c r="V58" i="4"/>
  <c r="V38" i="4"/>
  <c r="V18" i="4"/>
  <c r="V65" i="4"/>
  <c r="V9" i="4"/>
  <c r="V14" i="4"/>
  <c r="V10" i="4"/>
  <c r="V64" i="4"/>
  <c r="V36" i="4"/>
  <c r="V27" i="4"/>
  <c r="V60" i="4"/>
  <c r="V63" i="4"/>
  <c r="V8" i="4"/>
  <c r="V28" i="4"/>
  <c r="V34" i="4"/>
  <c r="V48" i="4"/>
  <c r="V19" i="4"/>
  <c r="V45" i="4"/>
  <c r="V4" i="4"/>
  <c r="V68" i="4"/>
  <c r="V52" i="4"/>
  <c r="V39" i="4"/>
  <c r="V59" i="4"/>
  <c r="V56" i="4"/>
  <c r="V25" i="4"/>
  <c r="V71" i="4"/>
  <c r="V51" i="4"/>
  <c r="V50" i="4"/>
  <c r="V29" i="4"/>
  <c r="V31" i="4"/>
  <c r="V16" i="4"/>
  <c r="V23" i="4"/>
  <c r="V20" i="4"/>
  <c r="W20" i="4"/>
  <c r="AH20" i="4"/>
  <c r="AP20" i="4"/>
  <c r="AV20" i="4"/>
  <c r="AX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R75" i="4"/>
  <c r="R37" i="4"/>
  <c r="R61" i="4"/>
  <c r="R41" i="4"/>
  <c r="R49" i="4"/>
  <c r="R22" i="4"/>
  <c r="R15" i="4"/>
  <c r="R46" i="4"/>
  <c r="R55" i="4"/>
  <c r="R44" i="4"/>
  <c r="R5" i="4"/>
  <c r="R43" i="4"/>
  <c r="R67" i="4"/>
  <c r="R11" i="4"/>
  <c r="R12" i="4"/>
  <c r="R26" i="4"/>
  <c r="R57" i="4"/>
  <c r="R35" i="4"/>
  <c r="R32" i="4"/>
  <c r="R7" i="4"/>
  <c r="R21" i="4"/>
  <c r="R42" i="4"/>
  <c r="R17" i="4"/>
  <c r="R54" i="4"/>
  <c r="R53" i="4"/>
  <c r="R6" i="4"/>
  <c r="R62" i="4"/>
  <c r="R24" i="4"/>
  <c r="R74" i="4"/>
  <c r="R3" i="4"/>
  <c r="R33" i="4"/>
  <c r="R69" i="4"/>
  <c r="R73" i="4"/>
  <c r="R30" i="4"/>
  <c r="R40" i="4"/>
  <c r="R47" i="4"/>
  <c r="R70" i="4"/>
  <c r="R13" i="4"/>
  <c r="R72" i="4"/>
  <c r="R66" i="4"/>
  <c r="R58" i="4"/>
  <c r="R38" i="4"/>
  <c r="R18" i="4"/>
  <c r="R65" i="4"/>
  <c r="R9" i="4"/>
  <c r="R14" i="4"/>
  <c r="R10" i="4"/>
  <c r="R64" i="4"/>
  <c r="R36" i="4"/>
  <c r="R27" i="4"/>
  <c r="R60" i="4"/>
  <c r="R63" i="4"/>
  <c r="R8" i="4"/>
  <c r="R28" i="4"/>
  <c r="R34" i="4"/>
  <c r="R48" i="4"/>
  <c r="R19" i="4"/>
  <c r="R45" i="4"/>
  <c r="R4" i="4"/>
  <c r="R68" i="4"/>
  <c r="R52" i="4"/>
  <c r="R39" i="4"/>
  <c r="R59" i="4"/>
  <c r="R56" i="4"/>
  <c r="R25" i="4"/>
  <c r="R71" i="4"/>
  <c r="R51" i="4"/>
  <c r="R50" i="4"/>
  <c r="R29" i="4"/>
  <c r="R31" i="4"/>
  <c r="R16" i="4"/>
  <c r="R23" i="4"/>
  <c r="Q75" i="4"/>
  <c r="Q37" i="4"/>
  <c r="Q61" i="4"/>
  <c r="Q49" i="4"/>
  <c r="Q22" i="4"/>
  <c r="Q46" i="4"/>
  <c r="Q55" i="4"/>
  <c r="Q44" i="4"/>
  <c r="Q43" i="4"/>
  <c r="Q67" i="4"/>
  <c r="Q35" i="4"/>
  <c r="Q7" i="4"/>
  <c r="Q54" i="4"/>
  <c r="Q6" i="4"/>
  <c r="Q74" i="4"/>
  <c r="Q69" i="4"/>
  <c r="Q73" i="4"/>
  <c r="Q30" i="4"/>
  <c r="Q47" i="4"/>
  <c r="Q70" i="4"/>
  <c r="Q72" i="4"/>
  <c r="Q66" i="4"/>
  <c r="Q58" i="4"/>
  <c r="Q65" i="4"/>
  <c r="Q64" i="4"/>
  <c r="Q27" i="4"/>
  <c r="Q63" i="4"/>
  <c r="Q8" i="4"/>
  <c r="Q34" i="4"/>
  <c r="Q48" i="4"/>
  <c r="Q19" i="4"/>
  <c r="Q68" i="4"/>
  <c r="Q59" i="4"/>
  <c r="Q56" i="4"/>
  <c r="Q71" i="4"/>
  <c r="Q29" i="4"/>
  <c r="Q16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49" i="4" s="1"/>
  <c r="AD20" i="2"/>
  <c r="M46" i="4" s="1"/>
  <c r="AD37" i="2"/>
  <c r="M53" i="4" s="1"/>
  <c r="AD41" i="2"/>
  <c r="M74" i="4" s="1"/>
  <c r="AD44" i="2"/>
  <c r="M69" i="4" s="1"/>
  <c r="AD45" i="2"/>
  <c r="M73" i="4" s="1"/>
  <c r="AD70" i="2"/>
  <c r="M45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34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22" i="4" s="1"/>
  <c r="J60" i="4"/>
  <c r="AD28" i="2"/>
  <c r="M26" i="4" s="1"/>
  <c r="P51" i="2"/>
  <c r="K72" i="4" s="1"/>
  <c r="W47" i="2"/>
  <c r="L40" i="4" s="1"/>
  <c r="W46" i="2"/>
  <c r="L30" i="4" s="1"/>
  <c r="P58" i="2"/>
  <c r="K14" i="4" s="1"/>
  <c r="W54" i="2"/>
  <c r="L38" i="4" s="1"/>
  <c r="W42" i="2"/>
  <c r="L3" i="4" s="1"/>
  <c r="W59" i="2"/>
  <c r="L10" i="4" s="1"/>
  <c r="P59" i="2"/>
  <c r="K10" i="4" s="1"/>
  <c r="P47" i="2"/>
  <c r="K40" i="4" s="1"/>
  <c r="W55" i="2"/>
  <c r="L18" i="4" s="1"/>
  <c r="W43" i="2"/>
  <c r="L33" i="4" s="1"/>
  <c r="P55" i="2"/>
  <c r="K18" i="4" s="1"/>
  <c r="P43" i="2"/>
  <c r="K33" i="4" s="1"/>
  <c r="P57" i="2"/>
  <c r="K9" i="4" s="1"/>
  <c r="P45" i="2"/>
  <c r="K73" i="4" s="1"/>
  <c r="P61" i="2"/>
  <c r="K36" i="4" s="1"/>
  <c r="P49" i="2"/>
  <c r="K70" i="4" s="1"/>
  <c r="W51" i="2"/>
  <c r="L72" i="4" s="1"/>
  <c r="W39" i="2"/>
  <c r="L62" i="4" s="1"/>
  <c r="W57" i="2"/>
  <c r="L9" i="4" s="1"/>
  <c r="W50" i="2"/>
  <c r="L13" i="4" s="1"/>
  <c r="W53" i="2"/>
  <c r="L58" i="4" s="1"/>
  <c r="W62" i="2"/>
  <c r="L27" i="4" s="1"/>
  <c r="W65" i="2"/>
  <c r="L8" i="4" s="1"/>
  <c r="P65" i="2"/>
  <c r="P53" i="2"/>
  <c r="K58" i="4" s="1"/>
  <c r="P41" i="2"/>
  <c r="K74" i="4" s="1"/>
  <c r="W61" i="2"/>
  <c r="L36" i="4" s="1"/>
  <c r="P54" i="2"/>
  <c r="K38" i="4" s="1"/>
  <c r="P42" i="2"/>
  <c r="K3" i="4" s="1"/>
  <c r="P64" i="2"/>
  <c r="K60" i="4" s="1"/>
  <c r="P52" i="2"/>
  <c r="K66" i="4" s="1"/>
  <c r="P40" i="2"/>
  <c r="K24" i="4" s="1"/>
  <c r="P60" i="2"/>
  <c r="K64" i="4" s="1"/>
  <c r="P48" i="2"/>
  <c r="K47" i="4" s="1"/>
  <c r="P46" i="2"/>
  <c r="K30" i="4" s="1"/>
  <c r="W60" i="2"/>
  <c r="L64" i="4" s="1"/>
  <c r="W48" i="2"/>
  <c r="L47" i="4" s="1"/>
  <c r="W52" i="2"/>
  <c r="L66" i="4" s="1"/>
  <c r="W40" i="2"/>
  <c r="L24" i="4" s="1"/>
  <c r="P44" i="2"/>
  <c r="K69" i="4" s="1"/>
  <c r="P62" i="2"/>
  <c r="K27" i="4" s="1"/>
  <c r="P50" i="2"/>
  <c r="K13" i="4" s="1"/>
  <c r="W58" i="2"/>
  <c r="L14" i="4" s="1"/>
  <c r="W64" i="2"/>
  <c r="L60" i="4" s="1"/>
  <c r="AD42" i="2"/>
  <c r="M3" i="4" s="1"/>
  <c r="AD77" i="2"/>
  <c r="M25" i="4" s="1"/>
  <c r="A63" i="2"/>
  <c r="C62" i="4"/>
  <c r="C65" i="4"/>
  <c r="AD84" i="2"/>
  <c r="M23" i="4" s="1"/>
  <c r="AD83" i="2"/>
  <c r="M16" i="4" s="1"/>
  <c r="AD82" i="2"/>
  <c r="M31" i="4" s="1"/>
  <c r="AD81" i="2"/>
  <c r="M29" i="4" s="1"/>
  <c r="AD80" i="2"/>
  <c r="M50" i="4" s="1"/>
  <c r="AD79" i="2"/>
  <c r="M51" i="4" s="1"/>
  <c r="AD76" i="2"/>
  <c r="M56" i="4" s="1"/>
  <c r="AD75" i="2"/>
  <c r="M59" i="4" s="1"/>
  <c r="AD74" i="2"/>
  <c r="M39" i="4" s="1"/>
  <c r="AD73" i="2"/>
  <c r="M52" i="4" s="1"/>
  <c r="AD72" i="2"/>
  <c r="M68" i="4" s="1"/>
  <c r="AD71" i="2"/>
  <c r="M4" i="4" s="1"/>
  <c r="AD69" i="2"/>
  <c r="M19" i="4" s="1"/>
  <c r="AD68" i="2"/>
  <c r="M48" i="4" s="1"/>
  <c r="AD67" i="2"/>
  <c r="M34" i="4" s="1"/>
  <c r="AD66" i="2"/>
  <c r="M28" i="4" s="1"/>
  <c r="AD65" i="2"/>
  <c r="M8" i="4" s="1"/>
  <c r="AD63" i="2"/>
  <c r="M63" i="4" s="1"/>
  <c r="AD64" i="2"/>
  <c r="M60" i="4" s="1"/>
  <c r="AD62" i="2"/>
  <c r="M27" i="4" s="1"/>
  <c r="AD61" i="2"/>
  <c r="M36" i="4" s="1"/>
  <c r="AD60" i="2"/>
  <c r="M64" i="4" s="1"/>
  <c r="AD59" i="2"/>
  <c r="M10" i="4" s="1"/>
  <c r="AD58" i="2"/>
  <c r="M14" i="4" s="1"/>
  <c r="AD57" i="2"/>
  <c r="M9" i="4" s="1"/>
  <c r="AD56" i="2"/>
  <c r="M65" i="4" s="1"/>
  <c r="AD55" i="2"/>
  <c r="M18" i="4" s="1"/>
  <c r="AD54" i="2"/>
  <c r="M38" i="4" s="1"/>
  <c r="AD53" i="2"/>
  <c r="M58" i="4" s="1"/>
  <c r="AD52" i="2"/>
  <c r="M66" i="4" s="1"/>
  <c r="AD51" i="2"/>
  <c r="M72" i="4" s="1"/>
  <c r="AD50" i="2"/>
  <c r="M13" i="4" s="1"/>
  <c r="AD49" i="2"/>
  <c r="M70" i="4" s="1"/>
  <c r="AD48" i="2"/>
  <c r="M47" i="4" s="1"/>
  <c r="AD47" i="2"/>
  <c r="M40" i="4" s="1"/>
  <c r="AD46" i="2"/>
  <c r="M30" i="4" s="1"/>
  <c r="AD43" i="2"/>
  <c r="M33" i="4" s="1"/>
  <c r="AD40" i="2"/>
  <c r="M24" i="4" s="1"/>
  <c r="AD39" i="2"/>
  <c r="M62" i="4" s="1"/>
  <c r="AD38" i="2"/>
  <c r="M6" i="4" s="1"/>
  <c r="AD36" i="2"/>
  <c r="M54" i="4" s="1"/>
  <c r="AD35" i="2"/>
  <c r="M17" i="4" s="1"/>
  <c r="AD34" i="2"/>
  <c r="M42" i="4" s="1"/>
  <c r="AD33" i="2"/>
  <c r="M21" i="4" s="1"/>
  <c r="AD32" i="2"/>
  <c r="M7" i="4" s="1"/>
  <c r="AD31" i="2"/>
  <c r="M32" i="4" s="1"/>
  <c r="AD30" i="2"/>
  <c r="M35" i="4" s="1"/>
  <c r="AD29" i="2"/>
  <c r="M57" i="4" s="1"/>
  <c r="AD27" i="2"/>
  <c r="M12" i="4" s="1"/>
  <c r="AD26" i="2"/>
  <c r="M11" i="4" s="1"/>
  <c r="AD24" i="2"/>
  <c r="M43" i="4" s="1"/>
  <c r="AD23" i="2"/>
  <c r="M5" i="4" s="1"/>
  <c r="AD22" i="2"/>
  <c r="M44" i="4" s="1"/>
  <c r="AD21" i="2"/>
  <c r="M55" i="4" s="1"/>
  <c r="AD19" i="2"/>
  <c r="M15" i="4" s="1"/>
  <c r="AD16" i="2"/>
  <c r="M41" i="4" s="1"/>
  <c r="AD14" i="2"/>
  <c r="M37" i="4" s="1"/>
  <c r="AW98" i="2" l="1"/>
  <c r="AU98" i="2" s="1"/>
  <c r="AW97" i="2"/>
  <c r="AU97" i="2" s="1"/>
  <c r="AW96" i="2"/>
  <c r="AU96" i="2" s="1"/>
  <c r="W13" i="2"/>
  <c r="L75" i="4" s="1"/>
  <c r="W36" i="2"/>
  <c r="L5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4" i="4"/>
  <c r="J74" i="4"/>
  <c r="J3" i="4"/>
  <c r="J33" i="4"/>
  <c r="J69" i="4"/>
  <c r="J73" i="4"/>
  <c r="J30" i="4"/>
  <c r="J40" i="4"/>
  <c r="J47" i="4"/>
  <c r="J70" i="4"/>
  <c r="J13" i="4"/>
  <c r="J72" i="4"/>
  <c r="J66" i="4"/>
  <c r="J58" i="4"/>
  <c r="J38" i="4"/>
  <c r="J18" i="4"/>
  <c r="J9" i="4"/>
  <c r="J14" i="4"/>
  <c r="J10" i="4"/>
  <c r="J27" i="4"/>
  <c r="J52" i="4"/>
  <c r="I74" i="2"/>
  <c r="J41" i="4"/>
  <c r="D52" i="4"/>
  <c r="D41" i="4"/>
  <c r="O73" i="2"/>
  <c r="L73" i="2"/>
  <c r="O16" i="2"/>
  <c r="L16" i="2"/>
  <c r="K16" i="2"/>
  <c r="A67" i="3"/>
  <c r="A73" i="2" s="1"/>
  <c r="A10" i="3"/>
  <c r="C41" i="4" s="1"/>
  <c r="W66" i="2" l="1"/>
  <c r="L28" i="4" s="1"/>
  <c r="J64" i="4"/>
  <c r="J36" i="4"/>
  <c r="W37" i="2"/>
  <c r="L53" i="4" s="1"/>
  <c r="W75" i="2"/>
  <c r="L59" i="4" s="1"/>
  <c r="W29" i="2"/>
  <c r="L57" i="4" s="1"/>
  <c r="W16" i="2"/>
  <c r="L41" i="4" s="1"/>
  <c r="W79" i="2"/>
  <c r="L51" i="4" s="1"/>
  <c r="W28" i="2"/>
  <c r="L26" i="4" s="1"/>
  <c r="W15" i="2"/>
  <c r="L61" i="4" s="1"/>
  <c r="W24" i="2"/>
  <c r="L43" i="4" s="1"/>
  <c r="W33" i="2"/>
  <c r="L21" i="4" s="1"/>
  <c r="W20" i="2"/>
  <c r="L46" i="4" s="1"/>
  <c r="W77" i="2"/>
  <c r="L25" i="4" s="1"/>
  <c r="W38" i="2"/>
  <c r="L6" i="4" s="1"/>
  <c r="W26" i="2"/>
  <c r="L11" i="4" s="1"/>
  <c r="A16" i="2"/>
  <c r="W23" i="2"/>
  <c r="L5" i="4" s="1"/>
  <c r="C52" i="4"/>
  <c r="W73" i="2"/>
  <c r="L52" i="4" s="1"/>
  <c r="W34" i="2"/>
  <c r="L42" i="4" s="1"/>
  <c r="W21" i="2"/>
  <c r="L55" i="4" s="1"/>
  <c r="W83" i="2"/>
  <c r="L16" i="4" s="1"/>
  <c r="W71" i="2"/>
  <c r="L4" i="4" s="1"/>
  <c r="W32" i="2"/>
  <c r="L7" i="4" s="1"/>
  <c r="W19" i="2"/>
  <c r="L15" i="4" s="1"/>
  <c r="W81" i="2"/>
  <c r="L29" i="4" s="1"/>
  <c r="W69" i="2"/>
  <c r="L19" i="4" s="1"/>
  <c r="W30" i="2"/>
  <c r="L35" i="4" s="1"/>
  <c r="W17" i="2"/>
  <c r="L49" i="4" s="1"/>
  <c r="P73" i="2"/>
  <c r="K52" i="4" s="1"/>
  <c r="P16" i="2"/>
  <c r="K41" i="4" s="1"/>
  <c r="W84" i="2"/>
  <c r="L23" i="4" s="1"/>
  <c r="W80" i="2"/>
  <c r="L50" i="4" s="1"/>
  <c r="W76" i="2"/>
  <c r="L56" i="4" s="1"/>
  <c r="W72" i="2"/>
  <c r="L68" i="4" s="1"/>
  <c r="W68" i="2"/>
  <c r="L48" i="4" s="1"/>
  <c r="W82" i="2"/>
  <c r="L31" i="4" s="1"/>
  <c r="W70" i="2"/>
  <c r="L45" i="4" s="1"/>
  <c r="W35" i="2"/>
  <c r="L17" i="4" s="1"/>
  <c r="W31" i="2"/>
  <c r="L32" i="4" s="1"/>
  <c r="W27" i="2"/>
  <c r="L12" i="4" s="1"/>
  <c r="W22" i="2"/>
  <c r="L44" i="4" s="1"/>
  <c r="W18" i="2"/>
  <c r="L22" i="4" s="1"/>
  <c r="W14" i="2"/>
  <c r="L37" i="4" s="1"/>
  <c r="W74" i="2"/>
  <c r="L39" i="4" s="1"/>
  <c r="H81" i="2"/>
  <c r="I81" i="2"/>
  <c r="J29" i="4" s="1"/>
  <c r="E81" i="2"/>
  <c r="D81" i="2"/>
  <c r="J55" i="4"/>
  <c r="D55" i="4"/>
  <c r="D29" i="4"/>
  <c r="O81" i="2"/>
  <c r="L81" i="2"/>
  <c r="K81" i="2"/>
  <c r="O21" i="2"/>
  <c r="L21" i="2"/>
  <c r="K21" i="2"/>
  <c r="A15" i="3"/>
  <c r="A21" i="2" s="1"/>
  <c r="A75" i="3"/>
  <c r="A81" i="2" s="1"/>
  <c r="R20" i="4"/>
  <c r="Q20" i="4"/>
  <c r="P21" i="2" l="1"/>
  <c r="K55" i="4" s="1"/>
  <c r="P81" i="2"/>
  <c r="K29" i="4" s="1"/>
  <c r="C29" i="4"/>
  <c r="C55" i="4"/>
  <c r="D25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5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43" i="4"/>
  <c r="D45" i="4"/>
  <c r="D18" i="4"/>
  <c r="D15" i="4"/>
  <c r="D9" i="4"/>
  <c r="D10" i="4"/>
  <c r="D16" i="4"/>
  <c r="D4" i="4"/>
  <c r="D11" i="4"/>
  <c r="D23" i="4"/>
  <c r="D49" i="4"/>
  <c r="D69" i="4"/>
  <c r="D21" i="4"/>
  <c r="D35" i="4"/>
  <c r="D26" i="4"/>
  <c r="D72" i="4"/>
  <c r="D58" i="4"/>
  <c r="D60" i="4"/>
  <c r="D57" i="4"/>
  <c r="D13" i="4"/>
  <c r="D31" i="4"/>
  <c r="D28" i="4"/>
  <c r="D75" i="4"/>
  <c r="D32" i="4"/>
  <c r="D48" i="4"/>
  <c r="D19" i="4"/>
  <c r="D27" i="4"/>
  <c r="D24" i="4"/>
  <c r="D66" i="4"/>
  <c r="D20" i="4"/>
  <c r="D7" i="4"/>
  <c r="D42" i="4"/>
  <c r="D36" i="4"/>
  <c r="D12" i="4"/>
  <c r="D46" i="4"/>
  <c r="D37" i="4"/>
  <c r="D70" i="4"/>
  <c r="D54" i="4"/>
  <c r="D14" i="4"/>
  <c r="D73" i="4"/>
  <c r="D51" i="4"/>
  <c r="D47" i="4"/>
  <c r="D40" i="4"/>
  <c r="D33" i="4"/>
  <c r="D8" i="4"/>
  <c r="D61" i="4"/>
  <c r="D59" i="4"/>
  <c r="D22" i="4"/>
  <c r="D38" i="4"/>
  <c r="D34" i="4"/>
  <c r="D53" i="4"/>
  <c r="D5" i="4"/>
  <c r="D50" i="4"/>
  <c r="D68" i="4"/>
  <c r="D30" i="4"/>
  <c r="D56" i="4"/>
  <c r="D6" i="4"/>
  <c r="D74" i="4"/>
  <c r="D71" i="4"/>
  <c r="D39" i="4"/>
  <c r="D3" i="4"/>
  <c r="D17" i="4"/>
  <c r="D44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1" i="4" s="1"/>
  <c r="A60" i="2"/>
  <c r="C64" i="4"/>
  <c r="P15" i="2"/>
  <c r="K61" i="4" s="1"/>
  <c r="P37" i="2"/>
  <c r="K53" i="4" s="1"/>
  <c r="P24" i="2"/>
  <c r="K43" i="4" s="1"/>
  <c r="P30" i="2"/>
  <c r="K35" i="4" s="1"/>
  <c r="P19" i="2"/>
  <c r="K15" i="4" s="1"/>
  <c r="P33" i="2"/>
  <c r="K21" i="4" s="1"/>
  <c r="P67" i="2"/>
  <c r="K34" i="4" s="1"/>
  <c r="P20" i="2"/>
  <c r="K46" i="4" s="1"/>
  <c r="P34" i="2"/>
  <c r="K42" i="4" s="1"/>
  <c r="P28" i="2"/>
  <c r="K26" i="4" s="1"/>
  <c r="P27" i="2"/>
  <c r="K12" i="4" s="1"/>
  <c r="P78" i="2"/>
  <c r="K71" i="4" s="1"/>
  <c r="K8" i="4"/>
  <c r="P38" i="2"/>
  <c r="K6" i="4" s="1"/>
  <c r="P75" i="2"/>
  <c r="K59" i="4" s="1"/>
  <c r="P35" i="2"/>
  <c r="K17" i="4" s="1"/>
  <c r="P22" i="2"/>
  <c r="K44" i="4" s="1"/>
  <c r="P71" i="2"/>
  <c r="K4" i="4" s="1"/>
  <c r="P32" i="2"/>
  <c r="K7" i="4" s="1"/>
  <c r="P18" i="2"/>
  <c r="K22" i="4" s="1"/>
  <c r="P77" i="2"/>
  <c r="K25" i="4" s="1"/>
  <c r="P76" i="2"/>
  <c r="K56" i="4" s="1"/>
  <c r="P36" i="2"/>
  <c r="K54" i="4" s="1"/>
  <c r="P23" i="2"/>
  <c r="K5" i="4" s="1"/>
  <c r="P70" i="2"/>
  <c r="K45" i="4" s="1"/>
  <c r="P31" i="2"/>
  <c r="K32" i="4" s="1"/>
  <c r="P17" i="2"/>
  <c r="K49" i="4" s="1"/>
  <c r="P74" i="2"/>
  <c r="K39" i="4" s="1"/>
  <c r="P69" i="2"/>
  <c r="K19" i="4" s="1"/>
  <c r="P68" i="2"/>
  <c r="K48" i="4" s="1"/>
  <c r="P29" i="2"/>
  <c r="K57" i="4" s="1"/>
  <c r="P14" i="2"/>
  <c r="K37" i="4" s="1"/>
  <c r="P83" i="2"/>
  <c r="K16" i="4" s="1"/>
  <c r="P82" i="2"/>
  <c r="K31" i="4" s="1"/>
  <c r="P79" i="2"/>
  <c r="K51" i="4" s="1"/>
  <c r="P66" i="2"/>
  <c r="K28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4" i="4" s="1"/>
  <c r="A35" i="3"/>
  <c r="C74" i="4" s="1"/>
  <c r="A36" i="3"/>
  <c r="C3" i="4" s="1"/>
  <c r="A37" i="3"/>
  <c r="C33" i="4" s="1"/>
  <c r="A38" i="3"/>
  <c r="C69" i="4" s="1"/>
  <c r="A39" i="3"/>
  <c r="C73" i="4" s="1"/>
  <c r="A40" i="3"/>
  <c r="C30" i="4" s="1"/>
  <c r="A41" i="3"/>
  <c r="C40" i="4" s="1"/>
  <c r="A42" i="3"/>
  <c r="C47" i="4" s="1"/>
  <c r="A43" i="3"/>
  <c r="C70" i="4" s="1"/>
  <c r="A44" i="3"/>
  <c r="C13" i="4" s="1"/>
  <c r="A45" i="3"/>
  <c r="C72" i="4" s="1"/>
  <c r="A46" i="3"/>
  <c r="C66" i="4" s="1"/>
  <c r="A47" i="3"/>
  <c r="C58" i="4" s="1"/>
  <c r="A48" i="3"/>
  <c r="C38" i="4" s="1"/>
  <c r="A49" i="3"/>
  <c r="C18" i="4" s="1"/>
  <c r="A51" i="3"/>
  <c r="C9" i="4" s="1"/>
  <c r="A52" i="3"/>
  <c r="C14" i="4" s="1"/>
  <c r="A53" i="3"/>
  <c r="C10" i="4" s="1"/>
  <c r="A55" i="3"/>
  <c r="C36" i="4" s="1"/>
  <c r="A56" i="3"/>
  <c r="C27" i="4" s="1"/>
  <c r="A57" i="3"/>
  <c r="C60" i="4" s="1"/>
  <c r="A59" i="3"/>
  <c r="C8" i="4" s="1"/>
  <c r="A60" i="3"/>
  <c r="C28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2" i="4"/>
  <c r="A31" i="2"/>
  <c r="C49" i="4"/>
  <c r="A17" i="2"/>
  <c r="C4" i="4"/>
  <c r="A71" i="2"/>
  <c r="A57" i="2"/>
  <c r="A44" i="2"/>
  <c r="C35" i="4"/>
  <c r="A30" i="2"/>
  <c r="C61" i="4"/>
  <c r="A15" i="2"/>
  <c r="C68" i="4"/>
  <c r="A72" i="2"/>
  <c r="C45" i="4"/>
  <c r="A70" i="2"/>
  <c r="A55" i="2"/>
  <c r="A43" i="2"/>
  <c r="C57" i="4"/>
  <c r="A29" i="2"/>
  <c r="C37" i="4"/>
  <c r="A14" i="2"/>
  <c r="A42" i="2"/>
  <c r="C26" i="4"/>
  <c r="A28" i="2"/>
  <c r="C75" i="4"/>
  <c r="A13" i="2"/>
  <c r="C48" i="4"/>
  <c r="A68" i="2"/>
  <c r="A53" i="2"/>
  <c r="A41" i="2"/>
  <c r="C12" i="4"/>
  <c r="A27" i="2"/>
  <c r="C20" i="4"/>
  <c r="A12" i="2"/>
  <c r="A54" i="2"/>
  <c r="C16" i="4"/>
  <c r="A83" i="2"/>
  <c r="C31" i="4"/>
  <c r="A82" i="2"/>
  <c r="C34" i="4"/>
  <c r="A67" i="2"/>
  <c r="A52" i="2"/>
  <c r="A40" i="2"/>
  <c r="C11" i="4"/>
  <c r="A26" i="2"/>
  <c r="C23" i="4"/>
  <c r="A84" i="2"/>
  <c r="C50" i="4"/>
  <c r="A80" i="2"/>
  <c r="A66" i="2"/>
  <c r="A51" i="2"/>
  <c r="C6" i="4"/>
  <c r="A38" i="2"/>
  <c r="C43" i="4"/>
  <c r="A24" i="2"/>
  <c r="C51" i="4"/>
  <c r="A79" i="2"/>
  <c r="A65" i="2"/>
  <c r="A50" i="2"/>
  <c r="C53" i="4"/>
  <c r="A37" i="2"/>
  <c r="C5" i="4"/>
  <c r="A23" i="2"/>
  <c r="A49" i="2"/>
  <c r="C54" i="4"/>
  <c r="A36" i="2"/>
  <c r="C44" i="4"/>
  <c r="A22" i="2"/>
  <c r="C56" i="4"/>
  <c r="A76" i="2"/>
  <c r="A48" i="2"/>
  <c r="C42" i="4"/>
  <c r="A34" i="2"/>
  <c r="C46" i="4"/>
  <c r="A20" i="2"/>
  <c r="C19" i="4"/>
  <c r="A69" i="2"/>
  <c r="A64" i="2"/>
  <c r="A62" i="2"/>
  <c r="C59" i="4"/>
  <c r="A75" i="2"/>
  <c r="A61" i="2"/>
  <c r="A47" i="2"/>
  <c r="C21" i="4"/>
  <c r="A33" i="2"/>
  <c r="C15" i="4"/>
  <c r="A19" i="2"/>
  <c r="C39" i="4"/>
  <c r="A74" i="2"/>
  <c r="A59" i="2"/>
  <c r="A46" i="2"/>
  <c r="C7" i="4"/>
  <c r="A32" i="2"/>
  <c r="C22" i="4"/>
  <c r="A18" i="2"/>
  <c r="C71" i="4"/>
  <c r="C17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Y84" i="2"/>
  <c r="LX84" i="2"/>
  <c r="LW84" i="2"/>
  <c r="LV84" i="2"/>
  <c r="LU84" i="2"/>
  <c r="LZ84" i="2" s="1"/>
  <c r="LY83" i="2"/>
  <c r="LX83" i="2"/>
  <c r="LW83" i="2"/>
  <c r="LV83" i="2"/>
  <c r="LU83" i="2"/>
  <c r="LY82" i="2"/>
  <c r="LX82" i="2"/>
  <c r="LW82" i="2"/>
  <c r="LV82" i="2"/>
  <c r="LU82" i="2"/>
  <c r="LY81" i="2"/>
  <c r="LX81" i="2"/>
  <c r="LW81" i="2"/>
  <c r="LV81" i="2"/>
  <c r="LU81" i="2"/>
  <c r="LY80" i="2"/>
  <c r="LX80" i="2"/>
  <c r="LW80" i="2"/>
  <c r="LV80" i="2"/>
  <c r="LU80" i="2"/>
  <c r="LZ80" i="2" s="1"/>
  <c r="LY79" i="2"/>
  <c r="LX79" i="2"/>
  <c r="LW79" i="2"/>
  <c r="LV79" i="2"/>
  <c r="LU79" i="2"/>
  <c r="LY78" i="2"/>
  <c r="LX78" i="2"/>
  <c r="LW78" i="2"/>
  <c r="LV78" i="2"/>
  <c r="LU78" i="2"/>
  <c r="LZ78" i="2" s="1"/>
  <c r="LY77" i="2"/>
  <c r="LX77" i="2"/>
  <c r="LW77" i="2"/>
  <c r="LV77" i="2"/>
  <c r="LU77" i="2"/>
  <c r="LY76" i="2"/>
  <c r="LX76" i="2"/>
  <c r="LW76" i="2"/>
  <c r="LV76" i="2"/>
  <c r="LU76" i="2"/>
  <c r="LY75" i="2"/>
  <c r="LX75" i="2"/>
  <c r="LW75" i="2"/>
  <c r="LV75" i="2"/>
  <c r="LU75" i="2"/>
  <c r="LZ74" i="2"/>
  <c r="LY74" i="2"/>
  <c r="LX74" i="2"/>
  <c r="LW74" i="2"/>
  <c r="LV74" i="2"/>
  <c r="LU74" i="2"/>
  <c r="LY73" i="2"/>
  <c r="LX73" i="2"/>
  <c r="LW73" i="2"/>
  <c r="LV73" i="2"/>
  <c r="LU73" i="2"/>
  <c r="LZ72" i="2"/>
  <c r="LY72" i="2"/>
  <c r="LX72" i="2"/>
  <c r="LW72" i="2"/>
  <c r="LV72" i="2"/>
  <c r="LU72" i="2"/>
  <c r="LY71" i="2"/>
  <c r="LX71" i="2"/>
  <c r="LW71" i="2"/>
  <c r="LV71" i="2"/>
  <c r="LU71" i="2"/>
  <c r="LY70" i="2"/>
  <c r="LX70" i="2"/>
  <c r="LW70" i="2"/>
  <c r="LV70" i="2"/>
  <c r="LZ70" i="2" s="1"/>
  <c r="LU70" i="2"/>
  <c r="LY69" i="2"/>
  <c r="LX69" i="2"/>
  <c r="LW69" i="2"/>
  <c r="LV69" i="2"/>
  <c r="LU69" i="2"/>
  <c r="LY68" i="2"/>
  <c r="LX68" i="2"/>
  <c r="LW68" i="2"/>
  <c r="LV68" i="2"/>
  <c r="LU68" i="2"/>
  <c r="LY67" i="2"/>
  <c r="LX67" i="2"/>
  <c r="LW67" i="2"/>
  <c r="LV67" i="2"/>
  <c r="LU67" i="2"/>
  <c r="LY66" i="2"/>
  <c r="LX66" i="2"/>
  <c r="LW66" i="2"/>
  <c r="LV66" i="2"/>
  <c r="LU66" i="2"/>
  <c r="LZ66" i="2" s="1"/>
  <c r="LY65" i="2"/>
  <c r="LX65" i="2"/>
  <c r="LW65" i="2"/>
  <c r="LV65" i="2"/>
  <c r="LU65" i="2"/>
  <c r="LY64" i="2"/>
  <c r="LX64" i="2"/>
  <c r="LW64" i="2"/>
  <c r="LV64" i="2"/>
  <c r="LU64" i="2"/>
  <c r="LZ64" i="2" s="1"/>
  <c r="LY63" i="2"/>
  <c r="LX63" i="2"/>
  <c r="LW63" i="2"/>
  <c r="LV63" i="2"/>
  <c r="LU63" i="2"/>
  <c r="LY62" i="2"/>
  <c r="LX62" i="2"/>
  <c r="LW62" i="2"/>
  <c r="LV62" i="2"/>
  <c r="LU62" i="2"/>
  <c r="LZ62" i="2" s="1"/>
  <c r="LY61" i="2"/>
  <c r="LX61" i="2"/>
  <c r="LW61" i="2"/>
  <c r="LV61" i="2"/>
  <c r="LU61" i="2"/>
  <c r="LY60" i="2"/>
  <c r="LX60" i="2"/>
  <c r="LW60" i="2"/>
  <c r="LV60" i="2"/>
  <c r="LU60" i="2"/>
  <c r="LZ60" i="2" s="1"/>
  <c r="LY59" i="2"/>
  <c r="LX59" i="2"/>
  <c r="LW59" i="2"/>
  <c r="LV59" i="2"/>
  <c r="LU59" i="2"/>
  <c r="LY58" i="2"/>
  <c r="LX58" i="2"/>
  <c r="LW58" i="2"/>
  <c r="LV58" i="2"/>
  <c r="LU58" i="2"/>
  <c r="LZ58" i="2" s="1"/>
  <c r="LY57" i="2"/>
  <c r="LX57" i="2"/>
  <c r="LW57" i="2"/>
  <c r="LV57" i="2"/>
  <c r="LU57" i="2"/>
  <c r="LY56" i="2"/>
  <c r="LX56" i="2"/>
  <c r="LW56" i="2"/>
  <c r="LV56" i="2"/>
  <c r="LU56" i="2"/>
  <c r="LY55" i="2"/>
  <c r="LX55" i="2"/>
  <c r="LW55" i="2"/>
  <c r="LV55" i="2"/>
  <c r="LU55" i="2"/>
  <c r="LZ54" i="2"/>
  <c r="LY54" i="2"/>
  <c r="LX54" i="2"/>
  <c r="LW54" i="2"/>
  <c r="LV54" i="2"/>
  <c r="LU54" i="2"/>
  <c r="LY53" i="2"/>
  <c r="LX53" i="2"/>
  <c r="LW53" i="2"/>
  <c r="LV53" i="2"/>
  <c r="LU53" i="2"/>
  <c r="LY52" i="2"/>
  <c r="LX52" i="2"/>
  <c r="LW52" i="2"/>
  <c r="LV52" i="2"/>
  <c r="LZ52" i="2" s="1"/>
  <c r="LU52" i="2"/>
  <c r="LY51" i="2"/>
  <c r="LX51" i="2"/>
  <c r="LW51" i="2"/>
  <c r="LV51" i="2"/>
  <c r="LU51" i="2"/>
  <c r="LY50" i="2"/>
  <c r="LX50" i="2"/>
  <c r="LW50" i="2"/>
  <c r="LV50" i="2"/>
  <c r="LU50" i="2"/>
  <c r="LY49" i="2"/>
  <c r="LX49" i="2"/>
  <c r="LW49" i="2"/>
  <c r="LV49" i="2"/>
  <c r="LU49" i="2"/>
  <c r="LY48" i="2"/>
  <c r="LX48" i="2"/>
  <c r="LW48" i="2"/>
  <c r="LV48" i="2"/>
  <c r="LU48" i="2"/>
  <c r="LY47" i="2"/>
  <c r="LX47" i="2"/>
  <c r="LW47" i="2"/>
  <c r="LV47" i="2"/>
  <c r="LU47" i="2"/>
  <c r="LY46" i="2"/>
  <c r="LX46" i="2"/>
  <c r="LW46" i="2"/>
  <c r="LV46" i="2"/>
  <c r="LU46" i="2"/>
  <c r="LZ46" i="2" s="1"/>
  <c r="LY45" i="2"/>
  <c r="LX45" i="2"/>
  <c r="LW45" i="2"/>
  <c r="LV45" i="2"/>
  <c r="LU45" i="2"/>
  <c r="LY44" i="2"/>
  <c r="LX44" i="2"/>
  <c r="LW44" i="2"/>
  <c r="LV44" i="2"/>
  <c r="LU44" i="2"/>
  <c r="LY43" i="2"/>
  <c r="LX43" i="2"/>
  <c r="LW43" i="2"/>
  <c r="LV43" i="2"/>
  <c r="LU43" i="2"/>
  <c r="LY42" i="2"/>
  <c r="LX42" i="2"/>
  <c r="LW42" i="2"/>
  <c r="LV42" i="2"/>
  <c r="LU42" i="2"/>
  <c r="LZ42" i="2" s="1"/>
  <c r="LY41" i="2"/>
  <c r="LX41" i="2"/>
  <c r="LW41" i="2"/>
  <c r="LV41" i="2"/>
  <c r="LU41" i="2"/>
  <c r="LY40" i="2"/>
  <c r="LX40" i="2"/>
  <c r="LW40" i="2"/>
  <c r="LV40" i="2"/>
  <c r="LU40" i="2"/>
  <c r="LZ40" i="2" s="1"/>
  <c r="LY39" i="2"/>
  <c r="LX39" i="2"/>
  <c r="LW39" i="2"/>
  <c r="LV39" i="2"/>
  <c r="LU39" i="2"/>
  <c r="LZ39" i="2" s="1"/>
  <c r="LY38" i="2"/>
  <c r="LX38" i="2"/>
  <c r="LW38" i="2"/>
  <c r="LV38" i="2"/>
  <c r="LU38" i="2"/>
  <c r="LY37" i="2"/>
  <c r="LX37" i="2"/>
  <c r="LW37" i="2"/>
  <c r="LV37" i="2"/>
  <c r="LU37" i="2"/>
  <c r="LY36" i="2"/>
  <c r="LX36" i="2"/>
  <c r="LW36" i="2"/>
  <c r="LV36" i="2"/>
  <c r="LU36" i="2"/>
  <c r="LZ36" i="2" s="1"/>
  <c r="LY35" i="2"/>
  <c r="LX35" i="2"/>
  <c r="LW35" i="2"/>
  <c r="LV35" i="2"/>
  <c r="LU35" i="2"/>
  <c r="LZ34" i="2"/>
  <c r="LY34" i="2"/>
  <c r="LX34" i="2"/>
  <c r="LW34" i="2"/>
  <c r="LV34" i="2"/>
  <c r="LU34" i="2"/>
  <c r="LY33" i="2"/>
  <c r="LX33" i="2"/>
  <c r="LW33" i="2"/>
  <c r="LV33" i="2"/>
  <c r="LU33" i="2"/>
  <c r="LY32" i="2"/>
  <c r="LX32" i="2"/>
  <c r="LW32" i="2"/>
  <c r="LV32" i="2"/>
  <c r="LZ32" i="2" s="1"/>
  <c r="LU32" i="2"/>
  <c r="LY31" i="2"/>
  <c r="LX31" i="2"/>
  <c r="LW31" i="2"/>
  <c r="LV31" i="2"/>
  <c r="LU31" i="2"/>
  <c r="LY30" i="2"/>
  <c r="LX30" i="2"/>
  <c r="LW30" i="2"/>
  <c r="LV30" i="2"/>
  <c r="LU30" i="2"/>
  <c r="LY29" i="2"/>
  <c r="LX29" i="2"/>
  <c r="LW29" i="2"/>
  <c r="LV29" i="2"/>
  <c r="LU29" i="2"/>
  <c r="LY28" i="2"/>
  <c r="LX28" i="2"/>
  <c r="LW28" i="2"/>
  <c r="LV28" i="2"/>
  <c r="LU28" i="2"/>
  <c r="LZ28" i="2" s="1"/>
  <c r="LY27" i="2"/>
  <c r="LX27" i="2"/>
  <c r="LW27" i="2"/>
  <c r="LV27" i="2"/>
  <c r="LU27" i="2"/>
  <c r="LY26" i="2"/>
  <c r="LX26" i="2"/>
  <c r="LW26" i="2"/>
  <c r="LV26" i="2"/>
  <c r="LU26" i="2"/>
  <c r="LY25" i="2"/>
  <c r="LX25" i="2"/>
  <c r="LW25" i="2"/>
  <c r="LV25" i="2"/>
  <c r="LU25" i="2"/>
  <c r="LY24" i="2"/>
  <c r="LX24" i="2"/>
  <c r="LW24" i="2"/>
  <c r="LV24" i="2"/>
  <c r="LU24" i="2"/>
  <c r="LZ24" i="2" s="1"/>
  <c r="LY23" i="2"/>
  <c r="LX23" i="2"/>
  <c r="LW23" i="2"/>
  <c r="LV23" i="2"/>
  <c r="LU23" i="2"/>
  <c r="LZ22" i="2"/>
  <c r="LY22" i="2"/>
  <c r="LX22" i="2"/>
  <c r="LW22" i="2"/>
  <c r="LV22" i="2"/>
  <c r="LU22" i="2"/>
  <c r="LY21" i="2"/>
  <c r="LX21" i="2"/>
  <c r="LW21" i="2"/>
  <c r="LV21" i="2"/>
  <c r="LU21" i="2"/>
  <c r="LY20" i="2"/>
  <c r="LX20" i="2"/>
  <c r="LW20" i="2"/>
  <c r="LV20" i="2"/>
  <c r="LU20" i="2"/>
  <c r="LY19" i="2"/>
  <c r="LX19" i="2"/>
  <c r="LW19" i="2"/>
  <c r="LV19" i="2"/>
  <c r="LU19" i="2"/>
  <c r="LZ18" i="2"/>
  <c r="LY18" i="2"/>
  <c r="LX18" i="2"/>
  <c r="LW18" i="2"/>
  <c r="LV18" i="2"/>
  <c r="LU18" i="2"/>
  <c r="LY17" i="2"/>
  <c r="LX17" i="2"/>
  <c r="LW17" i="2"/>
  <c r="LV17" i="2"/>
  <c r="LU17" i="2"/>
  <c r="LZ17" i="2" s="1"/>
  <c r="LY16" i="2"/>
  <c r="LX16" i="2"/>
  <c r="LW16" i="2"/>
  <c r="LV16" i="2"/>
  <c r="LU16" i="2"/>
  <c r="LZ16" i="2" s="1"/>
  <c r="LY15" i="2"/>
  <c r="LX15" i="2"/>
  <c r="LW15" i="2"/>
  <c r="LV15" i="2"/>
  <c r="LU15" i="2"/>
  <c r="LZ15" i="2" s="1"/>
  <c r="LY14" i="2"/>
  <c r="LX14" i="2"/>
  <c r="LW14" i="2"/>
  <c r="LV14" i="2"/>
  <c r="LU14" i="2"/>
  <c r="LZ14" i="2" s="1"/>
  <c r="LY13" i="2"/>
  <c r="LX13" i="2"/>
  <c r="LW13" i="2"/>
  <c r="LV13" i="2"/>
  <c r="LU13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K84" i="2"/>
  <c r="LJ84" i="2"/>
  <c r="LI84" i="2"/>
  <c r="LH84" i="2"/>
  <c r="LG84" i="2"/>
  <c r="LK83" i="2"/>
  <c r="LJ83" i="2"/>
  <c r="LI83" i="2"/>
  <c r="LH83" i="2"/>
  <c r="LG83" i="2"/>
  <c r="LK82" i="2"/>
  <c r="LJ82" i="2"/>
  <c r="LI82" i="2"/>
  <c r="LH82" i="2"/>
  <c r="LG82" i="2"/>
  <c r="LK81" i="2"/>
  <c r="LJ81" i="2"/>
  <c r="LI81" i="2"/>
  <c r="LH81" i="2"/>
  <c r="LG81" i="2"/>
  <c r="LL81" i="2" s="1"/>
  <c r="LK80" i="2"/>
  <c r="LJ80" i="2"/>
  <c r="LI80" i="2"/>
  <c r="LH80" i="2"/>
  <c r="LG80" i="2"/>
  <c r="LK79" i="2"/>
  <c r="LJ79" i="2"/>
  <c r="LI79" i="2"/>
  <c r="LH79" i="2"/>
  <c r="LG79" i="2"/>
  <c r="LL79" i="2" s="1"/>
  <c r="LK78" i="2"/>
  <c r="LJ78" i="2"/>
  <c r="LI78" i="2"/>
  <c r="LH78" i="2"/>
  <c r="LG78" i="2"/>
  <c r="LL78" i="2" s="1"/>
  <c r="LK77" i="2"/>
  <c r="LJ77" i="2"/>
  <c r="LI77" i="2"/>
  <c r="LH77" i="2"/>
  <c r="LG77" i="2"/>
  <c r="LK76" i="2"/>
  <c r="LJ76" i="2"/>
  <c r="LI76" i="2"/>
  <c r="LH76" i="2"/>
  <c r="LG76" i="2"/>
  <c r="LK75" i="2"/>
  <c r="LJ75" i="2"/>
  <c r="LI75" i="2"/>
  <c r="LH75" i="2"/>
  <c r="LG75" i="2"/>
  <c r="LL75" i="2" s="1"/>
  <c r="LK74" i="2"/>
  <c r="LJ74" i="2"/>
  <c r="LI74" i="2"/>
  <c r="LH74" i="2"/>
  <c r="LG74" i="2"/>
  <c r="LL73" i="2"/>
  <c r="LK73" i="2"/>
  <c r="LJ73" i="2"/>
  <c r="LI73" i="2"/>
  <c r="LH73" i="2"/>
  <c r="LG73" i="2"/>
  <c r="LK72" i="2"/>
  <c r="LJ72" i="2"/>
  <c r="LI72" i="2"/>
  <c r="LH72" i="2"/>
  <c r="LG72" i="2"/>
  <c r="LK71" i="2"/>
  <c r="LJ71" i="2"/>
  <c r="LI71" i="2"/>
  <c r="LH71" i="2"/>
  <c r="LG71" i="2"/>
  <c r="LL71" i="2" s="1"/>
  <c r="LK70" i="2"/>
  <c r="LJ70" i="2"/>
  <c r="LI70" i="2"/>
  <c r="LH70" i="2"/>
  <c r="LG70" i="2"/>
  <c r="LK69" i="2"/>
  <c r="LJ69" i="2"/>
  <c r="LI69" i="2"/>
  <c r="LH69" i="2"/>
  <c r="LG69" i="2"/>
  <c r="LL69" i="2" s="1"/>
  <c r="LK68" i="2"/>
  <c r="LJ68" i="2"/>
  <c r="LI68" i="2"/>
  <c r="LH68" i="2"/>
  <c r="LG68" i="2"/>
  <c r="LK67" i="2"/>
  <c r="LJ67" i="2"/>
  <c r="LI67" i="2"/>
  <c r="LH67" i="2"/>
  <c r="LG67" i="2"/>
  <c r="LL67" i="2" s="1"/>
  <c r="LK66" i="2"/>
  <c r="LJ66" i="2"/>
  <c r="LI66" i="2"/>
  <c r="LH66" i="2"/>
  <c r="LG66" i="2"/>
  <c r="LL66" i="2" s="1"/>
  <c r="LK65" i="2"/>
  <c r="LJ65" i="2"/>
  <c r="LI65" i="2"/>
  <c r="LH65" i="2"/>
  <c r="LG65" i="2"/>
  <c r="LL65" i="2" s="1"/>
  <c r="LK64" i="2"/>
  <c r="LJ64" i="2"/>
  <c r="LI64" i="2"/>
  <c r="LH64" i="2"/>
  <c r="LG64" i="2"/>
  <c r="LK63" i="2"/>
  <c r="LJ63" i="2"/>
  <c r="LI63" i="2"/>
  <c r="LH63" i="2"/>
  <c r="LG63" i="2"/>
  <c r="LK62" i="2"/>
  <c r="LJ62" i="2"/>
  <c r="LI62" i="2"/>
  <c r="LH62" i="2"/>
  <c r="LG62" i="2"/>
  <c r="LK61" i="2"/>
  <c r="LJ61" i="2"/>
  <c r="LI61" i="2"/>
  <c r="LH61" i="2"/>
  <c r="LG61" i="2"/>
  <c r="LL61" i="2" s="1"/>
  <c r="LK60" i="2"/>
  <c r="LJ60" i="2"/>
  <c r="LI60" i="2"/>
  <c r="LH60" i="2"/>
  <c r="LG60" i="2"/>
  <c r="LL59" i="2"/>
  <c r="LK59" i="2"/>
  <c r="LJ59" i="2"/>
  <c r="LI59" i="2"/>
  <c r="LH59" i="2"/>
  <c r="LG59" i="2"/>
  <c r="LK58" i="2"/>
  <c r="LJ58" i="2"/>
  <c r="LI58" i="2"/>
  <c r="LH58" i="2"/>
  <c r="LG58" i="2"/>
  <c r="LK57" i="2"/>
  <c r="LJ57" i="2"/>
  <c r="LI57" i="2"/>
  <c r="LH57" i="2"/>
  <c r="LG57" i="2"/>
  <c r="LL57" i="2" s="1"/>
  <c r="LK56" i="2"/>
  <c r="LJ56" i="2"/>
  <c r="LI56" i="2"/>
  <c r="LH56" i="2"/>
  <c r="LG56" i="2"/>
  <c r="LL55" i="2"/>
  <c r="LK55" i="2"/>
  <c r="LJ55" i="2"/>
  <c r="LI55" i="2"/>
  <c r="LH55" i="2"/>
  <c r="LG55" i="2"/>
  <c r="LK54" i="2"/>
  <c r="LJ54" i="2"/>
  <c r="LI54" i="2"/>
  <c r="LH54" i="2"/>
  <c r="LG54" i="2"/>
  <c r="LK53" i="2"/>
  <c r="LJ53" i="2"/>
  <c r="LI53" i="2"/>
  <c r="LH53" i="2"/>
  <c r="LG53" i="2"/>
  <c r="LL53" i="2" s="1"/>
  <c r="LK52" i="2"/>
  <c r="LJ52" i="2"/>
  <c r="LI52" i="2"/>
  <c r="LH52" i="2"/>
  <c r="LG52" i="2"/>
  <c r="LK51" i="2"/>
  <c r="LJ51" i="2"/>
  <c r="LI51" i="2"/>
  <c r="LH51" i="2"/>
  <c r="LG51" i="2"/>
  <c r="LL51" i="2" s="1"/>
  <c r="LK50" i="2"/>
  <c r="LJ50" i="2"/>
  <c r="LI50" i="2"/>
  <c r="LH50" i="2"/>
  <c r="LG50" i="2"/>
  <c r="LK49" i="2"/>
  <c r="LJ49" i="2"/>
  <c r="LI49" i="2"/>
  <c r="LH49" i="2"/>
  <c r="LG49" i="2"/>
  <c r="LL49" i="2" s="1"/>
  <c r="LK48" i="2"/>
  <c r="LJ48" i="2"/>
  <c r="LI48" i="2"/>
  <c r="LH48" i="2"/>
  <c r="LG48" i="2"/>
  <c r="LK47" i="2"/>
  <c r="LJ47" i="2"/>
  <c r="LI47" i="2"/>
  <c r="LH47" i="2"/>
  <c r="LG47" i="2"/>
  <c r="LL47" i="2" s="1"/>
  <c r="LK46" i="2"/>
  <c r="LJ46" i="2"/>
  <c r="LI46" i="2"/>
  <c r="LH46" i="2"/>
  <c r="LG46" i="2"/>
  <c r="LL46" i="2" s="1"/>
  <c r="LK45" i="2"/>
  <c r="LJ45" i="2"/>
  <c r="LI45" i="2"/>
  <c r="LH45" i="2"/>
  <c r="LG45" i="2"/>
  <c r="LK44" i="2"/>
  <c r="LJ44" i="2"/>
  <c r="LI44" i="2"/>
  <c r="LH44" i="2"/>
  <c r="LG44" i="2"/>
  <c r="LK43" i="2"/>
  <c r="LJ43" i="2"/>
  <c r="LI43" i="2"/>
  <c r="LH43" i="2"/>
  <c r="LG43" i="2"/>
  <c r="LL43" i="2" s="1"/>
  <c r="LK42" i="2"/>
  <c r="LJ42" i="2"/>
  <c r="LI42" i="2"/>
  <c r="LH42" i="2"/>
  <c r="LG42" i="2"/>
  <c r="LL41" i="2"/>
  <c r="LK41" i="2"/>
  <c r="LJ41" i="2"/>
  <c r="LI41" i="2"/>
  <c r="LH41" i="2"/>
  <c r="LG41" i="2"/>
  <c r="LK40" i="2"/>
  <c r="LJ40" i="2"/>
  <c r="LI40" i="2"/>
  <c r="LH40" i="2"/>
  <c r="LG40" i="2"/>
  <c r="LL39" i="2"/>
  <c r="LK39" i="2"/>
  <c r="LJ39" i="2"/>
  <c r="LI39" i="2"/>
  <c r="LH39" i="2"/>
  <c r="LG39" i="2"/>
  <c r="LK38" i="2"/>
  <c r="LJ38" i="2"/>
  <c r="LI38" i="2"/>
  <c r="LH38" i="2"/>
  <c r="LG38" i="2"/>
  <c r="LK37" i="2"/>
  <c r="LJ37" i="2"/>
  <c r="LI37" i="2"/>
  <c r="LH37" i="2"/>
  <c r="LG37" i="2"/>
  <c r="LL37" i="2" s="1"/>
  <c r="LK36" i="2"/>
  <c r="LJ36" i="2"/>
  <c r="LI36" i="2"/>
  <c r="LH36" i="2"/>
  <c r="LG36" i="2"/>
  <c r="LK35" i="2"/>
  <c r="LJ35" i="2"/>
  <c r="LI35" i="2"/>
  <c r="LH35" i="2"/>
  <c r="LG35" i="2"/>
  <c r="LL35" i="2" s="1"/>
  <c r="LK34" i="2"/>
  <c r="LJ34" i="2"/>
  <c r="LI34" i="2"/>
  <c r="LH34" i="2"/>
  <c r="LG34" i="2"/>
  <c r="LL34" i="2" s="1"/>
  <c r="LK33" i="2"/>
  <c r="LJ33" i="2"/>
  <c r="LI33" i="2"/>
  <c r="LH33" i="2"/>
  <c r="LG33" i="2"/>
  <c r="LL33" i="2" s="1"/>
  <c r="LK32" i="2"/>
  <c r="LJ32" i="2"/>
  <c r="LI32" i="2"/>
  <c r="LH32" i="2"/>
  <c r="LG32" i="2"/>
  <c r="LK31" i="2"/>
  <c r="LJ31" i="2"/>
  <c r="LI31" i="2"/>
  <c r="LH31" i="2"/>
  <c r="LG31" i="2"/>
  <c r="LK30" i="2"/>
  <c r="LJ30" i="2"/>
  <c r="LI30" i="2"/>
  <c r="LH30" i="2"/>
  <c r="LG30" i="2"/>
  <c r="LK29" i="2"/>
  <c r="LJ29" i="2"/>
  <c r="LI29" i="2"/>
  <c r="LH29" i="2"/>
  <c r="LG29" i="2"/>
  <c r="LK28" i="2"/>
  <c r="LJ28" i="2"/>
  <c r="LI28" i="2"/>
  <c r="LH28" i="2"/>
  <c r="LG28" i="2"/>
  <c r="LK27" i="2"/>
  <c r="LJ27" i="2"/>
  <c r="LI27" i="2"/>
  <c r="LH27" i="2"/>
  <c r="LL27" i="2" s="1"/>
  <c r="LG27" i="2"/>
  <c r="LK26" i="2"/>
  <c r="LJ26" i="2"/>
  <c r="LI26" i="2"/>
  <c r="LH26" i="2"/>
  <c r="LG26" i="2"/>
  <c r="LK25" i="2"/>
  <c r="LJ25" i="2"/>
  <c r="LI25" i="2"/>
  <c r="LH25" i="2"/>
  <c r="LG25" i="2"/>
  <c r="LK24" i="2"/>
  <c r="LJ24" i="2"/>
  <c r="LI24" i="2"/>
  <c r="LH24" i="2"/>
  <c r="LG24" i="2"/>
  <c r="LL23" i="2"/>
  <c r="LK23" i="2"/>
  <c r="LJ23" i="2"/>
  <c r="LI23" i="2"/>
  <c r="LH23" i="2"/>
  <c r="LG23" i="2"/>
  <c r="LK22" i="2"/>
  <c r="LJ22" i="2"/>
  <c r="LI22" i="2"/>
  <c r="LH22" i="2"/>
  <c r="LG22" i="2"/>
  <c r="LK21" i="2"/>
  <c r="LJ21" i="2"/>
  <c r="LI21" i="2"/>
  <c r="LH21" i="2"/>
  <c r="LG21" i="2"/>
  <c r="LL21" i="2" s="1"/>
  <c r="LK20" i="2"/>
  <c r="LJ20" i="2"/>
  <c r="LI20" i="2"/>
  <c r="LH20" i="2"/>
  <c r="LG20" i="2"/>
  <c r="LK19" i="2"/>
  <c r="LJ19" i="2"/>
  <c r="LI19" i="2"/>
  <c r="LH19" i="2"/>
  <c r="LG19" i="2"/>
  <c r="LK18" i="2"/>
  <c r="LJ18" i="2"/>
  <c r="LI18" i="2"/>
  <c r="LH18" i="2"/>
  <c r="LG18" i="2"/>
  <c r="LK17" i="2"/>
  <c r="LJ17" i="2"/>
  <c r="LI17" i="2"/>
  <c r="LH17" i="2"/>
  <c r="LG17" i="2"/>
  <c r="LL17" i="2" s="1"/>
  <c r="LK16" i="2"/>
  <c r="LJ16" i="2"/>
  <c r="LI16" i="2"/>
  <c r="LH16" i="2"/>
  <c r="LG16" i="2"/>
  <c r="LL16" i="2" s="1"/>
  <c r="LK15" i="2"/>
  <c r="LJ15" i="2"/>
  <c r="LI15" i="2"/>
  <c r="LH15" i="2"/>
  <c r="LG15" i="2"/>
  <c r="LL15" i="2" s="1"/>
  <c r="LK14" i="2"/>
  <c r="LJ14" i="2"/>
  <c r="LI14" i="2"/>
  <c r="LH14" i="2"/>
  <c r="LG14" i="2"/>
  <c r="LK13" i="2"/>
  <c r="LJ13" i="2"/>
  <c r="LI13" i="2"/>
  <c r="LH13" i="2"/>
  <c r="LG13" i="2"/>
  <c r="LL13" i="2" s="1"/>
  <c r="LK12" i="2"/>
  <c r="LJ12" i="2"/>
  <c r="LI12" i="2"/>
  <c r="LH12" i="2"/>
  <c r="LG12" i="2"/>
  <c r="QQ1" i="2"/>
  <c r="QQ2" i="2"/>
  <c r="QQ3" i="2"/>
  <c r="OF3" i="2"/>
  <c r="GD1" i="2"/>
  <c r="GD2" i="2"/>
  <c r="AT3" i="2"/>
  <c r="AM3" i="2"/>
  <c r="LL31" i="2" l="1"/>
  <c r="LZ12" i="2"/>
  <c r="LZ21" i="2"/>
  <c r="LZ82" i="2"/>
  <c r="LL83" i="2"/>
  <c r="LZ44" i="2"/>
  <c r="LL45" i="2"/>
  <c r="LL63" i="2"/>
  <c r="LZ76" i="2"/>
  <c r="LZ56" i="2"/>
  <c r="LZ65" i="2"/>
  <c r="LL77" i="2"/>
  <c r="LZ38" i="2"/>
  <c r="LZ20" i="2"/>
  <c r="LL19" i="2"/>
  <c r="LZ50" i="2"/>
  <c r="LZ68" i="2"/>
  <c r="LL60" i="2"/>
  <c r="LZ53" i="2"/>
  <c r="LL80" i="2"/>
  <c r="LZ41" i="2"/>
  <c r="LZ79" i="2"/>
  <c r="LZ73" i="2"/>
  <c r="LL18" i="2"/>
  <c r="LL36" i="2"/>
  <c r="LZ67" i="2"/>
  <c r="LZ61" i="2"/>
  <c r="LL56" i="2"/>
  <c r="LL82" i="2"/>
  <c r="LL76" i="2"/>
  <c r="LZ75" i="2"/>
  <c r="LL26" i="2"/>
  <c r="LL38" i="2"/>
  <c r="LL70" i="2"/>
  <c r="LZ13" i="2"/>
  <c r="LL64" i="2"/>
  <c r="LZ63" i="2"/>
  <c r="LL52" i="2"/>
  <c r="LL84" i="2"/>
  <c r="LZ45" i="2"/>
  <c r="LZ48" i="2"/>
  <c r="LZ51" i="2"/>
  <c r="LZ83" i="2"/>
  <c r="LZ59" i="2"/>
  <c r="LL48" i="2"/>
  <c r="LZ23" i="2"/>
  <c r="LL42" i="2"/>
  <c r="LL74" i="2"/>
  <c r="LL68" i="2"/>
  <c r="LL12" i="2"/>
  <c r="LL62" i="2"/>
  <c r="LL50" i="2"/>
  <c r="LZ49" i="2"/>
  <c r="LL14" i="2"/>
  <c r="LL32" i="2"/>
  <c r="LZ77" i="2"/>
  <c r="LL54" i="2"/>
  <c r="LZ47" i="2"/>
  <c r="LZ26" i="2"/>
  <c r="LZ35" i="2"/>
  <c r="LZ55" i="2"/>
  <c r="LZ43" i="2"/>
  <c r="LZ81" i="2"/>
  <c r="LL44" i="2"/>
  <c r="LZ19" i="2"/>
  <c r="LZ37" i="2"/>
  <c r="LL20" i="2"/>
  <c r="LZ69" i="2"/>
  <c r="LL58" i="2"/>
  <c r="LZ57" i="2"/>
  <c r="LL22" i="2"/>
  <c r="LL28" i="2"/>
  <c r="LL40" i="2"/>
  <c r="LL72" i="2"/>
  <c r="LZ27" i="2"/>
  <c r="LZ30" i="2"/>
  <c r="LZ33" i="2"/>
  <c r="LZ71" i="2"/>
  <c r="LL29" i="2"/>
  <c r="LZ29" i="2"/>
  <c r="LL25" i="2"/>
  <c r="LL24" i="2"/>
  <c r="LZ25" i="2"/>
  <c r="LZ31" i="2"/>
  <c r="LL30" i="2"/>
  <c r="BA3" i="2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05" i="2" l="1"/>
  <c r="KU126" i="2"/>
  <c r="KU187" i="2"/>
  <c r="KV261" i="2"/>
  <c r="KU167" i="2"/>
  <c r="KU161" i="2"/>
  <c r="KV230" i="2"/>
  <c r="KU151" i="2"/>
  <c r="JE114" i="2"/>
  <c r="JF193" i="2"/>
  <c r="JE115" i="2"/>
  <c r="JF194" i="2"/>
  <c r="JE116" i="2"/>
  <c r="JF195" i="2"/>
  <c r="JE117" i="2"/>
  <c r="JF196" i="2"/>
  <c r="JE118" i="2"/>
  <c r="JF197" i="2"/>
  <c r="JE119" i="2"/>
  <c r="JF198" i="2"/>
  <c r="JE120" i="2"/>
  <c r="JF199" i="2"/>
  <c r="JE121" i="2"/>
  <c r="JF200" i="2"/>
  <c r="JE122" i="2"/>
  <c r="JF201" i="2"/>
  <c r="JE123" i="2"/>
  <c r="JF202" i="2"/>
  <c r="JE124" i="2"/>
  <c r="JF203" i="2"/>
  <c r="JE125" i="2"/>
  <c r="JF204" i="2"/>
  <c r="JE126" i="2"/>
  <c r="JF205" i="2"/>
  <c r="JE127" i="2"/>
  <c r="JF206" i="2"/>
  <c r="JE128" i="2"/>
  <c r="JF207" i="2"/>
  <c r="JE129" i="2"/>
  <c r="JF208" i="2"/>
  <c r="JE130" i="2"/>
  <c r="JF209" i="2"/>
  <c r="JE131" i="2"/>
  <c r="JF210" i="2"/>
  <c r="JE132" i="2"/>
  <c r="JF211" i="2"/>
  <c r="JE133" i="2"/>
  <c r="JF212" i="2"/>
  <c r="JE134" i="2"/>
  <c r="JF213" i="2"/>
  <c r="JE135" i="2"/>
  <c r="JF214" i="2"/>
  <c r="JE136" i="2"/>
  <c r="JF215" i="2"/>
  <c r="JE137" i="2"/>
  <c r="JF216" i="2"/>
  <c r="JE138" i="2"/>
  <c r="JF217" i="2"/>
  <c r="JE139" i="2"/>
  <c r="JF218" i="2"/>
  <c r="JE140" i="2"/>
  <c r="JF219" i="2"/>
  <c r="JE141" i="2"/>
  <c r="JF220" i="2"/>
  <c r="JE142" i="2"/>
  <c r="JF221" i="2"/>
  <c r="JE143" i="2"/>
  <c r="JF222" i="2"/>
  <c r="JE144" i="2"/>
  <c r="JF223" i="2"/>
  <c r="JE145" i="2"/>
  <c r="JF224" i="2"/>
  <c r="JE146" i="2"/>
  <c r="JF225" i="2"/>
  <c r="JE147" i="2"/>
  <c r="JF226" i="2"/>
  <c r="JE148" i="2"/>
  <c r="JF227" i="2"/>
  <c r="JE149" i="2"/>
  <c r="JF228" i="2"/>
  <c r="JE150" i="2"/>
  <c r="JF229" i="2"/>
  <c r="JE151" i="2"/>
  <c r="JF230" i="2"/>
  <c r="JE152" i="2"/>
  <c r="JF231" i="2"/>
  <c r="JE153" i="2"/>
  <c r="JF232" i="2"/>
  <c r="JE154" i="2"/>
  <c r="JF233" i="2"/>
  <c r="JE155" i="2"/>
  <c r="JF234" i="2"/>
  <c r="JE156" i="2"/>
  <c r="JF235" i="2"/>
  <c r="JE157" i="2"/>
  <c r="JF236" i="2"/>
  <c r="JE158" i="2"/>
  <c r="JF237" i="2"/>
  <c r="JE159" i="2"/>
  <c r="JF238" i="2"/>
  <c r="JE160" i="2"/>
  <c r="JF239" i="2"/>
  <c r="JE161" i="2"/>
  <c r="JF240" i="2"/>
  <c r="JE162" i="2"/>
  <c r="JF241" i="2"/>
  <c r="JE163" i="2"/>
  <c r="JF242" i="2"/>
  <c r="JE164" i="2"/>
  <c r="JF243" i="2"/>
  <c r="JE165" i="2"/>
  <c r="JF244" i="2"/>
  <c r="JE166" i="2"/>
  <c r="JF245" i="2"/>
  <c r="JE167" i="2"/>
  <c r="JF246" i="2"/>
  <c r="JE168" i="2"/>
  <c r="JF247" i="2"/>
  <c r="JE169" i="2"/>
  <c r="JF248" i="2"/>
  <c r="JE170" i="2"/>
  <c r="JF249" i="2"/>
  <c r="JE171" i="2"/>
  <c r="JF250" i="2"/>
  <c r="JE172" i="2"/>
  <c r="JF251" i="2"/>
  <c r="JE173" i="2"/>
  <c r="JF252" i="2"/>
  <c r="JE174" i="2"/>
  <c r="JF253" i="2"/>
  <c r="JE175" i="2"/>
  <c r="JF254" i="2"/>
  <c r="JE176" i="2"/>
  <c r="JF255" i="2"/>
  <c r="JE177" i="2"/>
  <c r="JF256" i="2"/>
  <c r="JE178" i="2"/>
  <c r="JF257" i="2"/>
  <c r="JE179" i="2"/>
  <c r="JF258" i="2"/>
  <c r="JE180" i="2"/>
  <c r="JF259" i="2"/>
  <c r="JE181" i="2"/>
  <c r="JF260" i="2"/>
  <c r="JE182" i="2"/>
  <c r="JF261" i="2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92" i="2"/>
  <c r="JE113" i="2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QQ106" i="2"/>
  <c r="QJ106" i="2"/>
  <c r="PO106" i="2"/>
  <c r="PA106" i="2"/>
  <c r="NY106" i="2"/>
  <c r="NK106" i="2"/>
  <c r="MW106" i="2"/>
  <c r="MB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QQ93" i="2"/>
  <c r="QJ93" i="2"/>
  <c r="PO93" i="2"/>
  <c r="PA93" i="2"/>
  <c r="NY93" i="2"/>
  <c r="NK93" i="2"/>
  <c r="MW93" i="2"/>
  <c r="MB93" i="2"/>
  <c r="G99" i="2"/>
  <c r="E99" i="2" s="1"/>
  <c r="G98" i="2"/>
  <c r="E98" i="2" s="1"/>
  <c r="G97" i="2"/>
  <c r="E97" i="2" s="1"/>
  <c r="G96" i="2"/>
  <c r="E96" i="2" s="1"/>
  <c r="I77" i="2"/>
  <c r="J25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E111" i="2"/>
  <c r="JF190" i="2"/>
  <c r="JJ13" i="2"/>
  <c r="JK13" i="2"/>
  <c r="JL13" i="2"/>
  <c r="JL111" i="2" s="1"/>
  <c r="JM13" i="2"/>
  <c r="JM190" i="2" s="1"/>
  <c r="JN13" i="2"/>
  <c r="JQ13" i="2"/>
  <c r="JR13" i="2"/>
  <c r="JS111" i="2"/>
  <c r="JT190" i="2"/>
  <c r="JU13" i="2"/>
  <c r="JX13" i="2"/>
  <c r="JY13" i="2"/>
  <c r="JZ13" i="2"/>
  <c r="JZ111" i="2" s="1"/>
  <c r="KA13" i="2"/>
  <c r="KA190" i="2" s="1"/>
  <c r="KB13" i="2"/>
  <c r="KC13" i="2"/>
  <c r="KG111" i="2"/>
  <c r="KH190" i="2"/>
  <c r="AY75" i="4"/>
  <c r="KN111" i="2"/>
  <c r="KO190" i="2"/>
  <c r="KU111" i="2"/>
  <c r="KV190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7" i="4" s="1"/>
  <c r="AM14" i="2"/>
  <c r="AN14" i="2"/>
  <c r="AO112" i="2"/>
  <c r="AP191" i="2"/>
  <c r="AQ14" i="2"/>
  <c r="AV112" i="2"/>
  <c r="AW191" i="2"/>
  <c r="P37" i="4"/>
  <c r="BC112" i="2"/>
  <c r="BD191" i="2"/>
  <c r="BJ112" i="2"/>
  <c r="BK191" i="2"/>
  <c r="BQ112" i="2"/>
  <c r="BR191" i="2"/>
  <c r="BX112" i="2"/>
  <c r="BY191" i="2"/>
  <c r="T37" i="4"/>
  <c r="CE112" i="2"/>
  <c r="CF191" i="2"/>
  <c r="U37" i="4"/>
  <c r="CL112" i="2"/>
  <c r="CM191" i="2"/>
  <c r="CS112" i="2"/>
  <c r="CT191" i="2"/>
  <c r="CZ112" i="2"/>
  <c r="DA191" i="2"/>
  <c r="X37" i="4"/>
  <c r="DG112" i="2"/>
  <c r="DH191" i="2"/>
  <c r="Y37" i="4"/>
  <c r="DN112" i="2"/>
  <c r="DO191" i="2"/>
  <c r="Z37" i="4"/>
  <c r="DU112" i="2"/>
  <c r="DV191" i="2"/>
  <c r="AA37" i="4"/>
  <c r="EB112" i="2"/>
  <c r="EC191" i="2"/>
  <c r="AB37" i="4"/>
  <c r="EI112" i="2"/>
  <c r="EJ191" i="2"/>
  <c r="EP112" i="2"/>
  <c r="EQ191" i="2"/>
  <c r="EW112" i="2"/>
  <c r="EX191" i="2"/>
  <c r="AE37" i="4"/>
  <c r="AF37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37" i="4"/>
  <c r="GT112" i="2"/>
  <c r="GU191" i="2"/>
  <c r="AL37" i="4"/>
  <c r="HA112" i="2"/>
  <c r="HB191" i="2"/>
  <c r="AM37" i="4"/>
  <c r="HI191" i="2"/>
  <c r="HO112" i="2"/>
  <c r="HP191" i="2"/>
  <c r="AO37" i="4"/>
  <c r="HV112" i="2"/>
  <c r="HW191" i="2"/>
  <c r="IC112" i="2"/>
  <c r="ID191" i="2"/>
  <c r="AQ37" i="4"/>
  <c r="AR37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E112" i="2"/>
  <c r="JF191" i="2"/>
  <c r="AU37" i="4"/>
  <c r="JJ14" i="2"/>
  <c r="JK14" i="2"/>
  <c r="JL14" i="2"/>
  <c r="JL112" i="2" s="1"/>
  <c r="JM14" i="2"/>
  <c r="JM191" i="2" s="1"/>
  <c r="JN14" i="2"/>
  <c r="JO14" i="2"/>
  <c r="JQ14" i="2"/>
  <c r="JR14" i="2"/>
  <c r="JS112" i="2"/>
  <c r="JT191" i="2"/>
  <c r="JU14" i="2"/>
  <c r="JX14" i="2"/>
  <c r="JY14" i="2"/>
  <c r="JZ14" i="2"/>
  <c r="JZ112" i="2" s="1"/>
  <c r="KA14" i="2"/>
  <c r="KA191" i="2" s="1"/>
  <c r="KB14" i="2"/>
  <c r="KC14" i="2"/>
  <c r="KG112" i="2"/>
  <c r="KH191" i="2"/>
  <c r="AY37" i="4"/>
  <c r="KN112" i="2"/>
  <c r="KO191" i="2"/>
  <c r="KU112" i="2"/>
  <c r="KV191" i="2"/>
  <c r="BA37" i="4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J15" i="2"/>
  <c r="JK15" i="2"/>
  <c r="JL15" i="2"/>
  <c r="JL113" i="2" s="1"/>
  <c r="JM15" i="2"/>
  <c r="JM192" i="2" s="1"/>
  <c r="JN15" i="2"/>
  <c r="JQ15" i="2"/>
  <c r="JR15" i="2"/>
  <c r="JS113" i="2"/>
  <c r="JT192" i="2"/>
  <c r="JU15" i="2"/>
  <c r="JX15" i="2"/>
  <c r="JY15" i="2"/>
  <c r="JZ15" i="2"/>
  <c r="JZ113" i="2" s="1"/>
  <c r="KA15" i="2"/>
  <c r="KA192" i="2" s="1"/>
  <c r="KB15" i="2"/>
  <c r="KC15" i="2"/>
  <c r="KG113" i="2"/>
  <c r="KH192" i="2"/>
  <c r="AY61" i="4"/>
  <c r="KN113" i="2"/>
  <c r="KO192" i="2"/>
  <c r="KU113" i="2"/>
  <c r="KV192" i="2"/>
  <c r="BA61" i="4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1" i="4" s="1"/>
  <c r="AM16" i="2"/>
  <c r="AN16" i="2"/>
  <c r="AO114" i="2"/>
  <c r="AP193" i="2"/>
  <c r="AQ16" i="2"/>
  <c r="AV114" i="2"/>
  <c r="AW193" i="2"/>
  <c r="P41" i="4"/>
  <c r="BC114" i="2"/>
  <c r="BD193" i="2"/>
  <c r="BJ114" i="2"/>
  <c r="BK193" i="2"/>
  <c r="BQ114" i="2"/>
  <c r="BR193" i="2"/>
  <c r="S41" i="4"/>
  <c r="BX114" i="2"/>
  <c r="BY193" i="2"/>
  <c r="T41" i="4"/>
  <c r="CE114" i="2"/>
  <c r="CF193" i="2"/>
  <c r="U41" i="4"/>
  <c r="CL114" i="2"/>
  <c r="CM193" i="2"/>
  <c r="CS114" i="2"/>
  <c r="CT193" i="2"/>
  <c r="CZ114" i="2"/>
  <c r="DA193" i="2"/>
  <c r="X41" i="4"/>
  <c r="DG114" i="2"/>
  <c r="DH193" i="2"/>
  <c r="Y41" i="4"/>
  <c r="DN114" i="2"/>
  <c r="DO193" i="2"/>
  <c r="Z41" i="4"/>
  <c r="DU114" i="2"/>
  <c r="DV193" i="2"/>
  <c r="AA41" i="4"/>
  <c r="EB114" i="2"/>
  <c r="EC193" i="2"/>
  <c r="AB41" i="4"/>
  <c r="EI114" i="2"/>
  <c r="EJ193" i="2"/>
  <c r="EP114" i="2"/>
  <c r="EQ193" i="2"/>
  <c r="EW114" i="2"/>
  <c r="EX193" i="2"/>
  <c r="AE41" i="4"/>
  <c r="FD114" i="2"/>
  <c r="FE193" i="2"/>
  <c r="AF41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1" i="4"/>
  <c r="GM114" i="2"/>
  <c r="GN193" i="2"/>
  <c r="AK41" i="4"/>
  <c r="GT114" i="2"/>
  <c r="GU193" i="2"/>
  <c r="AL41" i="4"/>
  <c r="HA114" i="2"/>
  <c r="HB193" i="2"/>
  <c r="AM41" i="4"/>
  <c r="AN41" i="4"/>
  <c r="HH114" i="2"/>
  <c r="HI193" i="2"/>
  <c r="HO114" i="2"/>
  <c r="HP193" i="2"/>
  <c r="AO41" i="4"/>
  <c r="HV114" i="2"/>
  <c r="HW193" i="2"/>
  <c r="IC114" i="2"/>
  <c r="ID193" i="2"/>
  <c r="AQ41" i="4"/>
  <c r="AR41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AU41" i="4"/>
  <c r="JJ16" i="2"/>
  <c r="JO16" i="2" s="1"/>
  <c r="JK16" i="2"/>
  <c r="JL16" i="2"/>
  <c r="JL114" i="2" s="1"/>
  <c r="JM16" i="2"/>
  <c r="JM193" i="2" s="1"/>
  <c r="JN16" i="2"/>
  <c r="JQ16" i="2"/>
  <c r="JR16" i="2"/>
  <c r="JS114" i="2"/>
  <c r="JT193" i="2"/>
  <c r="JU16" i="2"/>
  <c r="JX16" i="2"/>
  <c r="JY16" i="2"/>
  <c r="JZ16" i="2"/>
  <c r="JZ114" i="2" s="1"/>
  <c r="KA16" i="2"/>
  <c r="KA193" i="2" s="1"/>
  <c r="KB16" i="2"/>
  <c r="KC16" i="2"/>
  <c r="KG114" i="2"/>
  <c r="KH193" i="2"/>
  <c r="AY41" i="4"/>
  <c r="KN114" i="2"/>
  <c r="KO193" i="2"/>
  <c r="KQ16" i="2"/>
  <c r="AZ41" i="4" s="1"/>
  <c r="KU114" i="2"/>
  <c r="KV193" i="2"/>
  <c r="BA41" i="4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J17" i="2"/>
  <c r="JK17" i="2"/>
  <c r="JL17" i="2"/>
  <c r="JL115" i="2" s="1"/>
  <c r="JM17" i="2"/>
  <c r="JM194" i="2" s="1"/>
  <c r="JN17" i="2"/>
  <c r="JQ17" i="2"/>
  <c r="JR17" i="2"/>
  <c r="JS115" i="2"/>
  <c r="JT194" i="2"/>
  <c r="JU17" i="2"/>
  <c r="JX17" i="2"/>
  <c r="JY17" i="2"/>
  <c r="JZ17" i="2"/>
  <c r="JZ115" i="2" s="1"/>
  <c r="KA17" i="2"/>
  <c r="KA194" i="2" s="1"/>
  <c r="KB17" i="2"/>
  <c r="KC17" i="2"/>
  <c r="KG115" i="2"/>
  <c r="KH194" i="2"/>
  <c r="AY49" i="4"/>
  <c r="KN115" i="2"/>
  <c r="KO194" i="2"/>
  <c r="KU115" i="2"/>
  <c r="KV194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2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22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J18" i="2"/>
  <c r="JK18" i="2"/>
  <c r="JL18" i="2"/>
  <c r="JL116" i="2" s="1"/>
  <c r="JM18" i="2"/>
  <c r="JM195" i="2" s="1"/>
  <c r="JN18" i="2"/>
  <c r="JQ18" i="2"/>
  <c r="JR18" i="2"/>
  <c r="JS116" i="2"/>
  <c r="JT195" i="2"/>
  <c r="JU18" i="2"/>
  <c r="JX18" i="2"/>
  <c r="JY18" i="2"/>
  <c r="JZ18" i="2"/>
  <c r="JZ116" i="2" s="1"/>
  <c r="KA18" i="2"/>
  <c r="KA195" i="2" s="1"/>
  <c r="KB18" i="2"/>
  <c r="KC18" i="2"/>
  <c r="KG116" i="2"/>
  <c r="KH195" i="2"/>
  <c r="AY22" i="4"/>
  <c r="KN116" i="2"/>
  <c r="KO195" i="2"/>
  <c r="KU116" i="2"/>
  <c r="KV195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5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5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J19" i="2"/>
  <c r="JK19" i="2"/>
  <c r="JL19" i="2"/>
  <c r="JL117" i="2" s="1"/>
  <c r="JM19" i="2"/>
  <c r="JM196" i="2" s="1"/>
  <c r="JN19" i="2"/>
  <c r="JQ19" i="2"/>
  <c r="JR19" i="2"/>
  <c r="JS117" i="2"/>
  <c r="JT196" i="2"/>
  <c r="JU19" i="2"/>
  <c r="JX19" i="2"/>
  <c r="JY19" i="2"/>
  <c r="JZ19" i="2"/>
  <c r="JZ117" i="2" s="1"/>
  <c r="KA19" i="2"/>
  <c r="KA196" i="2" s="1"/>
  <c r="KB19" i="2"/>
  <c r="KC19" i="2"/>
  <c r="KG117" i="2"/>
  <c r="KH196" i="2"/>
  <c r="AY15" i="4"/>
  <c r="KN117" i="2"/>
  <c r="KO196" i="2"/>
  <c r="KU117" i="2"/>
  <c r="KV196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6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6" i="4"/>
  <c r="IJ118" i="2"/>
  <c r="IK197" i="2"/>
  <c r="AR46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J20" i="2"/>
  <c r="JK20" i="2"/>
  <c r="JL20" i="2"/>
  <c r="JL118" i="2" s="1"/>
  <c r="JM20" i="2"/>
  <c r="JM197" i="2" s="1"/>
  <c r="JN20" i="2"/>
  <c r="JQ20" i="2"/>
  <c r="JR20" i="2"/>
  <c r="JS118" i="2"/>
  <c r="JT197" i="2"/>
  <c r="JU20" i="2"/>
  <c r="JX20" i="2"/>
  <c r="JY20" i="2"/>
  <c r="JZ20" i="2"/>
  <c r="JZ118" i="2" s="1"/>
  <c r="KA20" i="2"/>
  <c r="KA197" i="2" s="1"/>
  <c r="KB20" i="2"/>
  <c r="KC20" i="2"/>
  <c r="KG118" i="2"/>
  <c r="KH197" i="2"/>
  <c r="AY46" i="4"/>
  <c r="KN118" i="2"/>
  <c r="KO197" i="2"/>
  <c r="KU118" i="2"/>
  <c r="KV197" i="2"/>
  <c r="BA46" i="4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AU55" i="4"/>
  <c r="JJ21" i="2"/>
  <c r="JK21" i="2"/>
  <c r="JL21" i="2"/>
  <c r="JL119" i="2" s="1"/>
  <c r="JM21" i="2"/>
  <c r="JM198" i="2" s="1"/>
  <c r="JN21" i="2"/>
  <c r="JO21" i="2"/>
  <c r="JQ21" i="2"/>
  <c r="JR21" i="2"/>
  <c r="JS119" i="2"/>
  <c r="JT198" i="2"/>
  <c r="JU21" i="2"/>
  <c r="JV21" i="2"/>
  <c r="AW55" i="4" s="1"/>
  <c r="JX21" i="2"/>
  <c r="JY21" i="2"/>
  <c r="JZ21" i="2"/>
  <c r="JZ119" i="2" s="1"/>
  <c r="KA21" i="2"/>
  <c r="KA198" i="2" s="1"/>
  <c r="KB21" i="2"/>
  <c r="KC21" i="2"/>
  <c r="KG119" i="2"/>
  <c r="KH198" i="2"/>
  <c r="AY55" i="4"/>
  <c r="KN119" i="2"/>
  <c r="KO198" i="2"/>
  <c r="KQ21" i="2"/>
  <c r="AZ55" i="4" s="1"/>
  <c r="KU119" i="2"/>
  <c r="KV198" i="2"/>
  <c r="BA55" i="4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4" i="4"/>
  <c r="CE120" i="2"/>
  <c r="CF199" i="2"/>
  <c r="CL120" i="2"/>
  <c r="CM199" i="2"/>
  <c r="CS120" i="2"/>
  <c r="CT199" i="2"/>
  <c r="CZ120" i="2"/>
  <c r="DA199" i="2"/>
  <c r="DG120" i="2"/>
  <c r="DH199" i="2"/>
  <c r="Y44" i="4"/>
  <c r="DN120" i="2"/>
  <c r="DO199" i="2"/>
  <c r="Z44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4" i="4"/>
  <c r="GT120" i="2"/>
  <c r="GU199" i="2"/>
  <c r="HA120" i="2"/>
  <c r="HB199" i="2"/>
  <c r="AM44" i="4"/>
  <c r="HI199" i="2"/>
  <c r="HO120" i="2"/>
  <c r="HP199" i="2"/>
  <c r="AO44" i="4"/>
  <c r="HV120" i="2"/>
  <c r="HW199" i="2"/>
  <c r="IC120" i="2"/>
  <c r="ID199" i="2"/>
  <c r="AQ44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AU44" i="4"/>
  <c r="JJ22" i="2"/>
  <c r="JK22" i="2"/>
  <c r="JL22" i="2"/>
  <c r="JL120" i="2" s="1"/>
  <c r="JM22" i="2"/>
  <c r="JM199" i="2" s="1"/>
  <c r="JN22" i="2"/>
  <c r="JO22" i="2"/>
  <c r="JQ22" i="2"/>
  <c r="JR22" i="2"/>
  <c r="JS120" i="2"/>
  <c r="JT199" i="2"/>
  <c r="JU22" i="2"/>
  <c r="JX22" i="2"/>
  <c r="JY22" i="2"/>
  <c r="JZ22" i="2"/>
  <c r="JZ120" i="2" s="1"/>
  <c r="KA22" i="2"/>
  <c r="KA199" i="2" s="1"/>
  <c r="KB22" i="2"/>
  <c r="KC22" i="2"/>
  <c r="KG120" i="2"/>
  <c r="KH199" i="2"/>
  <c r="AY44" i="4"/>
  <c r="KQ22" i="2"/>
  <c r="AZ44" i="4" s="1"/>
  <c r="KN120" i="2"/>
  <c r="KO199" i="2"/>
  <c r="KU120" i="2"/>
  <c r="KV199" i="2"/>
  <c r="BA44" i="4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5" i="4" s="1"/>
  <c r="AM23" i="2"/>
  <c r="AN23" i="2"/>
  <c r="AO121" i="2"/>
  <c r="AP200" i="2"/>
  <c r="AQ23" i="2"/>
  <c r="AV121" i="2"/>
  <c r="AW200" i="2"/>
  <c r="P5" i="4"/>
  <c r="BC121" i="2"/>
  <c r="BD200" i="2"/>
  <c r="BJ121" i="2"/>
  <c r="BK200" i="2"/>
  <c r="BQ121" i="2"/>
  <c r="BR200" i="2"/>
  <c r="S5" i="4"/>
  <c r="BX121" i="2"/>
  <c r="BY200" i="2"/>
  <c r="CE121" i="2"/>
  <c r="CF200" i="2"/>
  <c r="U5" i="4"/>
  <c r="CL121" i="2"/>
  <c r="CM200" i="2"/>
  <c r="CS121" i="2"/>
  <c r="CT200" i="2"/>
  <c r="CZ121" i="2"/>
  <c r="DA200" i="2"/>
  <c r="DG121" i="2"/>
  <c r="DH200" i="2"/>
  <c r="DN121" i="2"/>
  <c r="DO200" i="2"/>
  <c r="Z5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5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J23" i="2"/>
  <c r="JK23" i="2"/>
  <c r="JL23" i="2"/>
  <c r="JL121" i="2" s="1"/>
  <c r="JM23" i="2"/>
  <c r="JM200" i="2" s="1"/>
  <c r="JN23" i="2"/>
  <c r="JQ23" i="2"/>
  <c r="JR23" i="2"/>
  <c r="JS121" i="2"/>
  <c r="JT200" i="2"/>
  <c r="JU23" i="2"/>
  <c r="JX23" i="2"/>
  <c r="JY23" i="2"/>
  <c r="JZ23" i="2"/>
  <c r="JZ121" i="2" s="1"/>
  <c r="KA23" i="2"/>
  <c r="KA200" i="2" s="1"/>
  <c r="KB23" i="2"/>
  <c r="KC23" i="2"/>
  <c r="KG121" i="2"/>
  <c r="KH200" i="2"/>
  <c r="AY5" i="4"/>
  <c r="KN121" i="2"/>
  <c r="KO200" i="2"/>
  <c r="KU121" i="2"/>
  <c r="KV200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J24" i="2"/>
  <c r="JK24" i="2"/>
  <c r="JL24" i="2"/>
  <c r="JL122" i="2" s="1"/>
  <c r="JM24" i="2"/>
  <c r="JM201" i="2" s="1"/>
  <c r="JN24" i="2"/>
  <c r="JQ24" i="2"/>
  <c r="JR24" i="2"/>
  <c r="JS122" i="2"/>
  <c r="JT201" i="2"/>
  <c r="JU24" i="2"/>
  <c r="JX24" i="2"/>
  <c r="JY24" i="2"/>
  <c r="JZ24" i="2"/>
  <c r="JZ122" i="2" s="1"/>
  <c r="KA24" i="2"/>
  <c r="KA201" i="2" s="1"/>
  <c r="KB24" i="2"/>
  <c r="KC24" i="2"/>
  <c r="KG122" i="2"/>
  <c r="KH201" i="2"/>
  <c r="AY43" i="4"/>
  <c r="KN122" i="2"/>
  <c r="KO201" i="2"/>
  <c r="KU122" i="2"/>
  <c r="KV201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AU67" i="4"/>
  <c r="JJ25" i="2"/>
  <c r="JK25" i="2"/>
  <c r="JL25" i="2"/>
  <c r="JL123" i="2" s="1"/>
  <c r="JM25" i="2"/>
  <c r="JM202" i="2" s="1"/>
  <c r="JN25" i="2"/>
  <c r="JO25" i="2"/>
  <c r="JQ25" i="2"/>
  <c r="JR25" i="2"/>
  <c r="JS123" i="2"/>
  <c r="JT202" i="2"/>
  <c r="JU25" i="2"/>
  <c r="JV25" i="2"/>
  <c r="AW67" i="4" s="1"/>
  <c r="JX25" i="2"/>
  <c r="JY25" i="2"/>
  <c r="JZ25" i="2"/>
  <c r="JZ123" i="2" s="1"/>
  <c r="KA25" i="2"/>
  <c r="KA202" i="2" s="1"/>
  <c r="KB25" i="2"/>
  <c r="KC25" i="2"/>
  <c r="KG123" i="2"/>
  <c r="KH202" i="2"/>
  <c r="AY67" i="4"/>
  <c r="KN123" i="2"/>
  <c r="KO202" i="2"/>
  <c r="KQ25" i="2"/>
  <c r="AZ67" i="4" s="1"/>
  <c r="KU123" i="2"/>
  <c r="KV202" i="2"/>
  <c r="BA67" i="4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J26" i="2"/>
  <c r="JK26" i="2"/>
  <c r="JL26" i="2"/>
  <c r="JL124" i="2" s="1"/>
  <c r="JM26" i="2"/>
  <c r="JM203" i="2" s="1"/>
  <c r="JN26" i="2"/>
  <c r="JQ26" i="2"/>
  <c r="JR26" i="2"/>
  <c r="JS124" i="2"/>
  <c r="JT203" i="2"/>
  <c r="JU26" i="2"/>
  <c r="JX26" i="2"/>
  <c r="JY26" i="2"/>
  <c r="JZ26" i="2"/>
  <c r="JZ124" i="2" s="1"/>
  <c r="KA26" i="2"/>
  <c r="KA203" i="2" s="1"/>
  <c r="KB26" i="2"/>
  <c r="KC26" i="2"/>
  <c r="KG124" i="2"/>
  <c r="KH203" i="2"/>
  <c r="AY11" i="4"/>
  <c r="KN124" i="2"/>
  <c r="KO203" i="2"/>
  <c r="KU124" i="2"/>
  <c r="KV203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2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12" i="4"/>
  <c r="HI204" i="2"/>
  <c r="HO125" i="2"/>
  <c r="HP204" i="2"/>
  <c r="AO12" i="4"/>
  <c r="HV125" i="2"/>
  <c r="HW204" i="2"/>
  <c r="IC125" i="2"/>
  <c r="ID204" i="2"/>
  <c r="AQ12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AU12" i="4"/>
  <c r="JJ27" i="2"/>
  <c r="JK27" i="2"/>
  <c r="JL27" i="2"/>
  <c r="JL125" i="2" s="1"/>
  <c r="JM27" i="2"/>
  <c r="JM204" i="2" s="1"/>
  <c r="JN27" i="2"/>
  <c r="JO27" i="2"/>
  <c r="JQ27" i="2"/>
  <c r="JR27" i="2"/>
  <c r="JS125" i="2"/>
  <c r="JT204" i="2"/>
  <c r="JU27" i="2"/>
  <c r="JX27" i="2"/>
  <c r="JY27" i="2"/>
  <c r="JZ27" i="2"/>
  <c r="JZ125" i="2" s="1"/>
  <c r="KA27" i="2"/>
  <c r="KA204" i="2" s="1"/>
  <c r="KB27" i="2"/>
  <c r="KC27" i="2"/>
  <c r="KG125" i="2"/>
  <c r="KH204" i="2"/>
  <c r="AY12" i="4"/>
  <c r="KQ27" i="2"/>
  <c r="AZ12" i="4" s="1"/>
  <c r="KN125" i="2"/>
  <c r="KO204" i="2"/>
  <c r="KU125" i="2"/>
  <c r="KV204" i="2"/>
  <c r="BA12" i="4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6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6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J28" i="2"/>
  <c r="JK28" i="2"/>
  <c r="JL28" i="2"/>
  <c r="JL126" i="2" s="1"/>
  <c r="JM28" i="2"/>
  <c r="JM205" i="2" s="1"/>
  <c r="JN28" i="2"/>
  <c r="JQ28" i="2"/>
  <c r="JR28" i="2"/>
  <c r="JS126" i="2"/>
  <c r="JT205" i="2"/>
  <c r="JU28" i="2"/>
  <c r="JX28" i="2"/>
  <c r="JY28" i="2"/>
  <c r="JZ28" i="2"/>
  <c r="JZ126" i="2" s="1"/>
  <c r="KA28" i="2"/>
  <c r="KA205" i="2" s="1"/>
  <c r="KB28" i="2"/>
  <c r="KC28" i="2"/>
  <c r="KG126" i="2"/>
  <c r="KH205" i="2"/>
  <c r="AY26" i="4"/>
  <c r="KN126" i="2"/>
  <c r="KO205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J29" i="2"/>
  <c r="JK29" i="2"/>
  <c r="JL29" i="2"/>
  <c r="JL127" i="2" s="1"/>
  <c r="JM29" i="2"/>
  <c r="JM206" i="2" s="1"/>
  <c r="JN29" i="2"/>
  <c r="JQ29" i="2"/>
  <c r="JR29" i="2"/>
  <c r="JS127" i="2"/>
  <c r="JT206" i="2"/>
  <c r="JU29" i="2"/>
  <c r="JX29" i="2"/>
  <c r="JY29" i="2"/>
  <c r="JZ29" i="2"/>
  <c r="JZ127" i="2" s="1"/>
  <c r="KA29" i="2"/>
  <c r="KA206" i="2" s="1"/>
  <c r="KB29" i="2"/>
  <c r="KC29" i="2"/>
  <c r="KG127" i="2"/>
  <c r="KH206" i="2"/>
  <c r="AY57" i="4"/>
  <c r="KN127" i="2"/>
  <c r="KO206" i="2"/>
  <c r="KU127" i="2"/>
  <c r="KV206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J30" i="2"/>
  <c r="JK30" i="2"/>
  <c r="JL30" i="2"/>
  <c r="JL128" i="2" s="1"/>
  <c r="JM30" i="2"/>
  <c r="JM207" i="2" s="1"/>
  <c r="JN30" i="2"/>
  <c r="JQ30" i="2"/>
  <c r="JR30" i="2"/>
  <c r="JS128" i="2"/>
  <c r="JT207" i="2"/>
  <c r="JU30" i="2"/>
  <c r="JX30" i="2"/>
  <c r="JY30" i="2"/>
  <c r="JZ30" i="2"/>
  <c r="JZ128" i="2" s="1"/>
  <c r="KA30" i="2"/>
  <c r="KA207" i="2" s="1"/>
  <c r="KB30" i="2"/>
  <c r="KC30" i="2"/>
  <c r="KG128" i="2"/>
  <c r="KH207" i="2"/>
  <c r="AY35" i="4"/>
  <c r="KN128" i="2"/>
  <c r="KO207" i="2"/>
  <c r="KU128" i="2"/>
  <c r="KV207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32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J31" i="2"/>
  <c r="JK31" i="2"/>
  <c r="JL31" i="2"/>
  <c r="JL129" i="2" s="1"/>
  <c r="JM31" i="2"/>
  <c r="JM208" i="2" s="1"/>
  <c r="JN31" i="2"/>
  <c r="JQ31" i="2"/>
  <c r="JR31" i="2"/>
  <c r="JS129" i="2"/>
  <c r="JT208" i="2"/>
  <c r="JU31" i="2"/>
  <c r="JX31" i="2"/>
  <c r="JY31" i="2"/>
  <c r="JZ31" i="2"/>
  <c r="JZ129" i="2" s="1"/>
  <c r="KA31" i="2"/>
  <c r="KA208" i="2" s="1"/>
  <c r="KB31" i="2"/>
  <c r="KC31" i="2"/>
  <c r="KG129" i="2"/>
  <c r="KH208" i="2"/>
  <c r="AY32" i="4"/>
  <c r="KN129" i="2"/>
  <c r="KO208" i="2"/>
  <c r="KU129" i="2"/>
  <c r="KV208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7" i="4"/>
  <c r="BX130" i="2"/>
  <c r="BY209" i="2"/>
  <c r="T7" i="4"/>
  <c r="CE130" i="2"/>
  <c r="CF209" i="2"/>
  <c r="CL130" i="2"/>
  <c r="CM209" i="2"/>
  <c r="CS130" i="2"/>
  <c r="CT209" i="2"/>
  <c r="CZ130" i="2"/>
  <c r="DA209" i="2"/>
  <c r="X7" i="4"/>
  <c r="DG130" i="2"/>
  <c r="DH209" i="2"/>
  <c r="DN130" i="2"/>
  <c r="DO209" i="2"/>
  <c r="DU130" i="2"/>
  <c r="DV209" i="2"/>
  <c r="AA7" i="4"/>
  <c r="EB130" i="2"/>
  <c r="EC209" i="2"/>
  <c r="AB7" i="4"/>
  <c r="EI130" i="2"/>
  <c r="EJ209" i="2"/>
  <c r="EP130" i="2"/>
  <c r="EQ209" i="2"/>
  <c r="EW130" i="2"/>
  <c r="EX209" i="2"/>
  <c r="AE7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7" i="4"/>
  <c r="GT130" i="2"/>
  <c r="GU209" i="2"/>
  <c r="AL7" i="4"/>
  <c r="HA130" i="2"/>
  <c r="HB209" i="2"/>
  <c r="AM7" i="4"/>
  <c r="HI209" i="2"/>
  <c r="HO130" i="2"/>
  <c r="HP209" i="2"/>
  <c r="AO7" i="4"/>
  <c r="HV130" i="2"/>
  <c r="HW209" i="2"/>
  <c r="IC130" i="2"/>
  <c r="ID209" i="2"/>
  <c r="AQ7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AU7" i="4"/>
  <c r="JJ32" i="2"/>
  <c r="JK32" i="2"/>
  <c r="JL32" i="2"/>
  <c r="JL130" i="2" s="1"/>
  <c r="JM32" i="2"/>
  <c r="JM209" i="2" s="1"/>
  <c r="JN32" i="2"/>
  <c r="JO32" i="2"/>
  <c r="JQ32" i="2"/>
  <c r="JR32" i="2"/>
  <c r="JS130" i="2"/>
  <c r="JT209" i="2"/>
  <c r="JU32" i="2"/>
  <c r="JX32" i="2"/>
  <c r="JY32" i="2"/>
  <c r="JZ32" i="2"/>
  <c r="JZ130" i="2" s="1"/>
  <c r="KA32" i="2"/>
  <c r="KA209" i="2" s="1"/>
  <c r="KB32" i="2"/>
  <c r="KC32" i="2"/>
  <c r="KG130" i="2"/>
  <c r="KH209" i="2"/>
  <c r="AY7" i="4"/>
  <c r="KQ32" i="2"/>
  <c r="AZ7" i="4" s="1"/>
  <c r="KN130" i="2"/>
  <c r="KO209" i="2"/>
  <c r="KU130" i="2"/>
  <c r="KV209" i="2"/>
  <c r="BA7" i="4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1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1" i="4"/>
  <c r="BX131" i="2"/>
  <c r="BY210" i="2"/>
  <c r="T21" i="4"/>
  <c r="CE131" i="2"/>
  <c r="CF210" i="2"/>
  <c r="U21" i="4"/>
  <c r="CL131" i="2"/>
  <c r="CM210" i="2"/>
  <c r="CS131" i="2"/>
  <c r="CT210" i="2"/>
  <c r="CZ131" i="2"/>
  <c r="DA210" i="2"/>
  <c r="X21" i="4"/>
  <c r="DG131" i="2"/>
  <c r="DH210" i="2"/>
  <c r="Y21" i="4"/>
  <c r="DN131" i="2"/>
  <c r="DO210" i="2"/>
  <c r="Z21" i="4"/>
  <c r="DU131" i="2"/>
  <c r="DV210" i="2"/>
  <c r="AA21" i="4"/>
  <c r="EB131" i="2"/>
  <c r="EC210" i="2"/>
  <c r="AB21" i="4"/>
  <c r="EI131" i="2"/>
  <c r="EJ210" i="2"/>
  <c r="EP131" i="2"/>
  <c r="EQ210" i="2"/>
  <c r="EW131" i="2"/>
  <c r="EX210" i="2"/>
  <c r="AE21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1" i="4"/>
  <c r="GM131" i="2"/>
  <c r="GN210" i="2"/>
  <c r="AK21" i="4"/>
  <c r="GT131" i="2"/>
  <c r="GU210" i="2"/>
  <c r="AL21" i="4"/>
  <c r="HA131" i="2"/>
  <c r="HB210" i="2"/>
  <c r="AM21" i="4"/>
  <c r="HI210" i="2"/>
  <c r="HO131" i="2"/>
  <c r="HP210" i="2"/>
  <c r="AO21" i="4"/>
  <c r="HV131" i="2"/>
  <c r="HW210" i="2"/>
  <c r="IC131" i="2"/>
  <c r="ID210" i="2"/>
  <c r="AQ21" i="4"/>
  <c r="AR21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AU21" i="4"/>
  <c r="JJ33" i="2"/>
  <c r="JK33" i="2"/>
  <c r="JL33" i="2"/>
  <c r="JL131" i="2" s="1"/>
  <c r="JM33" i="2"/>
  <c r="JM210" i="2" s="1"/>
  <c r="JN33" i="2"/>
  <c r="JO33" i="2"/>
  <c r="JQ33" i="2"/>
  <c r="JR33" i="2"/>
  <c r="JS131" i="2"/>
  <c r="JT210" i="2"/>
  <c r="JU33" i="2"/>
  <c r="JX33" i="2"/>
  <c r="JY33" i="2"/>
  <c r="JZ33" i="2"/>
  <c r="JZ131" i="2" s="1"/>
  <c r="KA33" i="2"/>
  <c r="KA210" i="2" s="1"/>
  <c r="KB33" i="2"/>
  <c r="KC33" i="2"/>
  <c r="KG131" i="2"/>
  <c r="KH210" i="2"/>
  <c r="AY21" i="4"/>
  <c r="KN131" i="2"/>
  <c r="KO210" i="2"/>
  <c r="KU131" i="2"/>
  <c r="KV210" i="2"/>
  <c r="BA21" i="4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2" i="4"/>
  <c r="CE132" i="2"/>
  <c r="CF211" i="2"/>
  <c r="CL132" i="2"/>
  <c r="CM211" i="2"/>
  <c r="CS132" i="2"/>
  <c r="CT211" i="2"/>
  <c r="CZ132" i="2"/>
  <c r="DA211" i="2"/>
  <c r="X42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2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J34" i="2"/>
  <c r="JK34" i="2"/>
  <c r="JL34" i="2"/>
  <c r="JL132" i="2" s="1"/>
  <c r="JM34" i="2"/>
  <c r="JM211" i="2" s="1"/>
  <c r="JN34" i="2"/>
  <c r="JQ34" i="2"/>
  <c r="JR34" i="2"/>
  <c r="JS132" i="2"/>
  <c r="JT211" i="2"/>
  <c r="JU34" i="2"/>
  <c r="JX34" i="2"/>
  <c r="JY34" i="2"/>
  <c r="JZ34" i="2"/>
  <c r="JZ132" i="2" s="1"/>
  <c r="KA34" i="2"/>
  <c r="KA211" i="2" s="1"/>
  <c r="KB34" i="2"/>
  <c r="KC34" i="2"/>
  <c r="KG132" i="2"/>
  <c r="KH211" i="2"/>
  <c r="AY42" i="4"/>
  <c r="KN132" i="2"/>
  <c r="KO211" i="2"/>
  <c r="KU132" i="2"/>
  <c r="KV211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7" i="4" s="1"/>
  <c r="AM35" i="2"/>
  <c r="AN35" i="2"/>
  <c r="AO133" i="2"/>
  <c r="AP212" i="2"/>
  <c r="AQ35" i="2"/>
  <c r="AV133" i="2"/>
  <c r="AW212" i="2"/>
  <c r="P17" i="4"/>
  <c r="BC133" i="2"/>
  <c r="BD212" i="2"/>
  <c r="BJ133" i="2"/>
  <c r="BK212" i="2"/>
  <c r="BQ133" i="2"/>
  <c r="BR212" i="2"/>
  <c r="BX133" i="2"/>
  <c r="BY212" i="2"/>
  <c r="T17" i="4"/>
  <c r="CE133" i="2"/>
  <c r="CF212" i="2"/>
  <c r="U17" i="4"/>
  <c r="CL133" i="2"/>
  <c r="CM212" i="2"/>
  <c r="CS133" i="2"/>
  <c r="CT212" i="2"/>
  <c r="CZ133" i="2"/>
  <c r="DA212" i="2"/>
  <c r="X17" i="4"/>
  <c r="DG133" i="2"/>
  <c r="DH212" i="2"/>
  <c r="Y17" i="4"/>
  <c r="DN133" i="2"/>
  <c r="DO212" i="2"/>
  <c r="Z17" i="4"/>
  <c r="DU133" i="2"/>
  <c r="DV212" i="2"/>
  <c r="AA17" i="4"/>
  <c r="EB133" i="2"/>
  <c r="EC212" i="2"/>
  <c r="AB17" i="4"/>
  <c r="EI133" i="2"/>
  <c r="EJ212" i="2"/>
  <c r="EP133" i="2"/>
  <c r="EQ212" i="2"/>
  <c r="EW133" i="2"/>
  <c r="EX212" i="2"/>
  <c r="AE17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7" i="4"/>
  <c r="GT133" i="2"/>
  <c r="GU212" i="2"/>
  <c r="AL17" i="4"/>
  <c r="HA133" i="2"/>
  <c r="HB212" i="2"/>
  <c r="AM17" i="4"/>
  <c r="HI212" i="2"/>
  <c r="HO133" i="2"/>
  <c r="HP212" i="2"/>
  <c r="AO17" i="4"/>
  <c r="HV133" i="2"/>
  <c r="HW212" i="2"/>
  <c r="IC133" i="2"/>
  <c r="ID212" i="2"/>
  <c r="AQ17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AU17" i="4"/>
  <c r="JJ35" i="2"/>
  <c r="JK35" i="2"/>
  <c r="JL35" i="2"/>
  <c r="JL133" i="2" s="1"/>
  <c r="JM35" i="2"/>
  <c r="JM212" i="2" s="1"/>
  <c r="JN35" i="2"/>
  <c r="JO35" i="2"/>
  <c r="JQ35" i="2"/>
  <c r="JR35" i="2"/>
  <c r="JS133" i="2"/>
  <c r="JT212" i="2"/>
  <c r="JU35" i="2"/>
  <c r="JX35" i="2"/>
  <c r="JY35" i="2"/>
  <c r="JZ35" i="2"/>
  <c r="JZ133" i="2" s="1"/>
  <c r="KA35" i="2"/>
  <c r="KA212" i="2" s="1"/>
  <c r="KB35" i="2"/>
  <c r="KC35" i="2"/>
  <c r="KG133" i="2"/>
  <c r="KH212" i="2"/>
  <c r="AY17" i="4"/>
  <c r="KN133" i="2"/>
  <c r="KO212" i="2"/>
  <c r="KU133" i="2"/>
  <c r="KV212" i="2"/>
  <c r="BA17" i="4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4" i="4"/>
  <c r="BX134" i="2"/>
  <c r="BY213" i="2"/>
  <c r="T54" i="4"/>
  <c r="CE134" i="2"/>
  <c r="CF213" i="2"/>
  <c r="CL134" i="2"/>
  <c r="CM213" i="2"/>
  <c r="CS134" i="2"/>
  <c r="CT213" i="2"/>
  <c r="CZ134" i="2"/>
  <c r="DA213" i="2"/>
  <c r="X54" i="4"/>
  <c r="DG134" i="2"/>
  <c r="DH213" i="2"/>
  <c r="Y54" i="4"/>
  <c r="DN134" i="2"/>
  <c r="DO213" i="2"/>
  <c r="Z54" i="4"/>
  <c r="DU134" i="2"/>
  <c r="DV213" i="2"/>
  <c r="AA54" i="4"/>
  <c r="EB134" i="2"/>
  <c r="EC213" i="2"/>
  <c r="AB54" i="4"/>
  <c r="EI134" i="2"/>
  <c r="EJ213" i="2"/>
  <c r="EP134" i="2"/>
  <c r="EQ213" i="2"/>
  <c r="EW134" i="2"/>
  <c r="EX213" i="2"/>
  <c r="AE54" i="4"/>
  <c r="FD134" i="2"/>
  <c r="FE213" i="2"/>
  <c r="FI36" i="2"/>
  <c r="FJ36" i="2"/>
  <c r="FK36" i="2"/>
  <c r="FK134" i="2" s="1"/>
  <c r="FL36" i="2"/>
  <c r="FL213" i="2" s="1"/>
  <c r="FM36" i="2"/>
  <c r="FN36" i="2"/>
  <c r="AG54" i="4" s="1"/>
  <c r="FR134" i="2"/>
  <c r="FS213" i="2"/>
  <c r="FW36" i="2"/>
  <c r="FX36" i="2"/>
  <c r="FY36" i="2"/>
  <c r="FY134" i="2" s="1"/>
  <c r="FZ36" i="2"/>
  <c r="FZ213" i="2" s="1"/>
  <c r="GA36" i="2"/>
  <c r="GB36" i="2"/>
  <c r="AI54" i="4" s="1"/>
  <c r="GG213" i="2"/>
  <c r="GM134" i="2"/>
  <c r="GN213" i="2"/>
  <c r="AK54" i="4"/>
  <c r="GT134" i="2"/>
  <c r="GU213" i="2"/>
  <c r="HA134" i="2"/>
  <c r="HB213" i="2"/>
  <c r="AM54" i="4"/>
  <c r="HI213" i="2"/>
  <c r="HO134" i="2"/>
  <c r="HP213" i="2"/>
  <c r="AO54" i="4"/>
  <c r="HV134" i="2"/>
  <c r="HW213" i="2"/>
  <c r="IC134" i="2"/>
  <c r="ID213" i="2"/>
  <c r="AQ54" i="4"/>
  <c r="AR54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AU54" i="4"/>
  <c r="JJ36" i="2"/>
  <c r="JK36" i="2"/>
  <c r="JL36" i="2"/>
  <c r="JL134" i="2" s="1"/>
  <c r="JM36" i="2"/>
  <c r="JM213" i="2" s="1"/>
  <c r="JN36" i="2"/>
  <c r="JO36" i="2"/>
  <c r="JQ36" i="2"/>
  <c r="JR36" i="2"/>
  <c r="JS134" i="2"/>
  <c r="JT213" i="2"/>
  <c r="JU36" i="2"/>
  <c r="JV36" i="2"/>
  <c r="AW54" i="4" s="1"/>
  <c r="JX36" i="2"/>
  <c r="JY36" i="2"/>
  <c r="JZ36" i="2"/>
  <c r="JZ134" i="2" s="1"/>
  <c r="KA36" i="2"/>
  <c r="KA213" i="2" s="1"/>
  <c r="KB36" i="2"/>
  <c r="KC36" i="2"/>
  <c r="KG134" i="2"/>
  <c r="KH213" i="2"/>
  <c r="AY54" i="4"/>
  <c r="KN134" i="2"/>
  <c r="KO213" i="2"/>
  <c r="KQ36" i="2"/>
  <c r="AZ54" i="4" s="1"/>
  <c r="KU134" i="2"/>
  <c r="KV213" i="2"/>
  <c r="BA54" i="4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3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3" i="4"/>
  <c r="HH135" i="2"/>
  <c r="HI214" i="2"/>
  <c r="HO135" i="2"/>
  <c r="HP214" i="2"/>
  <c r="AO53" i="4"/>
  <c r="HV135" i="2"/>
  <c r="HW214" i="2"/>
  <c r="IC135" i="2"/>
  <c r="ID214" i="2"/>
  <c r="AQ53" i="4"/>
  <c r="IJ135" i="2"/>
  <c r="IK214" i="2"/>
  <c r="IO37" i="2"/>
  <c r="IP37" i="2"/>
  <c r="IQ135" i="2"/>
  <c r="IR214" i="2"/>
  <c r="IS37" i="2"/>
  <c r="IV37" i="2"/>
  <c r="IW37" i="2"/>
  <c r="IX37" i="2"/>
  <c r="IX135" i="2" s="1"/>
  <c r="IY37" i="2"/>
  <c r="IY214" i="2" s="1"/>
  <c r="IZ37" i="2"/>
  <c r="AU53" i="4"/>
  <c r="JJ37" i="2"/>
  <c r="JK37" i="2"/>
  <c r="JL37" i="2"/>
  <c r="JL135" i="2" s="1"/>
  <c r="JM37" i="2"/>
  <c r="JM214" i="2" s="1"/>
  <c r="JN37" i="2"/>
  <c r="JO37" i="2"/>
  <c r="JQ37" i="2"/>
  <c r="JR37" i="2"/>
  <c r="JS135" i="2"/>
  <c r="JT214" i="2"/>
  <c r="JU37" i="2"/>
  <c r="JV37" i="2"/>
  <c r="AW53" i="4" s="1"/>
  <c r="JX37" i="2"/>
  <c r="JY37" i="2"/>
  <c r="JZ37" i="2"/>
  <c r="JZ135" i="2" s="1"/>
  <c r="KA37" i="2"/>
  <c r="KA214" i="2" s="1"/>
  <c r="KB37" i="2"/>
  <c r="KC37" i="2"/>
  <c r="KG135" i="2"/>
  <c r="KH214" i="2"/>
  <c r="AY53" i="4"/>
  <c r="KN135" i="2"/>
  <c r="KO214" i="2"/>
  <c r="KU135" i="2"/>
  <c r="KV214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6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J38" i="2"/>
  <c r="JK38" i="2"/>
  <c r="JL38" i="2"/>
  <c r="JL136" i="2" s="1"/>
  <c r="JM38" i="2"/>
  <c r="JM215" i="2" s="1"/>
  <c r="JN38" i="2"/>
  <c r="JQ38" i="2"/>
  <c r="JR38" i="2"/>
  <c r="JS136" i="2"/>
  <c r="JT215" i="2"/>
  <c r="JU38" i="2"/>
  <c r="JX38" i="2"/>
  <c r="JY38" i="2"/>
  <c r="JZ38" i="2"/>
  <c r="JZ136" i="2" s="1"/>
  <c r="KA38" i="2"/>
  <c r="KA215" i="2" s="1"/>
  <c r="KB38" i="2"/>
  <c r="KC38" i="2"/>
  <c r="KG136" i="2"/>
  <c r="KH215" i="2"/>
  <c r="AY6" i="4"/>
  <c r="KN136" i="2"/>
  <c r="KO215" i="2"/>
  <c r="KU136" i="2"/>
  <c r="KV215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J39" i="2"/>
  <c r="JK39" i="2"/>
  <c r="JL39" i="2"/>
  <c r="JL137" i="2" s="1"/>
  <c r="JM39" i="2"/>
  <c r="JM216" i="2" s="1"/>
  <c r="JN39" i="2"/>
  <c r="JO39" i="2"/>
  <c r="JQ39" i="2"/>
  <c r="JR39" i="2"/>
  <c r="JS137" i="2"/>
  <c r="JT216" i="2"/>
  <c r="JU39" i="2"/>
  <c r="JX39" i="2"/>
  <c r="JY39" i="2"/>
  <c r="JZ39" i="2"/>
  <c r="JZ137" i="2" s="1"/>
  <c r="KA39" i="2"/>
  <c r="KA216" i="2" s="1"/>
  <c r="KB39" i="2"/>
  <c r="KC39" i="2"/>
  <c r="KG137" i="2"/>
  <c r="KH216" i="2"/>
  <c r="AY62" i="4"/>
  <c r="KN137" i="2"/>
  <c r="KO216" i="2"/>
  <c r="KU137" i="2"/>
  <c r="KV216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4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4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24" i="4"/>
  <c r="IJ138" i="2"/>
  <c r="IK217" i="2"/>
  <c r="IO40" i="2"/>
  <c r="IP40" i="2"/>
  <c r="IQ138" i="2"/>
  <c r="IR217" i="2"/>
  <c r="IS40" i="2"/>
  <c r="IT40" i="2"/>
  <c r="AS24" i="4" s="1"/>
  <c r="IV40" i="2"/>
  <c r="IW40" i="2"/>
  <c r="IX40" i="2"/>
  <c r="IX138" i="2" s="1"/>
  <c r="IY40" i="2"/>
  <c r="IY217" i="2" s="1"/>
  <c r="IZ40" i="2"/>
  <c r="JJ40" i="2"/>
  <c r="JK40" i="2"/>
  <c r="JL40" i="2"/>
  <c r="JL138" i="2" s="1"/>
  <c r="JM40" i="2"/>
  <c r="JM217" i="2" s="1"/>
  <c r="JN40" i="2"/>
  <c r="JQ40" i="2"/>
  <c r="JR40" i="2"/>
  <c r="JS138" i="2"/>
  <c r="JT217" i="2"/>
  <c r="JU40" i="2"/>
  <c r="JX40" i="2"/>
  <c r="JY40" i="2"/>
  <c r="JZ40" i="2"/>
  <c r="JZ138" i="2" s="1"/>
  <c r="KA40" i="2"/>
  <c r="KA217" i="2" s="1"/>
  <c r="KB40" i="2"/>
  <c r="KC40" i="2"/>
  <c r="KG138" i="2"/>
  <c r="KH217" i="2"/>
  <c r="AY24" i="4"/>
  <c r="KN138" i="2"/>
  <c r="KO217" i="2"/>
  <c r="KU138" i="2"/>
  <c r="KV217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AU74" i="4"/>
  <c r="JJ41" i="2"/>
  <c r="JK41" i="2"/>
  <c r="JL41" i="2"/>
  <c r="JL139" i="2" s="1"/>
  <c r="JM41" i="2"/>
  <c r="JM218" i="2" s="1"/>
  <c r="JN41" i="2"/>
  <c r="JO41" i="2"/>
  <c r="JQ41" i="2"/>
  <c r="JR41" i="2"/>
  <c r="JS139" i="2"/>
  <c r="JT218" i="2"/>
  <c r="JU41" i="2"/>
  <c r="JV41" i="2"/>
  <c r="AW74" i="4" s="1"/>
  <c r="JX41" i="2"/>
  <c r="JY41" i="2"/>
  <c r="JZ41" i="2"/>
  <c r="JZ139" i="2" s="1"/>
  <c r="KA41" i="2"/>
  <c r="KA218" i="2" s="1"/>
  <c r="KB41" i="2"/>
  <c r="KC41" i="2"/>
  <c r="KG139" i="2"/>
  <c r="KH218" i="2"/>
  <c r="AY74" i="4"/>
  <c r="KN139" i="2"/>
  <c r="KO218" i="2"/>
  <c r="KQ41" i="2"/>
  <c r="AZ74" i="4" s="1"/>
  <c r="KU139" i="2"/>
  <c r="KV218" i="2"/>
  <c r="BA74" i="4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J42" i="2"/>
  <c r="JK42" i="2"/>
  <c r="JL42" i="2"/>
  <c r="JL140" i="2" s="1"/>
  <c r="JM42" i="2"/>
  <c r="JM219" i="2" s="1"/>
  <c r="JN42" i="2"/>
  <c r="JQ42" i="2"/>
  <c r="JR42" i="2"/>
  <c r="JS140" i="2"/>
  <c r="JT219" i="2"/>
  <c r="JU42" i="2"/>
  <c r="JX42" i="2"/>
  <c r="JY42" i="2"/>
  <c r="JZ42" i="2"/>
  <c r="JZ140" i="2" s="1"/>
  <c r="KA42" i="2"/>
  <c r="KA219" i="2" s="1"/>
  <c r="KB42" i="2"/>
  <c r="KC42" i="2"/>
  <c r="KG140" i="2"/>
  <c r="KH219" i="2"/>
  <c r="AY3" i="4"/>
  <c r="KN140" i="2"/>
  <c r="KO219" i="2"/>
  <c r="KU140" i="2"/>
  <c r="KV219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J43" i="2"/>
  <c r="JK43" i="2"/>
  <c r="JL43" i="2"/>
  <c r="JL141" i="2" s="1"/>
  <c r="JM43" i="2"/>
  <c r="JM220" i="2" s="1"/>
  <c r="JN43" i="2"/>
  <c r="JQ43" i="2"/>
  <c r="JR43" i="2"/>
  <c r="JS141" i="2"/>
  <c r="JT220" i="2"/>
  <c r="JU43" i="2"/>
  <c r="JX43" i="2"/>
  <c r="JY43" i="2"/>
  <c r="JZ43" i="2"/>
  <c r="JZ141" i="2" s="1"/>
  <c r="KA43" i="2"/>
  <c r="KA220" i="2" s="1"/>
  <c r="KB43" i="2"/>
  <c r="KC43" i="2"/>
  <c r="KG141" i="2"/>
  <c r="KH220" i="2"/>
  <c r="AY33" i="4"/>
  <c r="KN141" i="2"/>
  <c r="KO220" i="2"/>
  <c r="KU141" i="2"/>
  <c r="KV220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J44" i="2"/>
  <c r="JK44" i="2"/>
  <c r="JL44" i="2"/>
  <c r="JL142" i="2" s="1"/>
  <c r="JM44" i="2"/>
  <c r="JM221" i="2" s="1"/>
  <c r="JN44" i="2"/>
  <c r="JQ44" i="2"/>
  <c r="JR44" i="2"/>
  <c r="JS142" i="2"/>
  <c r="JT221" i="2"/>
  <c r="JU44" i="2"/>
  <c r="JX44" i="2"/>
  <c r="JY44" i="2"/>
  <c r="JZ44" i="2"/>
  <c r="JZ142" i="2" s="1"/>
  <c r="KA44" i="2"/>
  <c r="KA221" i="2" s="1"/>
  <c r="KB44" i="2"/>
  <c r="KC44" i="2"/>
  <c r="KG142" i="2"/>
  <c r="KH221" i="2"/>
  <c r="AY69" i="4"/>
  <c r="KN142" i="2"/>
  <c r="KO221" i="2"/>
  <c r="KU142" i="2"/>
  <c r="KV221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AU73" i="4"/>
  <c r="JJ45" i="2"/>
  <c r="JK45" i="2"/>
  <c r="JL45" i="2"/>
  <c r="JL143" i="2" s="1"/>
  <c r="JM45" i="2"/>
  <c r="JM222" i="2" s="1"/>
  <c r="JN45" i="2"/>
  <c r="JO45" i="2"/>
  <c r="JQ45" i="2"/>
  <c r="JR45" i="2"/>
  <c r="JS143" i="2"/>
  <c r="JT222" i="2"/>
  <c r="JU45" i="2"/>
  <c r="JV45" i="2"/>
  <c r="AW73" i="4" s="1"/>
  <c r="JX45" i="2"/>
  <c r="JY45" i="2"/>
  <c r="JZ45" i="2"/>
  <c r="JZ143" i="2" s="1"/>
  <c r="KA45" i="2"/>
  <c r="KA222" i="2" s="1"/>
  <c r="KB45" i="2"/>
  <c r="KC45" i="2"/>
  <c r="KG143" i="2"/>
  <c r="KH222" i="2"/>
  <c r="AY73" i="4"/>
  <c r="KN143" i="2"/>
  <c r="KO222" i="2"/>
  <c r="KQ45" i="2"/>
  <c r="AZ73" i="4" s="1"/>
  <c r="KU143" i="2"/>
  <c r="KV222" i="2"/>
  <c r="BA73" i="4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0" i="4"/>
  <c r="BC144" i="2"/>
  <c r="BD223" i="2"/>
  <c r="BJ144" i="2"/>
  <c r="BK223" i="2"/>
  <c r="BQ144" i="2"/>
  <c r="BR223" i="2"/>
  <c r="BX144" i="2"/>
  <c r="BY223" i="2"/>
  <c r="T30" i="4"/>
  <c r="CE144" i="2"/>
  <c r="CF223" i="2"/>
  <c r="U30" i="4"/>
  <c r="CL144" i="2"/>
  <c r="CM223" i="2"/>
  <c r="CS144" i="2"/>
  <c r="CT223" i="2"/>
  <c r="CZ144" i="2"/>
  <c r="DA223" i="2"/>
  <c r="X30" i="4"/>
  <c r="DG144" i="2"/>
  <c r="DH223" i="2"/>
  <c r="DN144" i="2"/>
  <c r="DO223" i="2"/>
  <c r="DU144" i="2"/>
  <c r="DV223" i="2"/>
  <c r="EB144" i="2"/>
  <c r="EC223" i="2"/>
  <c r="AB30" i="4"/>
  <c r="EI144" i="2"/>
  <c r="EJ223" i="2"/>
  <c r="EP144" i="2"/>
  <c r="EQ223" i="2"/>
  <c r="EW144" i="2"/>
  <c r="EX223" i="2"/>
  <c r="AE30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0" i="4"/>
  <c r="GM144" i="2"/>
  <c r="GN223" i="2"/>
  <c r="AK30" i="4"/>
  <c r="GT144" i="2"/>
  <c r="GU223" i="2"/>
  <c r="HA144" i="2"/>
  <c r="HB223" i="2"/>
  <c r="AM30" i="4"/>
  <c r="HI223" i="2"/>
  <c r="HO144" i="2"/>
  <c r="HP223" i="2"/>
  <c r="AO30" i="4"/>
  <c r="HV144" i="2"/>
  <c r="HW223" i="2"/>
  <c r="IC144" i="2"/>
  <c r="ID223" i="2"/>
  <c r="AQ30" i="4"/>
  <c r="IJ144" i="2"/>
  <c r="IK223" i="2"/>
  <c r="AR30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AU30" i="4"/>
  <c r="JJ46" i="2"/>
  <c r="JK46" i="2"/>
  <c r="JL46" i="2"/>
  <c r="JL144" i="2" s="1"/>
  <c r="JM46" i="2"/>
  <c r="JM223" i="2" s="1"/>
  <c r="JN46" i="2"/>
  <c r="JO46" i="2"/>
  <c r="JQ46" i="2"/>
  <c r="JR46" i="2"/>
  <c r="JS144" i="2"/>
  <c r="JT223" i="2"/>
  <c r="JU46" i="2"/>
  <c r="JX46" i="2"/>
  <c r="JY46" i="2"/>
  <c r="JZ46" i="2"/>
  <c r="JZ144" i="2" s="1"/>
  <c r="KA46" i="2"/>
  <c r="KA223" i="2" s="1"/>
  <c r="KB46" i="2"/>
  <c r="KC46" i="2"/>
  <c r="KG144" i="2"/>
  <c r="KH223" i="2"/>
  <c r="AY30" i="4"/>
  <c r="KQ46" i="2"/>
  <c r="AZ30" i="4" s="1"/>
  <c r="KN144" i="2"/>
  <c r="KO223" i="2"/>
  <c r="KU144" i="2"/>
  <c r="KV223" i="2"/>
  <c r="BA30" i="4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0" i="4"/>
  <c r="BX145" i="2"/>
  <c r="BY224" i="2"/>
  <c r="T40" i="4"/>
  <c r="CE145" i="2"/>
  <c r="CF224" i="2"/>
  <c r="U40" i="4"/>
  <c r="CL145" i="2"/>
  <c r="CM224" i="2"/>
  <c r="CS145" i="2"/>
  <c r="CT224" i="2"/>
  <c r="CZ145" i="2"/>
  <c r="DA224" i="2"/>
  <c r="X40" i="4"/>
  <c r="DG145" i="2"/>
  <c r="DH224" i="2"/>
  <c r="Y40" i="4"/>
  <c r="DN145" i="2"/>
  <c r="DO224" i="2"/>
  <c r="Z40" i="4"/>
  <c r="DU145" i="2"/>
  <c r="DV224" i="2"/>
  <c r="AA40" i="4"/>
  <c r="EB145" i="2"/>
  <c r="EC224" i="2"/>
  <c r="AB40" i="4"/>
  <c r="EI145" i="2"/>
  <c r="EJ224" i="2"/>
  <c r="EP145" i="2"/>
  <c r="EQ224" i="2"/>
  <c r="EW145" i="2"/>
  <c r="EX224" i="2"/>
  <c r="AE40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0" i="4"/>
  <c r="GT145" i="2"/>
  <c r="GU224" i="2"/>
  <c r="AL40" i="4"/>
  <c r="HA145" i="2"/>
  <c r="HB224" i="2"/>
  <c r="AM40" i="4"/>
  <c r="HI224" i="2"/>
  <c r="HO145" i="2"/>
  <c r="HP224" i="2"/>
  <c r="AO40" i="4"/>
  <c r="HV145" i="2"/>
  <c r="HW224" i="2"/>
  <c r="IC145" i="2"/>
  <c r="ID224" i="2"/>
  <c r="AQ40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AU40" i="4"/>
  <c r="JJ47" i="2"/>
  <c r="JK47" i="2"/>
  <c r="JL47" i="2"/>
  <c r="JL145" i="2" s="1"/>
  <c r="JM47" i="2"/>
  <c r="JM224" i="2" s="1"/>
  <c r="JN47" i="2"/>
  <c r="JO47" i="2"/>
  <c r="JQ47" i="2"/>
  <c r="JR47" i="2"/>
  <c r="JS145" i="2"/>
  <c r="JT224" i="2"/>
  <c r="JU47" i="2"/>
  <c r="JX47" i="2"/>
  <c r="JY47" i="2"/>
  <c r="JZ47" i="2"/>
  <c r="JZ145" i="2" s="1"/>
  <c r="KA47" i="2"/>
  <c r="KA224" i="2" s="1"/>
  <c r="KB47" i="2"/>
  <c r="KC47" i="2"/>
  <c r="KG145" i="2"/>
  <c r="KH224" i="2"/>
  <c r="AY40" i="4"/>
  <c r="KN145" i="2"/>
  <c r="KO224" i="2"/>
  <c r="KQ47" i="2"/>
  <c r="AZ40" i="4" s="1"/>
  <c r="KU145" i="2"/>
  <c r="KV224" i="2"/>
  <c r="BA40" i="4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7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J48" i="2"/>
  <c r="JK48" i="2"/>
  <c r="JL48" i="2"/>
  <c r="JL146" i="2" s="1"/>
  <c r="JM48" i="2"/>
  <c r="JM225" i="2" s="1"/>
  <c r="JN48" i="2"/>
  <c r="JQ48" i="2"/>
  <c r="JR48" i="2"/>
  <c r="JS146" i="2"/>
  <c r="JT225" i="2"/>
  <c r="JU48" i="2"/>
  <c r="JX48" i="2"/>
  <c r="JY48" i="2"/>
  <c r="JZ48" i="2"/>
  <c r="JZ146" i="2" s="1"/>
  <c r="KA48" i="2"/>
  <c r="KA225" i="2" s="1"/>
  <c r="KB48" i="2"/>
  <c r="KC48" i="2"/>
  <c r="KG146" i="2"/>
  <c r="KH225" i="2"/>
  <c r="AY47" i="4"/>
  <c r="KN146" i="2"/>
  <c r="KO225" i="2"/>
  <c r="KU146" i="2"/>
  <c r="KV225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AU70" i="4"/>
  <c r="JJ49" i="2"/>
  <c r="JK49" i="2"/>
  <c r="JL49" i="2"/>
  <c r="JL147" i="2" s="1"/>
  <c r="JM49" i="2"/>
  <c r="JM226" i="2" s="1"/>
  <c r="JN49" i="2"/>
  <c r="JO49" i="2"/>
  <c r="JQ49" i="2"/>
  <c r="JR49" i="2"/>
  <c r="JS147" i="2"/>
  <c r="JT226" i="2"/>
  <c r="JU49" i="2"/>
  <c r="JV49" i="2"/>
  <c r="AW70" i="4" s="1"/>
  <c r="JX49" i="2"/>
  <c r="JY49" i="2"/>
  <c r="JZ49" i="2"/>
  <c r="JZ147" i="2" s="1"/>
  <c r="KA49" i="2"/>
  <c r="KA226" i="2" s="1"/>
  <c r="KB49" i="2"/>
  <c r="KC49" i="2"/>
  <c r="KG147" i="2"/>
  <c r="KH226" i="2"/>
  <c r="AY70" i="4"/>
  <c r="KN147" i="2"/>
  <c r="KO226" i="2"/>
  <c r="KQ49" i="2"/>
  <c r="AZ70" i="4" s="1"/>
  <c r="KU147" i="2"/>
  <c r="KV226" i="2"/>
  <c r="BA70" i="4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13" i="4"/>
  <c r="CE148" i="2"/>
  <c r="CF227" i="2"/>
  <c r="CL148" i="2"/>
  <c r="CM227" i="2"/>
  <c r="CS148" i="2"/>
  <c r="CT227" i="2"/>
  <c r="CZ148" i="2"/>
  <c r="DA227" i="2"/>
  <c r="X13" i="4"/>
  <c r="DG148" i="2"/>
  <c r="DH227" i="2"/>
  <c r="DN148" i="2"/>
  <c r="DO227" i="2"/>
  <c r="DU148" i="2"/>
  <c r="DV227" i="2"/>
  <c r="EB148" i="2"/>
  <c r="EC227" i="2"/>
  <c r="AB13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13" i="4"/>
  <c r="AR13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J50" i="2"/>
  <c r="JK50" i="2"/>
  <c r="JL50" i="2"/>
  <c r="JL148" i="2" s="1"/>
  <c r="JM50" i="2"/>
  <c r="JM227" i="2" s="1"/>
  <c r="JN50" i="2"/>
  <c r="JO50" i="2"/>
  <c r="JQ50" i="2"/>
  <c r="JR50" i="2"/>
  <c r="JS148" i="2"/>
  <c r="JT227" i="2"/>
  <c r="JU50" i="2"/>
  <c r="JX50" i="2"/>
  <c r="JY50" i="2"/>
  <c r="JZ50" i="2"/>
  <c r="JZ148" i="2" s="1"/>
  <c r="KA50" i="2"/>
  <c r="KA227" i="2" s="1"/>
  <c r="KB50" i="2"/>
  <c r="KC50" i="2"/>
  <c r="KG148" i="2"/>
  <c r="KH227" i="2"/>
  <c r="AY13" i="4"/>
  <c r="KN148" i="2"/>
  <c r="KO227" i="2"/>
  <c r="KU148" i="2"/>
  <c r="KV227" i="2"/>
  <c r="BA13" i="4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AU72" i="4"/>
  <c r="JJ51" i="2"/>
  <c r="JK51" i="2"/>
  <c r="JL51" i="2"/>
  <c r="JL149" i="2" s="1"/>
  <c r="JM51" i="2"/>
  <c r="JM228" i="2" s="1"/>
  <c r="JN51" i="2"/>
  <c r="JO51" i="2"/>
  <c r="JQ51" i="2"/>
  <c r="JR51" i="2"/>
  <c r="JS149" i="2"/>
  <c r="JT228" i="2"/>
  <c r="JU51" i="2"/>
  <c r="JV51" i="2"/>
  <c r="AW72" i="4" s="1"/>
  <c r="JX51" i="2"/>
  <c r="JY51" i="2"/>
  <c r="JZ51" i="2"/>
  <c r="JZ149" i="2" s="1"/>
  <c r="KA51" i="2"/>
  <c r="KA228" i="2" s="1"/>
  <c r="KB51" i="2"/>
  <c r="KC51" i="2"/>
  <c r="KG149" i="2"/>
  <c r="KH228" i="2"/>
  <c r="AY72" i="4"/>
  <c r="KN149" i="2"/>
  <c r="KO228" i="2"/>
  <c r="KQ51" i="2"/>
  <c r="AZ72" i="4" s="1"/>
  <c r="KU149" i="2"/>
  <c r="KV228" i="2"/>
  <c r="BA72" i="4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AU66" i="4"/>
  <c r="JJ52" i="2"/>
  <c r="JK52" i="2"/>
  <c r="JL52" i="2"/>
  <c r="JL150" i="2" s="1"/>
  <c r="JM52" i="2"/>
  <c r="JM229" i="2" s="1"/>
  <c r="JN52" i="2"/>
  <c r="JQ52" i="2"/>
  <c r="JR52" i="2"/>
  <c r="JS150" i="2"/>
  <c r="JT229" i="2"/>
  <c r="JU52" i="2"/>
  <c r="JX52" i="2"/>
  <c r="JY52" i="2"/>
  <c r="JZ52" i="2"/>
  <c r="JZ150" i="2" s="1"/>
  <c r="KA52" i="2"/>
  <c r="KA229" i="2" s="1"/>
  <c r="KB52" i="2"/>
  <c r="KC52" i="2"/>
  <c r="KG150" i="2"/>
  <c r="KH229" i="2"/>
  <c r="AY66" i="4"/>
  <c r="KN150" i="2"/>
  <c r="KO229" i="2"/>
  <c r="KU150" i="2"/>
  <c r="KV229" i="2"/>
  <c r="BA66" i="4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J53" i="2"/>
  <c r="JK53" i="2"/>
  <c r="JL53" i="2"/>
  <c r="JL151" i="2" s="1"/>
  <c r="JM53" i="2"/>
  <c r="JM230" i="2" s="1"/>
  <c r="JN53" i="2"/>
  <c r="JQ53" i="2"/>
  <c r="JR53" i="2"/>
  <c r="JS151" i="2"/>
  <c r="JT230" i="2"/>
  <c r="JU53" i="2"/>
  <c r="JX53" i="2"/>
  <c r="JY53" i="2"/>
  <c r="JZ53" i="2"/>
  <c r="JZ151" i="2" s="1"/>
  <c r="KA53" i="2"/>
  <c r="KA230" i="2" s="1"/>
  <c r="KB53" i="2"/>
  <c r="KC53" i="2"/>
  <c r="KG151" i="2"/>
  <c r="KH230" i="2"/>
  <c r="AY58" i="4"/>
  <c r="KN151" i="2"/>
  <c r="KO230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8" i="4" s="1"/>
  <c r="AM54" i="2"/>
  <c r="AN54" i="2"/>
  <c r="AO152" i="2"/>
  <c r="AP231" i="2"/>
  <c r="AQ54" i="2"/>
  <c r="AV152" i="2"/>
  <c r="AW231" i="2"/>
  <c r="P38" i="4"/>
  <c r="BC152" i="2"/>
  <c r="BD231" i="2"/>
  <c r="BJ152" i="2"/>
  <c r="BK231" i="2"/>
  <c r="BQ152" i="2"/>
  <c r="BR231" i="2"/>
  <c r="S38" i="4"/>
  <c r="BX152" i="2"/>
  <c r="BY231" i="2"/>
  <c r="T38" i="4"/>
  <c r="CE152" i="2"/>
  <c r="CF231" i="2"/>
  <c r="U38" i="4"/>
  <c r="CL152" i="2"/>
  <c r="CM231" i="2"/>
  <c r="CS152" i="2"/>
  <c r="CT231" i="2"/>
  <c r="CZ152" i="2"/>
  <c r="DA231" i="2"/>
  <c r="X38" i="4"/>
  <c r="DG152" i="2"/>
  <c r="DH231" i="2"/>
  <c r="Y38" i="4"/>
  <c r="DN152" i="2"/>
  <c r="DO231" i="2"/>
  <c r="Z38" i="4"/>
  <c r="DU152" i="2"/>
  <c r="DV231" i="2"/>
  <c r="AA38" i="4"/>
  <c r="EB152" i="2"/>
  <c r="EC231" i="2"/>
  <c r="AB38" i="4"/>
  <c r="EI152" i="2"/>
  <c r="EJ231" i="2"/>
  <c r="EP152" i="2"/>
  <c r="EQ231" i="2"/>
  <c r="EW152" i="2"/>
  <c r="EX231" i="2"/>
  <c r="AE38" i="4"/>
  <c r="FD152" i="2"/>
  <c r="FE231" i="2"/>
  <c r="AF38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8" i="4"/>
  <c r="AL38" i="4"/>
  <c r="GT152" i="2"/>
  <c r="GU231" i="2"/>
  <c r="HA152" i="2"/>
  <c r="HB231" i="2"/>
  <c r="AM38" i="4"/>
  <c r="HI231" i="2"/>
  <c r="HO152" i="2"/>
  <c r="HP231" i="2"/>
  <c r="AO38" i="4"/>
  <c r="HV152" i="2"/>
  <c r="HW231" i="2"/>
  <c r="IC152" i="2"/>
  <c r="ID231" i="2"/>
  <c r="AQ38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AU38" i="4"/>
  <c r="JJ54" i="2"/>
  <c r="JK54" i="2"/>
  <c r="JL54" i="2"/>
  <c r="JL152" i="2" s="1"/>
  <c r="JM54" i="2"/>
  <c r="JM231" i="2" s="1"/>
  <c r="JN54" i="2"/>
  <c r="JO54" i="2"/>
  <c r="JQ54" i="2"/>
  <c r="JR54" i="2"/>
  <c r="JS152" i="2"/>
  <c r="JT231" i="2"/>
  <c r="JU54" i="2"/>
  <c r="JX54" i="2"/>
  <c r="JY54" i="2"/>
  <c r="JZ54" i="2"/>
  <c r="JZ152" i="2" s="1"/>
  <c r="KA54" i="2"/>
  <c r="KA231" i="2" s="1"/>
  <c r="KB54" i="2"/>
  <c r="KC54" i="2"/>
  <c r="KG152" i="2"/>
  <c r="KH231" i="2"/>
  <c r="AY38" i="4"/>
  <c r="KQ54" i="2"/>
  <c r="AZ38" i="4" s="1"/>
  <c r="KN152" i="2"/>
  <c r="KO231" i="2"/>
  <c r="KU152" i="2"/>
  <c r="KV231" i="2"/>
  <c r="BA38" i="4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18" i="4" s="1"/>
  <c r="AM55" i="2"/>
  <c r="AN55" i="2"/>
  <c r="AO153" i="2"/>
  <c r="AP232" i="2"/>
  <c r="AQ55" i="2"/>
  <c r="AV153" i="2"/>
  <c r="AW232" i="2"/>
  <c r="P18" i="4"/>
  <c r="BC153" i="2"/>
  <c r="BD232" i="2"/>
  <c r="BJ153" i="2"/>
  <c r="BK232" i="2"/>
  <c r="BQ153" i="2"/>
  <c r="BR232" i="2"/>
  <c r="BX153" i="2"/>
  <c r="BY232" i="2"/>
  <c r="T18" i="4"/>
  <c r="CE153" i="2"/>
  <c r="CF232" i="2"/>
  <c r="U18" i="4"/>
  <c r="CL153" i="2"/>
  <c r="CM232" i="2"/>
  <c r="CS153" i="2"/>
  <c r="CT232" i="2"/>
  <c r="CZ153" i="2"/>
  <c r="DA232" i="2"/>
  <c r="X18" i="4"/>
  <c r="DG153" i="2"/>
  <c r="DH232" i="2"/>
  <c r="Y18" i="4"/>
  <c r="DN153" i="2"/>
  <c r="DO232" i="2"/>
  <c r="Z18" i="4"/>
  <c r="DU153" i="2"/>
  <c r="DV232" i="2"/>
  <c r="AA18" i="4"/>
  <c r="EB153" i="2"/>
  <c r="EC232" i="2"/>
  <c r="AB18" i="4"/>
  <c r="EI153" i="2"/>
  <c r="EJ232" i="2"/>
  <c r="EP153" i="2"/>
  <c r="EQ232" i="2"/>
  <c r="EW153" i="2"/>
  <c r="EX232" i="2"/>
  <c r="AE18" i="4"/>
  <c r="FD153" i="2"/>
  <c r="FE232" i="2"/>
  <c r="AF18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18" i="4"/>
  <c r="GT153" i="2"/>
  <c r="GU232" i="2"/>
  <c r="HA153" i="2"/>
  <c r="HB232" i="2"/>
  <c r="AM18" i="4"/>
  <c r="HI232" i="2"/>
  <c r="HO153" i="2"/>
  <c r="HP232" i="2"/>
  <c r="AO18" i="4"/>
  <c r="HV153" i="2"/>
  <c r="HW232" i="2"/>
  <c r="IC153" i="2"/>
  <c r="ID232" i="2"/>
  <c r="AQ18" i="4"/>
  <c r="IJ153" i="2"/>
  <c r="IK232" i="2"/>
  <c r="IO55" i="2"/>
  <c r="IT55" i="2" s="1"/>
  <c r="AS18" i="4" s="1"/>
  <c r="IP55" i="2"/>
  <c r="IQ153" i="2"/>
  <c r="IR232" i="2"/>
  <c r="IS55" i="2"/>
  <c r="IV55" i="2"/>
  <c r="IW55" i="2"/>
  <c r="IX55" i="2"/>
  <c r="IX153" i="2" s="1"/>
  <c r="IY55" i="2"/>
  <c r="IY232" i="2" s="1"/>
  <c r="IZ55" i="2"/>
  <c r="AU18" i="4"/>
  <c r="JJ55" i="2"/>
  <c r="JK55" i="2"/>
  <c r="JL55" i="2"/>
  <c r="JL153" i="2" s="1"/>
  <c r="JM55" i="2"/>
  <c r="JM232" i="2" s="1"/>
  <c r="JN55" i="2"/>
  <c r="JO55" i="2"/>
  <c r="JQ55" i="2"/>
  <c r="JR55" i="2"/>
  <c r="JS153" i="2"/>
  <c r="JT232" i="2"/>
  <c r="JU55" i="2"/>
  <c r="JX55" i="2"/>
  <c r="JY55" i="2"/>
  <c r="JZ55" i="2"/>
  <c r="JZ153" i="2" s="1"/>
  <c r="KA55" i="2"/>
  <c r="KA232" i="2" s="1"/>
  <c r="KB55" i="2"/>
  <c r="KC55" i="2"/>
  <c r="KG153" i="2"/>
  <c r="KH232" i="2"/>
  <c r="AY18" i="4"/>
  <c r="KN153" i="2"/>
  <c r="KO232" i="2"/>
  <c r="KU153" i="2"/>
  <c r="KV232" i="2"/>
  <c r="BA18" i="4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J56" i="2"/>
  <c r="JK56" i="2"/>
  <c r="JL56" i="2"/>
  <c r="JL154" i="2" s="1"/>
  <c r="JM56" i="2"/>
  <c r="JM233" i="2" s="1"/>
  <c r="JN56" i="2"/>
  <c r="JQ56" i="2"/>
  <c r="JR56" i="2"/>
  <c r="JS154" i="2"/>
  <c r="JT233" i="2"/>
  <c r="JU56" i="2"/>
  <c r="JX56" i="2"/>
  <c r="JY56" i="2"/>
  <c r="JZ56" i="2"/>
  <c r="JZ154" i="2" s="1"/>
  <c r="KA56" i="2"/>
  <c r="KA233" i="2" s="1"/>
  <c r="KB56" i="2"/>
  <c r="KC56" i="2"/>
  <c r="KG154" i="2"/>
  <c r="KH233" i="2"/>
  <c r="AY65" i="4"/>
  <c r="KN154" i="2"/>
  <c r="KO233" i="2"/>
  <c r="KU154" i="2"/>
  <c r="KV233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9" i="4" s="1"/>
  <c r="AM57" i="2"/>
  <c r="AN57" i="2"/>
  <c r="AO155" i="2"/>
  <c r="AP234" i="2"/>
  <c r="AQ57" i="2"/>
  <c r="AV155" i="2"/>
  <c r="AW234" i="2"/>
  <c r="P9" i="4"/>
  <c r="BC155" i="2"/>
  <c r="BD234" i="2"/>
  <c r="BJ155" i="2"/>
  <c r="BK234" i="2"/>
  <c r="BQ155" i="2"/>
  <c r="BR234" i="2"/>
  <c r="S9" i="4"/>
  <c r="BX155" i="2"/>
  <c r="BY234" i="2"/>
  <c r="T9" i="4"/>
  <c r="CE155" i="2"/>
  <c r="CF234" i="2"/>
  <c r="U9" i="4"/>
  <c r="CL155" i="2"/>
  <c r="CM234" i="2"/>
  <c r="CS155" i="2"/>
  <c r="CT234" i="2"/>
  <c r="CZ155" i="2"/>
  <c r="DA234" i="2"/>
  <c r="X9" i="4"/>
  <c r="DG155" i="2"/>
  <c r="DH234" i="2"/>
  <c r="Y9" i="4"/>
  <c r="DN155" i="2"/>
  <c r="DO234" i="2"/>
  <c r="Z9" i="4"/>
  <c r="DU155" i="2"/>
  <c r="DV234" i="2"/>
  <c r="AA9" i="4"/>
  <c r="EB155" i="2"/>
  <c r="EC234" i="2"/>
  <c r="AB9" i="4"/>
  <c r="EI155" i="2"/>
  <c r="EJ234" i="2"/>
  <c r="EP155" i="2"/>
  <c r="EQ234" i="2"/>
  <c r="EX234" i="2"/>
  <c r="AE9" i="4"/>
  <c r="AF9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9" i="4"/>
  <c r="GT155" i="2"/>
  <c r="GU234" i="2"/>
  <c r="HA155" i="2"/>
  <c r="HB234" i="2"/>
  <c r="AM9" i="4"/>
  <c r="HI234" i="2"/>
  <c r="HO155" i="2"/>
  <c r="HP234" i="2"/>
  <c r="AO9" i="4"/>
  <c r="HV155" i="2"/>
  <c r="HW234" i="2"/>
  <c r="IC155" i="2"/>
  <c r="ID234" i="2"/>
  <c r="AQ9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AU9" i="4"/>
  <c r="JJ57" i="2"/>
  <c r="JK57" i="2"/>
  <c r="JL57" i="2"/>
  <c r="JL155" i="2" s="1"/>
  <c r="JM57" i="2"/>
  <c r="JM234" i="2" s="1"/>
  <c r="JN57" i="2"/>
  <c r="JO57" i="2"/>
  <c r="JQ57" i="2"/>
  <c r="JR57" i="2"/>
  <c r="JS155" i="2"/>
  <c r="JT234" i="2"/>
  <c r="JU57" i="2"/>
  <c r="JX57" i="2"/>
  <c r="JY57" i="2"/>
  <c r="JZ57" i="2"/>
  <c r="JZ155" i="2" s="1"/>
  <c r="KA57" i="2"/>
  <c r="KA234" i="2" s="1"/>
  <c r="KB57" i="2"/>
  <c r="KC57" i="2"/>
  <c r="KG155" i="2"/>
  <c r="KH234" i="2"/>
  <c r="AY9" i="4"/>
  <c r="KN155" i="2"/>
  <c r="KO234" i="2"/>
  <c r="KU155" i="2"/>
  <c r="KV234" i="2"/>
  <c r="BA9" i="4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4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4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J58" i="2"/>
  <c r="JK58" i="2"/>
  <c r="JL58" i="2"/>
  <c r="JL156" i="2" s="1"/>
  <c r="JM58" i="2"/>
  <c r="JM235" i="2" s="1"/>
  <c r="JN58" i="2"/>
  <c r="JQ58" i="2"/>
  <c r="JR58" i="2"/>
  <c r="JS156" i="2"/>
  <c r="JT235" i="2"/>
  <c r="JU58" i="2"/>
  <c r="JX58" i="2"/>
  <c r="JY58" i="2"/>
  <c r="JZ58" i="2"/>
  <c r="JZ156" i="2" s="1"/>
  <c r="KA58" i="2"/>
  <c r="KA235" i="2" s="1"/>
  <c r="KB58" i="2"/>
  <c r="KC58" i="2"/>
  <c r="KG156" i="2"/>
  <c r="KH235" i="2"/>
  <c r="AY14" i="4"/>
  <c r="KN156" i="2"/>
  <c r="KO235" i="2"/>
  <c r="KU156" i="2"/>
  <c r="KV235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J59" i="2"/>
  <c r="JK59" i="2"/>
  <c r="JL59" i="2"/>
  <c r="JL157" i="2" s="1"/>
  <c r="JM59" i="2"/>
  <c r="JM236" i="2" s="1"/>
  <c r="JN59" i="2"/>
  <c r="JQ59" i="2"/>
  <c r="JR59" i="2"/>
  <c r="JS157" i="2"/>
  <c r="JT236" i="2"/>
  <c r="JU59" i="2"/>
  <c r="JX59" i="2"/>
  <c r="JY59" i="2"/>
  <c r="JZ59" i="2"/>
  <c r="JZ157" i="2" s="1"/>
  <c r="KA59" i="2"/>
  <c r="KA236" i="2" s="1"/>
  <c r="KB59" i="2"/>
  <c r="KC59" i="2"/>
  <c r="KG157" i="2"/>
  <c r="KH236" i="2"/>
  <c r="AY10" i="4"/>
  <c r="KN157" i="2"/>
  <c r="KO236" i="2"/>
  <c r="KU157" i="2"/>
  <c r="KV236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AU64" i="4"/>
  <c r="JJ60" i="2"/>
  <c r="JK60" i="2"/>
  <c r="JL60" i="2"/>
  <c r="JL158" i="2" s="1"/>
  <c r="JM60" i="2"/>
  <c r="JM237" i="2" s="1"/>
  <c r="JN60" i="2"/>
  <c r="JO60" i="2"/>
  <c r="JQ60" i="2"/>
  <c r="JR60" i="2"/>
  <c r="JS158" i="2"/>
  <c r="JT237" i="2"/>
  <c r="JU60" i="2"/>
  <c r="JV60" i="2"/>
  <c r="AW64" i="4" s="1"/>
  <c r="JX60" i="2"/>
  <c r="JY60" i="2"/>
  <c r="JZ60" i="2"/>
  <c r="JZ158" i="2" s="1"/>
  <c r="KA60" i="2"/>
  <c r="KA237" i="2" s="1"/>
  <c r="KB60" i="2"/>
  <c r="KC60" i="2"/>
  <c r="KG158" i="2"/>
  <c r="KH237" i="2"/>
  <c r="AY64" i="4"/>
  <c r="KN158" i="2"/>
  <c r="KO237" i="2"/>
  <c r="KQ60" i="2"/>
  <c r="AZ64" i="4" s="1"/>
  <c r="KU158" i="2"/>
  <c r="KV237" i="2"/>
  <c r="BA64" i="4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J61" i="2"/>
  <c r="JK61" i="2"/>
  <c r="JL61" i="2"/>
  <c r="JL159" i="2" s="1"/>
  <c r="JM61" i="2"/>
  <c r="JM238" i="2" s="1"/>
  <c r="JN61" i="2"/>
  <c r="JQ61" i="2"/>
  <c r="JR61" i="2"/>
  <c r="JS159" i="2"/>
  <c r="JT238" i="2"/>
  <c r="JU61" i="2"/>
  <c r="JX61" i="2"/>
  <c r="JY61" i="2"/>
  <c r="JZ61" i="2"/>
  <c r="JZ159" i="2" s="1"/>
  <c r="KA61" i="2"/>
  <c r="KA238" i="2" s="1"/>
  <c r="KB61" i="2"/>
  <c r="KC61" i="2"/>
  <c r="KG159" i="2"/>
  <c r="KH238" i="2"/>
  <c r="AY36" i="4"/>
  <c r="KN159" i="2"/>
  <c r="KO238" i="2"/>
  <c r="KU159" i="2"/>
  <c r="KV238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7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7" i="4"/>
  <c r="CE160" i="2"/>
  <c r="CF239" i="2"/>
  <c r="CL160" i="2"/>
  <c r="CM239" i="2"/>
  <c r="CS160" i="2"/>
  <c r="CT239" i="2"/>
  <c r="CZ160" i="2"/>
  <c r="DA239" i="2"/>
  <c r="X27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27" i="4"/>
  <c r="HI239" i="2"/>
  <c r="HO160" i="2"/>
  <c r="HP239" i="2"/>
  <c r="AO27" i="4"/>
  <c r="HV160" i="2"/>
  <c r="HW239" i="2"/>
  <c r="IC160" i="2"/>
  <c r="ID239" i="2"/>
  <c r="AQ27" i="4"/>
  <c r="IJ160" i="2"/>
  <c r="IK239" i="2"/>
  <c r="IO62" i="2"/>
  <c r="IT62" i="2" s="1"/>
  <c r="AS27" i="4" s="1"/>
  <c r="IP62" i="2"/>
  <c r="IQ160" i="2"/>
  <c r="IR239" i="2"/>
  <c r="IS62" i="2"/>
  <c r="IV62" i="2"/>
  <c r="IW62" i="2"/>
  <c r="IX62" i="2"/>
  <c r="IX160" i="2" s="1"/>
  <c r="IY62" i="2"/>
  <c r="IY239" i="2" s="1"/>
  <c r="IZ62" i="2"/>
  <c r="AU27" i="4"/>
  <c r="JJ62" i="2"/>
  <c r="JK62" i="2"/>
  <c r="JL62" i="2"/>
  <c r="JL160" i="2" s="1"/>
  <c r="JM62" i="2"/>
  <c r="JM239" i="2" s="1"/>
  <c r="JN62" i="2"/>
  <c r="JO62" i="2"/>
  <c r="JQ62" i="2"/>
  <c r="JR62" i="2"/>
  <c r="JS160" i="2"/>
  <c r="JT239" i="2"/>
  <c r="JU62" i="2"/>
  <c r="JX62" i="2"/>
  <c r="JY62" i="2"/>
  <c r="JZ62" i="2"/>
  <c r="JZ160" i="2" s="1"/>
  <c r="KA62" i="2"/>
  <c r="KA239" i="2" s="1"/>
  <c r="KB62" i="2"/>
  <c r="KC62" i="2"/>
  <c r="KG160" i="2"/>
  <c r="KH239" i="2"/>
  <c r="AY27" i="4"/>
  <c r="KQ62" i="2"/>
  <c r="AZ27" i="4" s="1"/>
  <c r="KN160" i="2"/>
  <c r="KO239" i="2"/>
  <c r="KU160" i="2"/>
  <c r="KV239" i="2"/>
  <c r="BA27" i="4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J63" i="2"/>
  <c r="JK63" i="2"/>
  <c r="JL63" i="2"/>
  <c r="JL161" i="2" s="1"/>
  <c r="JM63" i="2"/>
  <c r="JM240" i="2" s="1"/>
  <c r="JN63" i="2"/>
  <c r="JQ63" i="2"/>
  <c r="JR63" i="2"/>
  <c r="JS161" i="2"/>
  <c r="JT240" i="2"/>
  <c r="JU63" i="2"/>
  <c r="JX63" i="2"/>
  <c r="JY63" i="2"/>
  <c r="JZ63" i="2"/>
  <c r="JZ161" i="2" s="1"/>
  <c r="KA63" i="2"/>
  <c r="KA240" i="2" s="1"/>
  <c r="KB63" i="2"/>
  <c r="KC63" i="2"/>
  <c r="KG161" i="2"/>
  <c r="KH240" i="2"/>
  <c r="AY60" i="4"/>
  <c r="KN161" i="2"/>
  <c r="KO240" i="2"/>
  <c r="KV240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J64" i="2"/>
  <c r="JK64" i="2"/>
  <c r="JL64" i="2"/>
  <c r="JL162" i="2" s="1"/>
  <c r="JM64" i="2"/>
  <c r="JM241" i="2" s="1"/>
  <c r="JN64" i="2"/>
  <c r="JQ64" i="2"/>
  <c r="JR64" i="2"/>
  <c r="JS162" i="2"/>
  <c r="JT241" i="2"/>
  <c r="JU64" i="2"/>
  <c r="JX64" i="2"/>
  <c r="JY64" i="2"/>
  <c r="JZ64" i="2"/>
  <c r="JZ162" i="2" s="1"/>
  <c r="KA64" i="2"/>
  <c r="KA241" i="2" s="1"/>
  <c r="KB64" i="2"/>
  <c r="KC64" i="2"/>
  <c r="KG162" i="2"/>
  <c r="KH241" i="2"/>
  <c r="AY63" i="4"/>
  <c r="KN162" i="2"/>
  <c r="KO241" i="2"/>
  <c r="KU162" i="2"/>
  <c r="KV241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8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8" i="4"/>
  <c r="GT163" i="2"/>
  <c r="GU242" i="2"/>
  <c r="HA163" i="2"/>
  <c r="HB242" i="2"/>
  <c r="AM8" i="4"/>
  <c r="HI242" i="2"/>
  <c r="HO163" i="2"/>
  <c r="HP242" i="2"/>
  <c r="AO8" i="4"/>
  <c r="HV163" i="2"/>
  <c r="HW242" i="2"/>
  <c r="IC163" i="2"/>
  <c r="ID242" i="2"/>
  <c r="AQ8" i="4"/>
  <c r="AR8" i="4"/>
  <c r="IJ163" i="2"/>
  <c r="IK242" i="2"/>
  <c r="IO65" i="2"/>
  <c r="IP65" i="2"/>
  <c r="IQ163" i="2"/>
  <c r="IR242" i="2"/>
  <c r="IS65" i="2"/>
  <c r="IV65" i="2"/>
  <c r="IW65" i="2"/>
  <c r="IX65" i="2"/>
  <c r="IX163" i="2" s="1"/>
  <c r="IY65" i="2"/>
  <c r="IY242" i="2" s="1"/>
  <c r="IZ65" i="2"/>
  <c r="AU8" i="4"/>
  <c r="JJ65" i="2"/>
  <c r="JK65" i="2"/>
  <c r="JL65" i="2"/>
  <c r="JL163" i="2" s="1"/>
  <c r="JM65" i="2"/>
  <c r="JM242" i="2" s="1"/>
  <c r="JN65" i="2"/>
  <c r="JO65" i="2"/>
  <c r="JQ65" i="2"/>
  <c r="JR65" i="2"/>
  <c r="JS163" i="2"/>
  <c r="JT242" i="2"/>
  <c r="JU65" i="2"/>
  <c r="JX65" i="2"/>
  <c r="JY65" i="2"/>
  <c r="JZ65" i="2"/>
  <c r="JZ163" i="2" s="1"/>
  <c r="KA65" i="2"/>
  <c r="KA242" i="2" s="1"/>
  <c r="KB65" i="2"/>
  <c r="KC65" i="2"/>
  <c r="KG163" i="2"/>
  <c r="KH242" i="2"/>
  <c r="AY8" i="4"/>
  <c r="KN163" i="2"/>
  <c r="KO242" i="2"/>
  <c r="KU163" i="2"/>
  <c r="KV242" i="2"/>
  <c r="BA8" i="4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28" i="4"/>
  <c r="BC164" i="2"/>
  <c r="BD243" i="2"/>
  <c r="BJ164" i="2"/>
  <c r="BK243" i="2"/>
  <c r="BQ164" i="2"/>
  <c r="BR243" i="2"/>
  <c r="S28" i="4"/>
  <c r="BX164" i="2"/>
  <c r="BY243" i="2"/>
  <c r="T28" i="4"/>
  <c r="CE164" i="2"/>
  <c r="CF243" i="2"/>
  <c r="CL164" i="2"/>
  <c r="CM243" i="2"/>
  <c r="CS164" i="2"/>
  <c r="CT243" i="2"/>
  <c r="CZ164" i="2"/>
  <c r="DA243" i="2"/>
  <c r="DG164" i="2"/>
  <c r="DH243" i="2"/>
  <c r="Y28" i="4"/>
  <c r="DN164" i="2"/>
  <c r="DO243" i="2"/>
  <c r="Z28" i="4"/>
  <c r="DU164" i="2"/>
  <c r="DV243" i="2"/>
  <c r="AA28" i="4"/>
  <c r="EB164" i="2"/>
  <c r="EC243" i="2"/>
  <c r="AB28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28" i="4"/>
  <c r="GT164" i="2"/>
  <c r="GU243" i="2"/>
  <c r="HA164" i="2"/>
  <c r="HB243" i="2"/>
  <c r="AM28" i="4"/>
  <c r="HI243" i="2"/>
  <c r="HO164" i="2"/>
  <c r="HP243" i="2"/>
  <c r="AO28" i="4"/>
  <c r="HV164" i="2"/>
  <c r="HW243" i="2"/>
  <c r="IC164" i="2"/>
  <c r="ID243" i="2"/>
  <c r="AQ28" i="4"/>
  <c r="IJ164" i="2"/>
  <c r="IK243" i="2"/>
  <c r="IO66" i="2"/>
  <c r="IP66" i="2"/>
  <c r="IQ164" i="2"/>
  <c r="IR243" i="2"/>
  <c r="IS66" i="2"/>
  <c r="IV66" i="2"/>
  <c r="IW66" i="2"/>
  <c r="IX66" i="2"/>
  <c r="IX164" i="2" s="1"/>
  <c r="IY66" i="2"/>
  <c r="IY243" i="2" s="1"/>
  <c r="IZ66" i="2"/>
  <c r="AU28" i="4"/>
  <c r="JJ66" i="2"/>
  <c r="JK66" i="2"/>
  <c r="JL66" i="2"/>
  <c r="JL164" i="2" s="1"/>
  <c r="JM66" i="2"/>
  <c r="JM243" i="2" s="1"/>
  <c r="JN66" i="2"/>
  <c r="JO66" i="2"/>
  <c r="JQ66" i="2"/>
  <c r="JR66" i="2"/>
  <c r="JS164" i="2"/>
  <c r="JT243" i="2"/>
  <c r="JU66" i="2"/>
  <c r="JX66" i="2"/>
  <c r="JY66" i="2"/>
  <c r="JZ66" i="2"/>
  <c r="JZ164" i="2" s="1"/>
  <c r="KA66" i="2"/>
  <c r="KA243" i="2" s="1"/>
  <c r="KB66" i="2"/>
  <c r="KC66" i="2"/>
  <c r="KG164" i="2"/>
  <c r="KH243" i="2"/>
  <c r="AY28" i="4"/>
  <c r="KQ66" i="2"/>
  <c r="AZ28" i="4" s="1"/>
  <c r="KN164" i="2"/>
  <c r="KO243" i="2"/>
  <c r="KU164" i="2"/>
  <c r="KV243" i="2"/>
  <c r="BA28" i="4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AU34" i="4"/>
  <c r="JJ67" i="2"/>
  <c r="JK67" i="2"/>
  <c r="JL67" i="2"/>
  <c r="JL165" i="2" s="1"/>
  <c r="JM67" i="2"/>
  <c r="JM244" i="2" s="1"/>
  <c r="JN67" i="2"/>
  <c r="JQ67" i="2"/>
  <c r="JR67" i="2"/>
  <c r="JS165" i="2"/>
  <c r="JT244" i="2"/>
  <c r="JU67" i="2"/>
  <c r="JX67" i="2"/>
  <c r="JY67" i="2"/>
  <c r="JZ67" i="2"/>
  <c r="JZ165" i="2" s="1"/>
  <c r="KA67" i="2"/>
  <c r="KA244" i="2" s="1"/>
  <c r="KB67" i="2"/>
  <c r="KC67" i="2"/>
  <c r="KG165" i="2"/>
  <c r="KH244" i="2"/>
  <c r="AY34" i="4"/>
  <c r="KN165" i="2"/>
  <c r="KO244" i="2"/>
  <c r="KU165" i="2"/>
  <c r="KV244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8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J68" i="2"/>
  <c r="JK68" i="2"/>
  <c r="JL68" i="2"/>
  <c r="JL166" i="2" s="1"/>
  <c r="JM68" i="2"/>
  <c r="JM245" i="2" s="1"/>
  <c r="JN68" i="2"/>
  <c r="JQ68" i="2"/>
  <c r="JR68" i="2"/>
  <c r="JS166" i="2"/>
  <c r="JT245" i="2"/>
  <c r="JU68" i="2"/>
  <c r="JX68" i="2"/>
  <c r="JY68" i="2"/>
  <c r="JZ68" i="2"/>
  <c r="JZ166" i="2" s="1"/>
  <c r="KA68" i="2"/>
  <c r="KA245" i="2" s="1"/>
  <c r="KB68" i="2"/>
  <c r="KC68" i="2"/>
  <c r="KG166" i="2"/>
  <c r="KH245" i="2"/>
  <c r="AY48" i="4"/>
  <c r="KN166" i="2"/>
  <c r="KO245" i="2"/>
  <c r="KU166" i="2"/>
  <c r="KV245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19" i="4"/>
  <c r="HV167" i="2"/>
  <c r="HW246" i="2"/>
  <c r="IC167" i="2"/>
  <c r="ID246" i="2"/>
  <c r="AQ19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J69" i="2"/>
  <c r="JK69" i="2"/>
  <c r="JL69" i="2"/>
  <c r="JL167" i="2" s="1"/>
  <c r="JM69" i="2"/>
  <c r="JM246" i="2" s="1"/>
  <c r="JN69" i="2"/>
  <c r="JQ69" i="2"/>
  <c r="JR69" i="2"/>
  <c r="JS167" i="2"/>
  <c r="JT246" i="2"/>
  <c r="JU69" i="2"/>
  <c r="JX69" i="2"/>
  <c r="JY69" i="2"/>
  <c r="JZ69" i="2"/>
  <c r="JZ167" i="2" s="1"/>
  <c r="KA69" i="2"/>
  <c r="KA246" i="2" s="1"/>
  <c r="KB69" i="2"/>
  <c r="KC69" i="2"/>
  <c r="KG167" i="2"/>
  <c r="KH246" i="2"/>
  <c r="AY19" i="4"/>
  <c r="KN167" i="2"/>
  <c r="KO246" i="2"/>
  <c r="KV246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5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5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AU45" i="4"/>
  <c r="JJ70" i="2"/>
  <c r="JK70" i="2"/>
  <c r="JL70" i="2"/>
  <c r="JL168" i="2" s="1"/>
  <c r="JM70" i="2"/>
  <c r="JM247" i="2" s="1"/>
  <c r="JN70" i="2"/>
  <c r="JQ70" i="2"/>
  <c r="JR70" i="2"/>
  <c r="JS168" i="2"/>
  <c r="JT247" i="2"/>
  <c r="JU70" i="2"/>
  <c r="JX70" i="2"/>
  <c r="JY70" i="2"/>
  <c r="JZ70" i="2"/>
  <c r="JZ168" i="2" s="1"/>
  <c r="KA70" i="2"/>
  <c r="KA247" i="2" s="1"/>
  <c r="KB70" i="2"/>
  <c r="KC70" i="2"/>
  <c r="KG168" i="2"/>
  <c r="KH247" i="2"/>
  <c r="AY45" i="4"/>
  <c r="KN168" i="2"/>
  <c r="KO247" i="2"/>
  <c r="KU168" i="2"/>
  <c r="KV247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4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4" i="4"/>
  <c r="BX169" i="2"/>
  <c r="BY248" i="2"/>
  <c r="T4" i="4"/>
  <c r="CE169" i="2"/>
  <c r="CF248" i="2"/>
  <c r="U4" i="4"/>
  <c r="CL169" i="2"/>
  <c r="CM248" i="2"/>
  <c r="CS169" i="2"/>
  <c r="CT248" i="2"/>
  <c r="CZ169" i="2"/>
  <c r="DA248" i="2"/>
  <c r="X4" i="4"/>
  <c r="DG169" i="2"/>
  <c r="DH248" i="2"/>
  <c r="Y4" i="4"/>
  <c r="DN169" i="2"/>
  <c r="DO248" i="2"/>
  <c r="Z4" i="4"/>
  <c r="DU169" i="2"/>
  <c r="DV248" i="2"/>
  <c r="AA4" i="4"/>
  <c r="EB169" i="2"/>
  <c r="EC248" i="2"/>
  <c r="AB4" i="4"/>
  <c r="EI169" i="2"/>
  <c r="EJ248" i="2"/>
  <c r="EP169" i="2"/>
  <c r="EQ248" i="2"/>
  <c r="EW169" i="2"/>
  <c r="EX248" i="2"/>
  <c r="AE4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4" i="4"/>
  <c r="GT169" i="2"/>
  <c r="GU248" i="2"/>
  <c r="HA169" i="2"/>
  <c r="HB248" i="2"/>
  <c r="AM4" i="4"/>
  <c r="HI248" i="2"/>
  <c r="HO169" i="2"/>
  <c r="HP248" i="2"/>
  <c r="AO4" i="4"/>
  <c r="HV169" i="2"/>
  <c r="HW248" i="2"/>
  <c r="IC169" i="2"/>
  <c r="ID248" i="2"/>
  <c r="AQ4" i="4"/>
  <c r="IJ169" i="2"/>
  <c r="IK248" i="2"/>
  <c r="IO71" i="2"/>
  <c r="IP71" i="2"/>
  <c r="IQ169" i="2"/>
  <c r="IR248" i="2"/>
  <c r="IS71" i="2"/>
  <c r="IV71" i="2"/>
  <c r="IW71" i="2"/>
  <c r="IX71" i="2"/>
  <c r="IX169" i="2" s="1"/>
  <c r="IY71" i="2"/>
  <c r="IY248" i="2" s="1"/>
  <c r="IZ71" i="2"/>
  <c r="AU4" i="4"/>
  <c r="JJ71" i="2"/>
  <c r="JK71" i="2"/>
  <c r="JL71" i="2"/>
  <c r="JL169" i="2" s="1"/>
  <c r="JM71" i="2"/>
  <c r="JM248" i="2" s="1"/>
  <c r="JN71" i="2"/>
  <c r="JO71" i="2"/>
  <c r="JQ71" i="2"/>
  <c r="JR71" i="2"/>
  <c r="JS169" i="2"/>
  <c r="JT248" i="2"/>
  <c r="JU71" i="2"/>
  <c r="JX71" i="2"/>
  <c r="JY71" i="2"/>
  <c r="JZ71" i="2"/>
  <c r="JZ169" i="2" s="1"/>
  <c r="KA71" i="2"/>
  <c r="KA248" i="2" s="1"/>
  <c r="KB71" i="2"/>
  <c r="KC71" i="2"/>
  <c r="KG169" i="2"/>
  <c r="KH248" i="2"/>
  <c r="AY4" i="4"/>
  <c r="KQ71" i="2"/>
  <c r="AZ4" i="4" s="1"/>
  <c r="KN169" i="2"/>
  <c r="KO248" i="2"/>
  <c r="KU169" i="2"/>
  <c r="KV248" i="2"/>
  <c r="BA4" i="4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AU68" i="4"/>
  <c r="JJ72" i="2"/>
  <c r="JK72" i="2"/>
  <c r="JL72" i="2"/>
  <c r="JL170" i="2" s="1"/>
  <c r="JM72" i="2"/>
  <c r="JM249" i="2" s="1"/>
  <c r="JN72" i="2"/>
  <c r="JO72" i="2"/>
  <c r="JQ72" i="2"/>
  <c r="JR72" i="2"/>
  <c r="JS170" i="2"/>
  <c r="JT249" i="2"/>
  <c r="JU72" i="2"/>
  <c r="JV72" i="2"/>
  <c r="AW68" i="4" s="1"/>
  <c r="JX72" i="2"/>
  <c r="JY72" i="2"/>
  <c r="JZ72" i="2"/>
  <c r="JZ170" i="2" s="1"/>
  <c r="KA72" i="2"/>
  <c r="KA249" i="2" s="1"/>
  <c r="KB72" i="2"/>
  <c r="KC72" i="2"/>
  <c r="KG170" i="2"/>
  <c r="KH249" i="2"/>
  <c r="AY68" i="4"/>
  <c r="KN170" i="2"/>
  <c r="KO249" i="2"/>
  <c r="KQ72" i="2"/>
  <c r="AZ68" i="4" s="1"/>
  <c r="KU170" i="2"/>
  <c r="KV249" i="2"/>
  <c r="BA68" i="4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52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J73" i="2"/>
  <c r="JK73" i="2"/>
  <c r="JL73" i="2"/>
  <c r="JL171" i="2" s="1"/>
  <c r="JM73" i="2"/>
  <c r="JM250" i="2" s="1"/>
  <c r="JN73" i="2"/>
  <c r="JO73" i="2"/>
  <c r="JQ73" i="2"/>
  <c r="JR73" i="2"/>
  <c r="JS171" i="2"/>
  <c r="JT250" i="2"/>
  <c r="JU73" i="2"/>
  <c r="JX73" i="2"/>
  <c r="JY73" i="2"/>
  <c r="JZ73" i="2"/>
  <c r="JZ171" i="2" s="1"/>
  <c r="KA73" i="2"/>
  <c r="KA250" i="2" s="1"/>
  <c r="KB73" i="2"/>
  <c r="KC73" i="2"/>
  <c r="KG171" i="2"/>
  <c r="KH250" i="2"/>
  <c r="AY52" i="4"/>
  <c r="KN171" i="2"/>
  <c r="KO250" i="2"/>
  <c r="KU171" i="2"/>
  <c r="KV250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39" i="4"/>
  <c r="BC172" i="2"/>
  <c r="BD251" i="2"/>
  <c r="BJ172" i="2"/>
  <c r="BK251" i="2"/>
  <c r="BQ172" i="2"/>
  <c r="BR251" i="2"/>
  <c r="S39" i="4"/>
  <c r="BX172" i="2"/>
  <c r="BY251" i="2"/>
  <c r="T39" i="4"/>
  <c r="CE172" i="2"/>
  <c r="CF251" i="2"/>
  <c r="U39" i="4"/>
  <c r="CL172" i="2"/>
  <c r="CM251" i="2"/>
  <c r="CS172" i="2"/>
  <c r="CT251" i="2"/>
  <c r="CZ172" i="2"/>
  <c r="DA251" i="2"/>
  <c r="X39" i="4"/>
  <c r="DG172" i="2"/>
  <c r="DH251" i="2"/>
  <c r="Y39" i="4"/>
  <c r="DN172" i="2"/>
  <c r="DO251" i="2"/>
  <c r="Z39" i="4"/>
  <c r="DU172" i="2"/>
  <c r="DV251" i="2"/>
  <c r="AA39" i="4"/>
  <c r="EB172" i="2"/>
  <c r="EC251" i="2"/>
  <c r="AB39" i="4"/>
  <c r="EI172" i="2"/>
  <c r="EJ251" i="2"/>
  <c r="EP172" i="2"/>
  <c r="EQ251" i="2"/>
  <c r="EW172" i="2"/>
  <c r="EX251" i="2"/>
  <c r="AE39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39" i="4"/>
  <c r="GT172" i="2"/>
  <c r="GU251" i="2"/>
  <c r="HA172" i="2"/>
  <c r="HB251" i="2"/>
  <c r="AM39" i="4"/>
  <c r="HH172" i="2"/>
  <c r="HI251" i="2"/>
  <c r="AN39" i="4"/>
  <c r="HO172" i="2"/>
  <c r="HP251" i="2"/>
  <c r="AO39" i="4"/>
  <c r="HV172" i="2"/>
  <c r="HW251" i="2"/>
  <c r="IC172" i="2"/>
  <c r="ID251" i="2"/>
  <c r="AQ39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AU39" i="4"/>
  <c r="JJ74" i="2"/>
  <c r="JK74" i="2"/>
  <c r="JL74" i="2"/>
  <c r="JL172" i="2" s="1"/>
  <c r="JM74" i="2"/>
  <c r="JM251" i="2" s="1"/>
  <c r="JN74" i="2"/>
  <c r="JO74" i="2"/>
  <c r="JQ74" i="2"/>
  <c r="JR74" i="2"/>
  <c r="JS172" i="2"/>
  <c r="JT251" i="2"/>
  <c r="JU74" i="2"/>
  <c r="JV74" i="2"/>
  <c r="AW39" i="4" s="1"/>
  <c r="JX74" i="2"/>
  <c r="JY74" i="2"/>
  <c r="JZ74" i="2"/>
  <c r="JZ172" i="2" s="1"/>
  <c r="KA74" i="2"/>
  <c r="KA251" i="2" s="1"/>
  <c r="KB74" i="2"/>
  <c r="KC74" i="2"/>
  <c r="KG172" i="2"/>
  <c r="KH251" i="2"/>
  <c r="AY39" i="4"/>
  <c r="KN172" i="2"/>
  <c r="KO251" i="2"/>
  <c r="KQ74" i="2"/>
  <c r="AZ39" i="4" s="1"/>
  <c r="KU172" i="2"/>
  <c r="KV251" i="2"/>
  <c r="BA39" i="4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AU59" i="4"/>
  <c r="JJ75" i="2"/>
  <c r="JK75" i="2"/>
  <c r="JL75" i="2"/>
  <c r="JL173" i="2" s="1"/>
  <c r="JM75" i="2"/>
  <c r="JM252" i="2" s="1"/>
  <c r="JN75" i="2"/>
  <c r="JO75" i="2"/>
  <c r="JQ75" i="2"/>
  <c r="JR75" i="2"/>
  <c r="JS173" i="2"/>
  <c r="JT252" i="2"/>
  <c r="JU75" i="2"/>
  <c r="JV75" i="2"/>
  <c r="AW59" i="4" s="1"/>
  <c r="JX75" i="2"/>
  <c r="JY75" i="2"/>
  <c r="JZ75" i="2"/>
  <c r="JZ173" i="2" s="1"/>
  <c r="KA75" i="2"/>
  <c r="KA252" i="2" s="1"/>
  <c r="KB75" i="2"/>
  <c r="KC75" i="2"/>
  <c r="KG173" i="2"/>
  <c r="KH252" i="2"/>
  <c r="AY59" i="4"/>
  <c r="KN173" i="2"/>
  <c r="KO252" i="2"/>
  <c r="KQ75" i="2"/>
  <c r="AZ59" i="4" s="1"/>
  <c r="KU173" i="2"/>
  <c r="KV252" i="2"/>
  <c r="BA59" i="4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3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J76" i="2"/>
  <c r="JK76" i="2"/>
  <c r="JL76" i="2"/>
  <c r="JL174" i="2" s="1"/>
  <c r="JM76" i="2"/>
  <c r="JM253" i="2" s="1"/>
  <c r="JN76" i="2"/>
  <c r="JO76" i="2"/>
  <c r="JQ76" i="2"/>
  <c r="JR76" i="2"/>
  <c r="JS174" i="2"/>
  <c r="JT253" i="2"/>
  <c r="JU76" i="2"/>
  <c r="JV76" i="2"/>
  <c r="AW56" i="4" s="1"/>
  <c r="JX76" i="2"/>
  <c r="JY76" i="2"/>
  <c r="JZ76" i="2"/>
  <c r="JZ174" i="2" s="1"/>
  <c r="KA76" i="2"/>
  <c r="KA253" i="2" s="1"/>
  <c r="KB76" i="2"/>
  <c r="KC76" i="2"/>
  <c r="KG174" i="2"/>
  <c r="KH253" i="2"/>
  <c r="AY56" i="4"/>
  <c r="KN174" i="2"/>
  <c r="KO253" i="2"/>
  <c r="KQ76" i="2"/>
  <c r="AZ56" i="4" s="1"/>
  <c r="KU174" i="2"/>
  <c r="KV253" i="2"/>
  <c r="BA56" i="4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J77" i="2"/>
  <c r="JK77" i="2"/>
  <c r="JL77" i="2"/>
  <c r="JL175" i="2" s="1"/>
  <c r="JM77" i="2"/>
  <c r="JM254" i="2" s="1"/>
  <c r="JN77" i="2"/>
  <c r="JQ77" i="2"/>
  <c r="JR77" i="2"/>
  <c r="JS175" i="2"/>
  <c r="JT254" i="2"/>
  <c r="JU77" i="2"/>
  <c r="JX77" i="2"/>
  <c r="JY77" i="2"/>
  <c r="JZ77" i="2"/>
  <c r="JZ175" i="2" s="1"/>
  <c r="KA77" i="2"/>
  <c r="KA254" i="2" s="1"/>
  <c r="KB77" i="2"/>
  <c r="KC77" i="2"/>
  <c r="KG175" i="2"/>
  <c r="KH254" i="2"/>
  <c r="AY25" i="4"/>
  <c r="KN175" i="2"/>
  <c r="KO254" i="2"/>
  <c r="KU175" i="2"/>
  <c r="KV254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J78" i="2"/>
  <c r="JK78" i="2"/>
  <c r="JL78" i="2"/>
  <c r="JL176" i="2" s="1"/>
  <c r="JM78" i="2"/>
  <c r="JM255" i="2" s="1"/>
  <c r="JN78" i="2"/>
  <c r="JQ78" i="2"/>
  <c r="JR78" i="2"/>
  <c r="JS176" i="2"/>
  <c r="JT255" i="2"/>
  <c r="JU78" i="2"/>
  <c r="JX78" i="2"/>
  <c r="JY78" i="2"/>
  <c r="JZ78" i="2"/>
  <c r="JZ176" i="2" s="1"/>
  <c r="KA78" i="2"/>
  <c r="KA255" i="2" s="1"/>
  <c r="KB78" i="2"/>
  <c r="KC78" i="2"/>
  <c r="KG176" i="2"/>
  <c r="KH255" i="2"/>
  <c r="AY71" i="4"/>
  <c r="KN176" i="2"/>
  <c r="KO255" i="2"/>
  <c r="KU176" i="2"/>
  <c r="KV255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1" i="4"/>
  <c r="BC177" i="2"/>
  <c r="BD256" i="2"/>
  <c r="BJ177" i="2"/>
  <c r="BK256" i="2"/>
  <c r="BR256" i="2"/>
  <c r="BX177" i="2"/>
  <c r="BY256" i="2"/>
  <c r="T51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1" i="4"/>
  <c r="FI79" i="2"/>
  <c r="FJ79" i="2"/>
  <c r="FK79" i="2"/>
  <c r="FK177" i="2" s="1"/>
  <c r="FL79" i="2"/>
  <c r="FL256" i="2" s="1"/>
  <c r="FM79" i="2"/>
  <c r="FN79" i="2"/>
  <c r="AG51" i="4" s="1"/>
  <c r="FR177" i="2"/>
  <c r="FS256" i="2"/>
  <c r="FW79" i="2"/>
  <c r="FX79" i="2"/>
  <c r="FY79" i="2"/>
  <c r="FY177" i="2" s="1"/>
  <c r="FZ79" i="2"/>
  <c r="FZ256" i="2" s="1"/>
  <c r="GA79" i="2"/>
  <c r="GB79" i="2"/>
  <c r="AI51" i="4" s="1"/>
  <c r="GF177" i="2"/>
  <c r="GG256" i="2"/>
  <c r="AJ51" i="4"/>
  <c r="GM177" i="2"/>
  <c r="GN256" i="2"/>
  <c r="AK51" i="4"/>
  <c r="GT177" i="2"/>
  <c r="GU256" i="2"/>
  <c r="AL51" i="4"/>
  <c r="HA177" i="2"/>
  <c r="HB256" i="2"/>
  <c r="AM51" i="4"/>
  <c r="HI256" i="2"/>
  <c r="HO177" i="2"/>
  <c r="HP256" i="2"/>
  <c r="AO51" i="4"/>
  <c r="HV177" i="2"/>
  <c r="HW256" i="2"/>
  <c r="IC177" i="2"/>
  <c r="ID256" i="2"/>
  <c r="AQ51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AU51" i="4"/>
  <c r="JJ79" i="2"/>
  <c r="JK79" i="2"/>
  <c r="JL79" i="2"/>
  <c r="JL177" i="2" s="1"/>
  <c r="JM79" i="2"/>
  <c r="JM256" i="2" s="1"/>
  <c r="JN79" i="2"/>
  <c r="JO79" i="2"/>
  <c r="JQ79" i="2"/>
  <c r="JR79" i="2"/>
  <c r="JS177" i="2"/>
  <c r="JT256" i="2"/>
  <c r="JU79" i="2"/>
  <c r="JX79" i="2"/>
  <c r="JY79" i="2"/>
  <c r="JZ79" i="2"/>
  <c r="JZ177" i="2" s="1"/>
  <c r="KA79" i="2"/>
  <c r="KA256" i="2" s="1"/>
  <c r="KB79" i="2"/>
  <c r="KC79" i="2"/>
  <c r="KG177" i="2"/>
  <c r="KH256" i="2"/>
  <c r="AY51" i="4"/>
  <c r="KN177" i="2"/>
  <c r="KO256" i="2"/>
  <c r="KU177" i="2"/>
  <c r="KV256" i="2"/>
  <c r="BA51" i="4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AU50" i="4"/>
  <c r="JJ80" i="2"/>
  <c r="JK80" i="2"/>
  <c r="JL80" i="2"/>
  <c r="JL178" i="2" s="1"/>
  <c r="JM80" i="2"/>
  <c r="JM257" i="2" s="1"/>
  <c r="JN80" i="2"/>
  <c r="JO80" i="2"/>
  <c r="JQ80" i="2"/>
  <c r="JR80" i="2"/>
  <c r="JS178" i="2"/>
  <c r="JT257" i="2"/>
  <c r="JU80" i="2"/>
  <c r="JV80" i="2"/>
  <c r="AW50" i="4" s="1"/>
  <c r="JX80" i="2"/>
  <c r="JY80" i="2"/>
  <c r="JZ80" i="2"/>
  <c r="JZ178" i="2" s="1"/>
  <c r="KA80" i="2"/>
  <c r="KA257" i="2" s="1"/>
  <c r="KB80" i="2"/>
  <c r="KC80" i="2"/>
  <c r="KG178" i="2"/>
  <c r="KH257" i="2"/>
  <c r="AY50" i="4"/>
  <c r="KN178" i="2"/>
  <c r="KO257" i="2"/>
  <c r="KQ80" i="2"/>
  <c r="AZ50" i="4" s="1"/>
  <c r="KU178" i="2"/>
  <c r="KV257" i="2"/>
  <c r="BA50" i="4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29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29" i="4"/>
  <c r="BX179" i="2"/>
  <c r="BY258" i="2"/>
  <c r="CE179" i="2"/>
  <c r="CF258" i="2"/>
  <c r="U29" i="4"/>
  <c r="CL179" i="2"/>
  <c r="CM258" i="2"/>
  <c r="CS179" i="2"/>
  <c r="CT258" i="2"/>
  <c r="CZ179" i="2"/>
  <c r="DA258" i="2"/>
  <c r="DG179" i="2"/>
  <c r="DH258" i="2"/>
  <c r="Y29" i="4"/>
  <c r="DN179" i="2"/>
  <c r="DO258" i="2"/>
  <c r="DU179" i="2"/>
  <c r="DV258" i="2"/>
  <c r="EB179" i="2"/>
  <c r="EC258" i="2"/>
  <c r="AB29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29" i="4"/>
  <c r="HV179" i="2"/>
  <c r="HW258" i="2"/>
  <c r="IC179" i="2"/>
  <c r="ID258" i="2"/>
  <c r="IJ179" i="2"/>
  <c r="IK258" i="2"/>
  <c r="AR29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J81" i="2"/>
  <c r="JK81" i="2"/>
  <c r="JL81" i="2"/>
  <c r="JL179" i="2" s="1"/>
  <c r="JM81" i="2"/>
  <c r="JM258" i="2" s="1"/>
  <c r="JN81" i="2"/>
  <c r="JQ81" i="2"/>
  <c r="JR81" i="2"/>
  <c r="JS179" i="2"/>
  <c r="JT258" i="2"/>
  <c r="JU81" i="2"/>
  <c r="JX81" i="2"/>
  <c r="JY81" i="2"/>
  <c r="JZ81" i="2"/>
  <c r="JZ179" i="2" s="1"/>
  <c r="KA81" i="2"/>
  <c r="KA258" i="2" s="1"/>
  <c r="KB81" i="2"/>
  <c r="KC81" i="2"/>
  <c r="KG179" i="2"/>
  <c r="KH258" i="2"/>
  <c r="AY29" i="4"/>
  <c r="KN179" i="2"/>
  <c r="KO258" i="2"/>
  <c r="KU179" i="2"/>
  <c r="KV258" i="2"/>
  <c r="BA29" i="4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1" i="4" s="1"/>
  <c r="AM82" i="2"/>
  <c r="AN82" i="2"/>
  <c r="AO180" i="2"/>
  <c r="AP259" i="2"/>
  <c r="AQ82" i="2"/>
  <c r="AV180" i="2"/>
  <c r="AW259" i="2"/>
  <c r="P31" i="4"/>
  <c r="BC180" i="2"/>
  <c r="BD259" i="2"/>
  <c r="BJ180" i="2"/>
  <c r="BK259" i="2"/>
  <c r="BQ180" i="2"/>
  <c r="BR259" i="2"/>
  <c r="S31" i="4"/>
  <c r="BX180" i="2"/>
  <c r="BY259" i="2"/>
  <c r="T31" i="4"/>
  <c r="CE180" i="2"/>
  <c r="CF259" i="2"/>
  <c r="U31" i="4"/>
  <c r="CL180" i="2"/>
  <c r="CM259" i="2"/>
  <c r="CS180" i="2"/>
  <c r="CT259" i="2"/>
  <c r="CZ180" i="2"/>
  <c r="DA259" i="2"/>
  <c r="X31" i="4"/>
  <c r="DG180" i="2"/>
  <c r="DH259" i="2"/>
  <c r="Y31" i="4"/>
  <c r="DN180" i="2"/>
  <c r="DO259" i="2"/>
  <c r="Z31" i="4"/>
  <c r="DU180" i="2"/>
  <c r="DV259" i="2"/>
  <c r="AA31" i="4"/>
  <c r="EB180" i="2"/>
  <c r="EC259" i="2"/>
  <c r="AB31" i="4"/>
  <c r="EI180" i="2"/>
  <c r="EJ259" i="2"/>
  <c r="EP180" i="2"/>
  <c r="EQ259" i="2"/>
  <c r="EW180" i="2"/>
  <c r="EX259" i="2"/>
  <c r="AE31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31" i="4"/>
  <c r="GT180" i="2"/>
  <c r="GU259" i="2"/>
  <c r="HA180" i="2"/>
  <c r="HB259" i="2"/>
  <c r="AM31" i="4"/>
  <c r="HI259" i="2"/>
  <c r="HO180" i="2"/>
  <c r="HP259" i="2"/>
  <c r="AO31" i="4"/>
  <c r="HV180" i="2"/>
  <c r="HW259" i="2"/>
  <c r="IC180" i="2"/>
  <c r="ID259" i="2"/>
  <c r="AQ31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AU31" i="4"/>
  <c r="JJ82" i="2"/>
  <c r="JK82" i="2"/>
  <c r="JL82" i="2"/>
  <c r="JL180" i="2" s="1"/>
  <c r="JM82" i="2"/>
  <c r="JM259" i="2" s="1"/>
  <c r="JN82" i="2"/>
  <c r="JO82" i="2"/>
  <c r="JQ82" i="2"/>
  <c r="JR82" i="2"/>
  <c r="JS180" i="2"/>
  <c r="JT259" i="2"/>
  <c r="JU82" i="2"/>
  <c r="JX82" i="2"/>
  <c r="JY82" i="2"/>
  <c r="JZ82" i="2"/>
  <c r="JZ180" i="2" s="1"/>
  <c r="KA82" i="2"/>
  <c r="KA259" i="2" s="1"/>
  <c r="KB82" i="2"/>
  <c r="KC82" i="2"/>
  <c r="KG180" i="2"/>
  <c r="KH259" i="2"/>
  <c r="AY31" i="4"/>
  <c r="KQ82" i="2"/>
  <c r="AZ31" i="4" s="1"/>
  <c r="KN180" i="2"/>
  <c r="KO259" i="2"/>
  <c r="KU180" i="2"/>
  <c r="KV259" i="2"/>
  <c r="BA31" i="4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J83" i="2"/>
  <c r="JK83" i="2"/>
  <c r="JL83" i="2"/>
  <c r="JL181" i="2" s="1"/>
  <c r="JM83" i="2"/>
  <c r="JM260" i="2" s="1"/>
  <c r="JN83" i="2"/>
  <c r="JQ83" i="2"/>
  <c r="JR83" i="2"/>
  <c r="JS181" i="2"/>
  <c r="JT260" i="2"/>
  <c r="JU83" i="2"/>
  <c r="JX83" i="2"/>
  <c r="JY83" i="2"/>
  <c r="JZ83" i="2"/>
  <c r="JZ181" i="2" s="1"/>
  <c r="KA83" i="2"/>
  <c r="KA260" i="2" s="1"/>
  <c r="KB83" i="2"/>
  <c r="KC83" i="2"/>
  <c r="KG181" i="2"/>
  <c r="KH260" i="2"/>
  <c r="AY16" i="4"/>
  <c r="KN181" i="2"/>
  <c r="KO260" i="2"/>
  <c r="KU181" i="2"/>
  <c r="KV260" i="2"/>
  <c r="BA16" i="4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3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J84" i="2"/>
  <c r="JK84" i="2"/>
  <c r="JL84" i="2"/>
  <c r="JL182" i="2" s="1"/>
  <c r="JM84" i="2"/>
  <c r="JM261" i="2" s="1"/>
  <c r="JN84" i="2"/>
  <c r="JQ84" i="2"/>
  <c r="JR84" i="2"/>
  <c r="JS182" i="2"/>
  <c r="JT261" i="2"/>
  <c r="JU84" i="2"/>
  <c r="JX84" i="2"/>
  <c r="JY84" i="2"/>
  <c r="JZ84" i="2"/>
  <c r="JZ182" i="2" s="1"/>
  <c r="KA84" i="2"/>
  <c r="KA261" i="2" s="1"/>
  <c r="KB84" i="2"/>
  <c r="KC84" i="2"/>
  <c r="KG182" i="2"/>
  <c r="KH261" i="2"/>
  <c r="AY23" i="4"/>
  <c r="KN182" i="2"/>
  <c r="KO261" i="2"/>
  <c r="KU182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89" i="2"/>
  <c r="KU110" i="2"/>
  <c r="KO189" i="2"/>
  <c r="KN110" i="2"/>
  <c r="KH189" i="2"/>
  <c r="KG110" i="2"/>
  <c r="KA12" i="2"/>
  <c r="JZ12" i="2"/>
  <c r="JT189" i="2"/>
  <c r="JS110" i="2"/>
  <c r="JM12" i="2"/>
  <c r="JM189" i="2" s="1"/>
  <c r="JL12" i="2"/>
  <c r="JL110" i="2" s="1"/>
  <c r="JF189" i="2"/>
  <c r="JE110" i="2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JX12" i="2"/>
  <c r="JQ12" i="2"/>
  <c r="JJ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IT66" i="2" l="1"/>
  <c r="AS28" i="4" s="1"/>
  <c r="IT37" i="2"/>
  <c r="AS53" i="4" s="1"/>
  <c r="JV14" i="2"/>
  <c r="AW37" i="4" s="1"/>
  <c r="JA71" i="2"/>
  <c r="AT4" i="4" s="1"/>
  <c r="JA74" i="2"/>
  <c r="AT39" i="4" s="1"/>
  <c r="IT65" i="2"/>
  <c r="AS8" i="4" s="1"/>
  <c r="JV59" i="2"/>
  <c r="AW10" i="4" s="1"/>
  <c r="JV33" i="2"/>
  <c r="AW21" i="4" s="1"/>
  <c r="JA16" i="2"/>
  <c r="AT41" i="4" s="1"/>
  <c r="JA66" i="2"/>
  <c r="AT28" i="4" s="1"/>
  <c r="KQ65" i="2"/>
  <c r="AZ8" i="4" s="1"/>
  <c r="KQ57" i="2"/>
  <c r="AZ9" i="4" s="1"/>
  <c r="KQ50" i="2"/>
  <c r="AZ13" i="4" s="1"/>
  <c r="KA189" i="2"/>
  <c r="JX100" i="2"/>
  <c r="JZ110" i="2"/>
  <c r="JX95" i="2"/>
  <c r="JX93" i="2"/>
  <c r="KQ79" i="2"/>
  <c r="AZ51" i="4" s="1"/>
  <c r="KQ77" i="2"/>
  <c r="AZ25" i="4" s="1"/>
  <c r="KQ55" i="2"/>
  <c r="AZ18" i="4" s="1"/>
  <c r="KQ37" i="2"/>
  <c r="AZ53" i="4" s="1"/>
  <c r="KQ35" i="2"/>
  <c r="AZ17" i="4" s="1"/>
  <c r="KQ33" i="2"/>
  <c r="AZ21" i="4" s="1"/>
  <c r="H21" i="4" s="1"/>
  <c r="KQ18" i="2"/>
  <c r="AZ22" i="4" s="1"/>
  <c r="JV82" i="2"/>
  <c r="AW31" i="4" s="1"/>
  <c r="JV79" i="2"/>
  <c r="AW51" i="4" s="1"/>
  <c r="JV71" i="2"/>
  <c r="AW4" i="4" s="1"/>
  <c r="JV66" i="2"/>
  <c r="AW28" i="4" s="1"/>
  <c r="JV65" i="2"/>
  <c r="AW8" i="4" s="1"/>
  <c r="JV62" i="2"/>
  <c r="AW27" i="4" s="1"/>
  <c r="JV57" i="2"/>
  <c r="AW9" i="4" s="1"/>
  <c r="JV55" i="2"/>
  <c r="AW18" i="4" s="1"/>
  <c r="JV54" i="2"/>
  <c r="AW38" i="4" s="1"/>
  <c r="JV50" i="2"/>
  <c r="AW13" i="4" s="1"/>
  <c r="JV47" i="2"/>
  <c r="AW40" i="4" s="1"/>
  <c r="JV46" i="2"/>
  <c r="AW30" i="4" s="1"/>
  <c r="JV35" i="2"/>
  <c r="AW17" i="4" s="1"/>
  <c r="JV32" i="2"/>
  <c r="AW7" i="4" s="1"/>
  <c r="JV22" i="2"/>
  <c r="AW44" i="4" s="1"/>
  <c r="JV18" i="2"/>
  <c r="AW22" i="4" s="1"/>
  <c r="JV16" i="2"/>
  <c r="AW41" i="4" s="1"/>
  <c r="JA84" i="2"/>
  <c r="AT23" i="4" s="1"/>
  <c r="JA82" i="2"/>
  <c r="AT31" i="4" s="1"/>
  <c r="JA79" i="2"/>
  <c r="AT51" i="4" s="1"/>
  <c r="JA65" i="2"/>
  <c r="AT8" i="4" s="1"/>
  <c r="JA62" i="2"/>
  <c r="AT27" i="4" s="1"/>
  <c r="JA57" i="2"/>
  <c r="AT9" i="4" s="1"/>
  <c r="JA55" i="2"/>
  <c r="AT18" i="4" s="1"/>
  <c r="JA54" i="2"/>
  <c r="AT38" i="4" s="1"/>
  <c r="JA47" i="2"/>
  <c r="AT40" i="4" s="1"/>
  <c r="JA46" i="2"/>
  <c r="AT30" i="4" s="1"/>
  <c r="JA38" i="2"/>
  <c r="AT6" i="4" s="1"/>
  <c r="JA36" i="2"/>
  <c r="AT54" i="4" s="1"/>
  <c r="JA35" i="2"/>
  <c r="AT17" i="4" s="1"/>
  <c r="JA33" i="2"/>
  <c r="AT21" i="4" s="1"/>
  <c r="JA32" i="2"/>
  <c r="AT7" i="4" s="1"/>
  <c r="JA27" i="2"/>
  <c r="AT12" i="4" s="1"/>
  <c r="JA22" i="2"/>
  <c r="AT44" i="4" s="1"/>
  <c r="JA14" i="2"/>
  <c r="AT37" i="4" s="1"/>
  <c r="IT82" i="2"/>
  <c r="AS31" i="4" s="1"/>
  <c r="IT81" i="2"/>
  <c r="AS29" i="4" s="1"/>
  <c r="IT79" i="2"/>
  <c r="AS51" i="4" s="1"/>
  <c r="IT74" i="2"/>
  <c r="AS39" i="4" s="1"/>
  <c r="IT71" i="2"/>
  <c r="AS4" i="4" s="1"/>
  <c r="IT57" i="2"/>
  <c r="AS9" i="4" s="1"/>
  <c r="IT54" i="2"/>
  <c r="AS38" i="4" s="1"/>
  <c r="IT50" i="2"/>
  <c r="AS13" i="4" s="1"/>
  <c r="IT47" i="2"/>
  <c r="AS40" i="4" s="1"/>
  <c r="IT46" i="2"/>
  <c r="AS30" i="4" s="1"/>
  <c r="IT36" i="2"/>
  <c r="AS54" i="4" s="1"/>
  <c r="IT35" i="2"/>
  <c r="AS17" i="4" s="1"/>
  <c r="IT33" i="2"/>
  <c r="AS21" i="4" s="1"/>
  <c r="IT32" i="2"/>
  <c r="AS7" i="4" s="1"/>
  <c r="IT27" i="2"/>
  <c r="AS12" i="4" s="1"/>
  <c r="IT22" i="2"/>
  <c r="AS44" i="4" s="1"/>
  <c r="IT16" i="2"/>
  <c r="AS41" i="4" s="1"/>
  <c r="IT14" i="2"/>
  <c r="AS37" i="4" s="1"/>
  <c r="I70" i="4"/>
  <c r="I41" i="4"/>
  <c r="I74" i="4"/>
  <c r="AR23" i="4"/>
  <c r="AR16" i="4"/>
  <c r="AR31" i="4"/>
  <c r="AR51" i="4"/>
  <c r="AR25" i="4"/>
  <c r="AR39" i="4"/>
  <c r="I39" i="4" s="1"/>
  <c r="AR4" i="4"/>
  <c r="AR45" i="4"/>
  <c r="AR19" i="4"/>
  <c r="AR34" i="4"/>
  <c r="AR28" i="4"/>
  <c r="AR27" i="4"/>
  <c r="AR36" i="4"/>
  <c r="AR10" i="4"/>
  <c r="AR14" i="4"/>
  <c r="AR9" i="4"/>
  <c r="AR18" i="4"/>
  <c r="AR38" i="4"/>
  <c r="AR40" i="4"/>
  <c r="AR33" i="4"/>
  <c r="AR3" i="4"/>
  <c r="AR24" i="4"/>
  <c r="AR6" i="4"/>
  <c r="AR53" i="4"/>
  <c r="AR17" i="4"/>
  <c r="AR7" i="4"/>
  <c r="AR35" i="4"/>
  <c r="AR26" i="4"/>
  <c r="AR12" i="4"/>
  <c r="AR11" i="4"/>
  <c r="AR43" i="4"/>
  <c r="AR44" i="4"/>
  <c r="AR15" i="4"/>
  <c r="AR22" i="4"/>
  <c r="AR49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Y63" i="11" s="1"/>
  <c r="HH181" i="2"/>
  <c r="HH180" i="2"/>
  <c r="AN31" i="4"/>
  <c r="HH179" i="2"/>
  <c r="HH177" i="2"/>
  <c r="AA73" i="11" s="1"/>
  <c r="AN51" i="4"/>
  <c r="HH175" i="2"/>
  <c r="AN25" i="4"/>
  <c r="HH171" i="2"/>
  <c r="HH169" i="2"/>
  <c r="AN4" i="4"/>
  <c r="HH168" i="2"/>
  <c r="HH167" i="2"/>
  <c r="HH166" i="2"/>
  <c r="HH165" i="2"/>
  <c r="AN34" i="4"/>
  <c r="HH164" i="2"/>
  <c r="AN28" i="4"/>
  <c r="HH163" i="2"/>
  <c r="AN8" i="4"/>
  <c r="I8" i="4" s="1"/>
  <c r="HH160" i="2"/>
  <c r="AN27" i="4"/>
  <c r="HH159" i="2"/>
  <c r="HH157" i="2"/>
  <c r="Y52" i="11" s="1"/>
  <c r="AN10" i="4"/>
  <c r="HH156" i="2"/>
  <c r="AN14" i="4"/>
  <c r="HH155" i="2"/>
  <c r="AN9" i="4"/>
  <c r="HH153" i="2"/>
  <c r="AN18" i="4"/>
  <c r="HH152" i="2"/>
  <c r="AN38" i="4"/>
  <c r="HH148" i="2"/>
  <c r="AN13" i="4"/>
  <c r="I13" i="4" s="1"/>
  <c r="HH145" i="2"/>
  <c r="AN40" i="4"/>
  <c r="HH144" i="2"/>
  <c r="Y39" i="11" s="1"/>
  <c r="AN30" i="4"/>
  <c r="I30" i="4" s="1"/>
  <c r="HH141" i="2"/>
  <c r="AA36" i="11" s="1"/>
  <c r="HH140" i="2"/>
  <c r="HH138" i="2"/>
  <c r="AN24" i="4"/>
  <c r="HH136" i="2"/>
  <c r="HH134" i="2"/>
  <c r="AN54" i="4"/>
  <c r="I54" i="4" s="1"/>
  <c r="HH133" i="2"/>
  <c r="AN17" i="4"/>
  <c r="HH132" i="2"/>
  <c r="HH131" i="2"/>
  <c r="AN21" i="4"/>
  <c r="I21" i="4" s="1"/>
  <c r="HH130" i="2"/>
  <c r="AN7" i="4"/>
  <c r="HH129" i="2"/>
  <c r="HH128" i="2"/>
  <c r="AN35" i="4"/>
  <c r="HH126" i="2"/>
  <c r="Y21" i="11" s="1"/>
  <c r="AN26" i="4"/>
  <c r="HH125" i="2"/>
  <c r="AN12" i="4"/>
  <c r="HH124" i="2"/>
  <c r="HH122" i="2"/>
  <c r="HH121" i="2"/>
  <c r="HH120" i="2"/>
  <c r="AN44" i="4"/>
  <c r="HH118" i="2"/>
  <c r="AN46" i="4"/>
  <c r="I46" i="4" s="1"/>
  <c r="HH117" i="2"/>
  <c r="HH112" i="2"/>
  <c r="AN37" i="4"/>
  <c r="I37" i="4" s="1"/>
  <c r="HI189" i="2"/>
  <c r="HF100" i="2"/>
  <c r="HH110" i="2"/>
  <c r="HF95" i="2"/>
  <c r="GB20" i="2"/>
  <c r="AI46" i="4" s="1"/>
  <c r="AL31" i="4"/>
  <c r="AL25" i="4"/>
  <c r="AL39" i="4"/>
  <c r="AL4" i="4"/>
  <c r="AL28" i="4"/>
  <c r="AL8" i="4"/>
  <c r="AL27" i="4"/>
  <c r="AL9" i="4"/>
  <c r="AL18" i="4"/>
  <c r="AL30" i="4"/>
  <c r="AL53" i="4"/>
  <c r="AL54" i="4"/>
  <c r="AL42" i="4"/>
  <c r="AL12" i="4"/>
  <c r="AL44" i="4"/>
  <c r="FN71" i="2"/>
  <c r="AG4" i="4" s="1"/>
  <c r="GB16" i="2"/>
  <c r="AI41" i="4" s="1"/>
  <c r="GF140" i="2"/>
  <c r="GI42" i="2"/>
  <c r="GF130" i="2"/>
  <c r="AA25" i="11" s="1"/>
  <c r="GI32" i="2"/>
  <c r="AJ7" i="4" s="1"/>
  <c r="GF128" i="2"/>
  <c r="GI30" i="2"/>
  <c r="AJ35" i="4" s="1"/>
  <c r="GF179" i="2"/>
  <c r="GI81" i="2"/>
  <c r="AJ29" i="4" s="1"/>
  <c r="GF160" i="2"/>
  <c r="GI62" i="2"/>
  <c r="AJ27" i="4" s="1"/>
  <c r="GF180" i="2"/>
  <c r="AA83" i="11" s="1"/>
  <c r="GI82" i="2"/>
  <c r="AJ31" i="4" s="1"/>
  <c r="H31" i="4" s="1"/>
  <c r="GF153" i="2"/>
  <c r="GI55" i="2"/>
  <c r="AJ18" i="4" s="1"/>
  <c r="H18" i="4" s="1"/>
  <c r="GF138" i="2"/>
  <c r="GI40" i="2"/>
  <c r="AJ24" i="4" s="1"/>
  <c r="GF134" i="2"/>
  <c r="GI36" i="2"/>
  <c r="AJ54" i="4" s="1"/>
  <c r="H54" i="4" s="1"/>
  <c r="GF127" i="2"/>
  <c r="AA22" i="11" s="1"/>
  <c r="GI29" i="2"/>
  <c r="AJ57" i="4" s="1"/>
  <c r="GF156" i="2"/>
  <c r="GI58" i="2"/>
  <c r="AJ14" i="4" s="1"/>
  <c r="GF175" i="2"/>
  <c r="GI77" i="2"/>
  <c r="AJ25" i="4" s="1"/>
  <c r="GF172" i="2"/>
  <c r="Y80" i="11" s="1"/>
  <c r="GI74" i="2"/>
  <c r="AJ39" i="4" s="1"/>
  <c r="H39" i="4" s="1"/>
  <c r="GF171" i="2"/>
  <c r="GI73" i="2"/>
  <c r="AJ52" i="4" s="1"/>
  <c r="GF145" i="2"/>
  <c r="Y40" i="11" s="1"/>
  <c r="GI47" i="2"/>
  <c r="AJ40" i="4" s="1"/>
  <c r="H40" i="4" s="1"/>
  <c r="GF182" i="2"/>
  <c r="GI84" i="2"/>
  <c r="AJ23" i="4" s="1"/>
  <c r="GF165" i="2"/>
  <c r="AA62" i="11" s="1"/>
  <c r="GI67" i="2"/>
  <c r="AJ34" i="4" s="1"/>
  <c r="GF146" i="2"/>
  <c r="Y41" i="11" s="1"/>
  <c r="GI48" i="2"/>
  <c r="AJ47" i="4" s="1"/>
  <c r="GF116" i="2"/>
  <c r="GI18" i="2"/>
  <c r="GF112" i="2"/>
  <c r="GI14" i="2"/>
  <c r="GF159" i="2"/>
  <c r="GI61" i="2"/>
  <c r="AJ36" i="4" s="1"/>
  <c r="GF136" i="2"/>
  <c r="GI38" i="2"/>
  <c r="AJ6" i="4" s="1"/>
  <c r="GF133" i="2"/>
  <c r="GI35" i="2"/>
  <c r="AJ17" i="4" s="1"/>
  <c r="GF167" i="2"/>
  <c r="GI69" i="2"/>
  <c r="AJ19" i="4" s="1"/>
  <c r="GF155" i="2"/>
  <c r="GI57" i="2"/>
  <c r="AJ9" i="4" s="1"/>
  <c r="GF152" i="2"/>
  <c r="GI54" i="2"/>
  <c r="AJ38" i="4" s="1"/>
  <c r="H38" i="4" s="1"/>
  <c r="GF121" i="2"/>
  <c r="AA16" i="11" s="1"/>
  <c r="GI23" i="2"/>
  <c r="GF124" i="2"/>
  <c r="GI26" i="2"/>
  <c r="AJ11" i="4" s="1"/>
  <c r="GF168" i="2"/>
  <c r="GI70" i="2"/>
  <c r="AJ45" i="4" s="1"/>
  <c r="GF148" i="2"/>
  <c r="GI50" i="2"/>
  <c r="AJ13" i="4" s="1"/>
  <c r="GF120" i="2"/>
  <c r="GI22" i="2"/>
  <c r="AJ44" i="4" s="1"/>
  <c r="H44" i="4" s="1"/>
  <c r="GF118" i="2"/>
  <c r="GI20" i="2"/>
  <c r="AJ46" i="4" s="1"/>
  <c r="GF169" i="2"/>
  <c r="GI71" i="2"/>
  <c r="AJ4" i="4" s="1"/>
  <c r="H4" i="4" s="1"/>
  <c r="GF135" i="2"/>
  <c r="AA30" i="11" s="1"/>
  <c r="GI37" i="2"/>
  <c r="AJ53" i="4" s="1"/>
  <c r="GF129" i="2"/>
  <c r="GI31" i="2"/>
  <c r="AJ32" i="4" s="1"/>
  <c r="GF122" i="2"/>
  <c r="GI24" i="2"/>
  <c r="AJ43" i="4" s="1"/>
  <c r="GF117" i="2"/>
  <c r="GI19" i="2"/>
  <c r="AJ15" i="4" s="1"/>
  <c r="GF132" i="2"/>
  <c r="Y27" i="11" s="1"/>
  <c r="GI34" i="2"/>
  <c r="AJ42" i="4" s="1"/>
  <c r="GF181" i="2"/>
  <c r="Y61" i="11" s="1"/>
  <c r="GI83" i="2"/>
  <c r="AJ16" i="4" s="1"/>
  <c r="GF166" i="2"/>
  <c r="AA60" i="11" s="1"/>
  <c r="GI68" i="2"/>
  <c r="AJ48" i="4" s="1"/>
  <c r="GF164" i="2"/>
  <c r="Y75" i="11" s="1"/>
  <c r="GI66" i="2"/>
  <c r="AJ28" i="4" s="1"/>
  <c r="H28" i="4" s="1"/>
  <c r="GF163" i="2"/>
  <c r="Y72" i="11" s="1"/>
  <c r="GI65" i="2"/>
  <c r="AJ8" i="4" s="1"/>
  <c r="GF157" i="2"/>
  <c r="GI59" i="2"/>
  <c r="GF125" i="2"/>
  <c r="GI27" i="2"/>
  <c r="AJ12" i="4" s="1"/>
  <c r="H68" i="4"/>
  <c r="H41" i="4"/>
  <c r="H70" i="4"/>
  <c r="H72" i="4"/>
  <c r="H74" i="4"/>
  <c r="H67" i="4"/>
  <c r="H73" i="4"/>
  <c r="H59" i="4"/>
  <c r="H56" i="4"/>
  <c r="H64" i="4"/>
  <c r="GB82" i="2"/>
  <c r="AI31" i="4" s="1"/>
  <c r="GB74" i="2"/>
  <c r="AI39" i="4" s="1"/>
  <c r="GB71" i="2"/>
  <c r="AI4" i="4" s="1"/>
  <c r="GB66" i="2"/>
  <c r="AI28" i="4" s="1"/>
  <c r="GB65" i="2"/>
  <c r="AI8" i="4" s="1"/>
  <c r="GB57" i="2"/>
  <c r="AI9" i="4" s="1"/>
  <c r="GB54" i="2"/>
  <c r="AI38" i="4" s="1"/>
  <c r="GB55" i="2"/>
  <c r="AI18" i="4" s="1"/>
  <c r="GB47" i="2"/>
  <c r="AI40" i="4" s="1"/>
  <c r="GB46" i="2"/>
  <c r="AI30" i="4" s="1"/>
  <c r="GB38" i="2"/>
  <c r="AI6" i="4" s="1"/>
  <c r="GB35" i="2"/>
  <c r="AI17" i="4" s="1"/>
  <c r="GB33" i="2"/>
  <c r="AI21" i="4" s="1"/>
  <c r="GB32" i="2"/>
  <c r="AI7" i="4" s="1"/>
  <c r="GB26" i="2"/>
  <c r="AI11" i="4" s="1"/>
  <c r="GB22" i="2"/>
  <c r="AI44" i="4" s="1"/>
  <c r="GB19" i="2"/>
  <c r="AI15" i="4" s="1"/>
  <c r="GB14" i="2"/>
  <c r="AI37" i="4" s="1"/>
  <c r="FN82" i="2"/>
  <c r="AG31" i="4" s="1"/>
  <c r="FN74" i="2"/>
  <c r="AG39" i="4" s="1"/>
  <c r="FN73" i="2"/>
  <c r="AG52" i="4" s="1"/>
  <c r="FN67" i="2"/>
  <c r="AG34" i="4" s="1"/>
  <c r="FN66" i="2"/>
  <c r="AG28" i="4" s="1"/>
  <c r="FN58" i="2"/>
  <c r="AG14" i="4" s="1"/>
  <c r="FN57" i="2"/>
  <c r="AG9" i="4" s="1"/>
  <c r="FN55" i="2"/>
  <c r="AG18" i="4" s="1"/>
  <c r="FN54" i="2"/>
  <c r="AG38" i="4" s="1"/>
  <c r="FN50" i="2"/>
  <c r="AG13" i="4" s="1"/>
  <c r="FN47" i="2"/>
  <c r="AG40" i="4" s="1"/>
  <c r="FN46" i="2"/>
  <c r="AG30" i="4" s="1"/>
  <c r="FN40" i="2"/>
  <c r="AG24" i="4" s="1"/>
  <c r="FN35" i="2"/>
  <c r="AG17" i="4" s="1"/>
  <c r="FN34" i="2"/>
  <c r="AG42" i="4" s="1"/>
  <c r="FN33" i="2"/>
  <c r="AG21" i="4" s="1"/>
  <c r="FN32" i="2"/>
  <c r="AG7" i="4" s="1"/>
  <c r="FN21" i="2"/>
  <c r="AG55" i="4" s="1"/>
  <c r="FN18" i="2"/>
  <c r="AG22" i="4" s="1"/>
  <c r="FN16" i="2"/>
  <c r="AG41" i="4" s="1"/>
  <c r="FN14" i="2"/>
  <c r="AG37" i="4" s="1"/>
  <c r="AF31" i="4"/>
  <c r="AF39" i="4"/>
  <c r="AF4" i="4"/>
  <c r="AF28" i="4"/>
  <c r="AF40" i="4"/>
  <c r="AF30" i="4"/>
  <c r="AF54" i="4"/>
  <c r="AF17" i="4"/>
  <c r="AF21" i="4"/>
  <c r="AF7" i="4"/>
  <c r="AR25" i="2"/>
  <c r="O67" i="4" s="1"/>
  <c r="G28" i="4"/>
  <c r="G68" i="4"/>
  <c r="G9" i="4"/>
  <c r="G67" i="4"/>
  <c r="G37" i="4"/>
  <c r="G31" i="4"/>
  <c r="G59" i="4"/>
  <c r="G18" i="4"/>
  <c r="G38" i="4"/>
  <c r="G74" i="4"/>
  <c r="G41" i="4"/>
  <c r="G39" i="4"/>
  <c r="G64" i="4"/>
  <c r="G17" i="4"/>
  <c r="S56" i="4"/>
  <c r="S17" i="4"/>
  <c r="S37" i="4"/>
  <c r="S64" i="4"/>
  <c r="S18" i="4"/>
  <c r="F68" i="4"/>
  <c r="AR82" i="2"/>
  <c r="O31" i="4" s="1"/>
  <c r="AR79" i="2"/>
  <c r="O51" i="4" s="1"/>
  <c r="AR77" i="2"/>
  <c r="O25" i="4" s="1"/>
  <c r="AR75" i="2"/>
  <c r="O59" i="4" s="1"/>
  <c r="F59" i="4" s="1"/>
  <c r="AR74" i="2"/>
  <c r="O39" i="4" s="1"/>
  <c r="AR71" i="2"/>
  <c r="O4" i="4" s="1"/>
  <c r="AR60" i="2"/>
  <c r="O64" i="4" s="1"/>
  <c r="AR57" i="2"/>
  <c r="O9" i="4" s="1"/>
  <c r="AR55" i="2"/>
  <c r="AR54" i="2"/>
  <c r="O38" i="4" s="1"/>
  <c r="AR52" i="2"/>
  <c r="O66" i="4" s="1"/>
  <c r="AR38" i="2"/>
  <c r="O6" i="4" s="1"/>
  <c r="AR35" i="2"/>
  <c r="O17" i="4" s="1"/>
  <c r="AR16" i="2"/>
  <c r="O41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2" i="11"/>
  <c r="AA32" i="11"/>
  <c r="AE17" i="11"/>
  <c r="AG17" i="11"/>
  <c r="AE11" i="11"/>
  <c r="AG11" i="11"/>
  <c r="QC95" i="2"/>
  <c r="PQ110" i="2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OY43" i="2"/>
  <c r="AE35" i="11"/>
  <c r="AG35" i="11"/>
  <c r="AE29" i="11"/>
  <c r="AG29" i="11"/>
  <c r="R26" i="11"/>
  <c r="Q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Y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AE71" i="11"/>
  <c r="AG71" i="11"/>
  <c r="O45" i="11"/>
  <c r="N45" i="11"/>
  <c r="AE38" i="11"/>
  <c r="AG38" i="11"/>
  <c r="AG25" i="11"/>
  <c r="AE25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A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52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5" i="4"/>
  <c r="EJ88" i="4"/>
  <c r="T19" i="4"/>
  <c r="T65" i="4"/>
  <c r="T23" i="4"/>
  <c r="MN28" i="2"/>
  <c r="NI61" i="2"/>
  <c r="T10" i="4"/>
  <c r="NW23" i="2"/>
  <c r="T15" i="4"/>
  <c r="NW30" i="2"/>
  <c r="MN52" i="2"/>
  <c r="KQ44" i="2"/>
  <c r="AZ69" i="4" s="1"/>
  <c r="T24" i="4"/>
  <c r="T6" i="4"/>
  <c r="MU18" i="2"/>
  <c r="T61" i="4"/>
  <c r="NI83" i="2"/>
  <c r="OK84" i="2"/>
  <c r="OM93" i="2"/>
  <c r="MU70" i="2"/>
  <c r="OR64" i="2"/>
  <c r="T63" i="4"/>
  <c r="NI63" i="2"/>
  <c r="T47" i="4"/>
  <c r="T73" i="4"/>
  <c r="NI43" i="2"/>
  <c r="T57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29" i="4"/>
  <c r="MN64" i="2"/>
  <c r="BA60" i="4"/>
  <c r="T60" i="4"/>
  <c r="T32" i="4"/>
  <c r="BA34" i="4"/>
  <c r="MN78" i="2"/>
  <c r="T25" i="4"/>
  <c r="BA53" i="4"/>
  <c r="T35" i="4"/>
  <c r="T33" i="4"/>
  <c r="MN40" i="2"/>
  <c r="MN37" i="2"/>
  <c r="MN77" i="2"/>
  <c r="T48" i="4"/>
  <c r="T3" i="4"/>
  <c r="T16" i="4"/>
  <c r="T58" i="4"/>
  <c r="BA69" i="4"/>
  <c r="T11" i="4"/>
  <c r="T53" i="4"/>
  <c r="T22" i="4"/>
  <c r="T71" i="4"/>
  <c r="T36" i="4"/>
  <c r="T62" i="4"/>
  <c r="T43" i="4"/>
  <c r="T34" i="4"/>
  <c r="T49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BA33" i="4"/>
  <c r="LE26" i="2"/>
  <c r="BA36" i="4"/>
  <c r="MN58" i="2"/>
  <c r="BA32" i="4"/>
  <c r="MN23" i="2"/>
  <c r="BA43" i="4"/>
  <c r="BA19" i="4"/>
  <c r="LE48" i="2"/>
  <c r="MN29" i="2"/>
  <c r="BA57" i="4"/>
  <c r="BA26" i="4"/>
  <c r="BA75" i="4"/>
  <c r="MN83" i="2"/>
  <c r="MN44" i="2"/>
  <c r="MN43" i="2"/>
  <c r="MN39" i="2"/>
  <c r="MN38" i="2"/>
  <c r="MN31" i="2"/>
  <c r="MN24" i="2"/>
  <c r="MN20" i="2"/>
  <c r="MN13" i="2"/>
  <c r="MI95" i="2"/>
  <c r="MI100" i="2"/>
  <c r="MI93" i="2"/>
  <c r="BA10" i="4"/>
  <c r="BA22" i="4"/>
  <c r="BA49" i="4"/>
  <c r="BA3" i="4"/>
  <c r="BA52" i="4"/>
  <c r="BA62" i="4"/>
  <c r="BA6" i="4"/>
  <c r="BA35" i="4"/>
  <c r="BA15" i="4"/>
  <c r="BA25" i="4"/>
  <c r="BA24" i="4"/>
  <c r="BA47" i="4"/>
  <c r="BA23" i="4"/>
  <c r="BA58" i="4"/>
  <c r="BA14" i="4"/>
  <c r="BA42" i="4"/>
  <c r="BA5" i="4"/>
  <c r="BA71" i="4"/>
  <c r="BA45" i="4"/>
  <c r="BA65" i="4"/>
  <c r="BA63" i="4"/>
  <c r="BA11" i="4"/>
  <c r="BA48" i="4"/>
  <c r="KZ95" i="2"/>
  <c r="KQ58" i="2"/>
  <c r="AZ14" i="4" s="1"/>
  <c r="KQ13" i="2"/>
  <c r="AZ75" i="4" s="1"/>
  <c r="LE63" i="2"/>
  <c r="LE70" i="2"/>
  <c r="KQ67" i="2"/>
  <c r="AZ34" i="4" s="1"/>
  <c r="LE43" i="2"/>
  <c r="LE34" i="2"/>
  <c r="KZ100" i="2"/>
  <c r="LE83" i="2"/>
  <c r="LE73" i="2"/>
  <c r="LE68" i="2"/>
  <c r="LE53" i="2"/>
  <c r="LE52" i="2"/>
  <c r="LE44" i="2"/>
  <c r="LE37" i="2"/>
  <c r="LE28" i="2"/>
  <c r="JV24" i="2"/>
  <c r="AW43" i="4" s="1"/>
  <c r="LE20" i="2"/>
  <c r="KQ70" i="2"/>
  <c r="AZ45" i="4" s="1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AZ61" i="4" s="1"/>
  <c r="KQ84" i="2"/>
  <c r="AZ23" i="4" s="1"/>
  <c r="KQ83" i="2"/>
  <c r="AZ16" i="4" s="1"/>
  <c r="KQ81" i="2"/>
  <c r="AZ29" i="4" s="1"/>
  <c r="KQ78" i="2"/>
  <c r="AZ71" i="4" s="1"/>
  <c r="KQ73" i="2"/>
  <c r="AZ52" i="4" s="1"/>
  <c r="KQ69" i="2"/>
  <c r="AZ19" i="4" s="1"/>
  <c r="KQ68" i="2"/>
  <c r="AZ48" i="4" s="1"/>
  <c r="KQ64" i="2"/>
  <c r="AZ63" i="4" s="1"/>
  <c r="KQ63" i="2"/>
  <c r="AZ60" i="4" s="1"/>
  <c r="KQ61" i="2"/>
  <c r="AZ36" i="4" s="1"/>
  <c r="KQ59" i="2"/>
  <c r="AZ10" i="4" s="1"/>
  <c r="KQ56" i="2"/>
  <c r="AZ65" i="4" s="1"/>
  <c r="KQ53" i="2"/>
  <c r="AZ58" i="4" s="1"/>
  <c r="KQ52" i="2"/>
  <c r="AZ66" i="4" s="1"/>
  <c r="KQ48" i="2"/>
  <c r="AZ47" i="4" s="1"/>
  <c r="KQ43" i="2"/>
  <c r="AZ33" i="4" s="1"/>
  <c r="KQ42" i="2"/>
  <c r="AZ3" i="4" s="1"/>
  <c r="KQ40" i="2"/>
  <c r="AZ24" i="4" s="1"/>
  <c r="KQ39" i="2"/>
  <c r="AZ62" i="4" s="1"/>
  <c r="KQ38" i="2"/>
  <c r="AZ6" i="4" s="1"/>
  <c r="KQ34" i="2"/>
  <c r="AZ42" i="4" s="1"/>
  <c r="KQ31" i="2"/>
  <c r="AZ32" i="4" s="1"/>
  <c r="KQ30" i="2"/>
  <c r="AZ35" i="4" s="1"/>
  <c r="KQ29" i="2"/>
  <c r="AZ57" i="4" s="1"/>
  <c r="KQ28" i="2"/>
  <c r="AZ26" i="4" s="1"/>
  <c r="KQ26" i="2"/>
  <c r="AZ11" i="4" s="1"/>
  <c r="KQ24" i="2"/>
  <c r="AZ43" i="4" s="1"/>
  <c r="KQ23" i="2"/>
  <c r="AZ5" i="4" s="1"/>
  <c r="KQ20" i="2"/>
  <c r="AZ46" i="4" s="1"/>
  <c r="KQ19" i="2"/>
  <c r="AZ15" i="4" s="1"/>
  <c r="KQ17" i="2"/>
  <c r="AZ49" i="4" s="1"/>
  <c r="KQ14" i="2"/>
  <c r="AZ37" i="4" s="1"/>
  <c r="JV44" i="2"/>
  <c r="AW69" i="4" s="1"/>
  <c r="JQ95" i="2"/>
  <c r="JV67" i="2"/>
  <c r="AW34" i="4" s="1"/>
  <c r="JV23" i="2"/>
  <c r="AW5" i="4" s="1"/>
  <c r="JQ100" i="2"/>
  <c r="JV83" i="2"/>
  <c r="AW16" i="4" s="1"/>
  <c r="JV68" i="2"/>
  <c r="AW48" i="4" s="1"/>
  <c r="JV64" i="2"/>
  <c r="AW63" i="4" s="1"/>
  <c r="JV63" i="2"/>
  <c r="AW60" i="4" s="1"/>
  <c r="JV61" i="2"/>
  <c r="AW36" i="4" s="1"/>
  <c r="JV58" i="2"/>
  <c r="AW14" i="4" s="1"/>
  <c r="JV52" i="2"/>
  <c r="AW66" i="4" s="1"/>
  <c r="JV31" i="2"/>
  <c r="AW32" i="4" s="1"/>
  <c r="JV29" i="2"/>
  <c r="AW57" i="4" s="1"/>
  <c r="JV26" i="2"/>
  <c r="AW11" i="4" s="1"/>
  <c r="AU43" i="4"/>
  <c r="JV20" i="2"/>
  <c r="AW46" i="4" s="1"/>
  <c r="JV19" i="2"/>
  <c r="AW15" i="4" s="1"/>
  <c r="JV15" i="2"/>
  <c r="AW61" i="4" s="1"/>
  <c r="JV70" i="2"/>
  <c r="AW45" i="4" s="1"/>
  <c r="JV39" i="2"/>
  <c r="AW62" i="4" s="1"/>
  <c r="JV28" i="2"/>
  <c r="AW26" i="4" s="1"/>
  <c r="JV13" i="2"/>
  <c r="AW75" i="4" s="1"/>
  <c r="JQ93" i="2"/>
  <c r="JV77" i="2"/>
  <c r="AW25" i="4" s="1"/>
  <c r="JV73" i="2"/>
  <c r="AW52" i="4" s="1"/>
  <c r="JV69" i="2"/>
  <c r="AW19" i="4" s="1"/>
  <c r="AU10" i="4"/>
  <c r="JV56" i="2"/>
  <c r="AW65" i="4" s="1"/>
  <c r="JV53" i="2"/>
  <c r="AW58" i="4" s="1"/>
  <c r="JV43" i="2"/>
  <c r="AW33" i="4" s="1"/>
  <c r="JV38" i="2"/>
  <c r="AW6" i="4" s="1"/>
  <c r="JV30" i="2"/>
  <c r="AW35" i="4" s="1"/>
  <c r="JV17" i="2"/>
  <c r="AW49" i="4" s="1"/>
  <c r="JV84" i="2"/>
  <c r="AW23" i="4" s="1"/>
  <c r="JV81" i="2"/>
  <c r="AW29" i="4" s="1"/>
  <c r="JV78" i="2"/>
  <c r="AW71" i="4" s="1"/>
  <c r="JV48" i="2"/>
  <c r="AW47" i="4" s="1"/>
  <c r="JV42" i="2"/>
  <c r="AW3" i="4" s="1"/>
  <c r="JV40" i="2"/>
  <c r="AW24" i="4" s="1"/>
  <c r="JV34" i="2"/>
  <c r="AW42" i="4" s="1"/>
  <c r="JV27" i="2"/>
  <c r="AW12" i="4" s="1"/>
  <c r="AU14" i="4"/>
  <c r="AU11" i="4"/>
  <c r="AU49" i="4"/>
  <c r="AU3" i="4"/>
  <c r="AU24" i="4"/>
  <c r="AU36" i="4"/>
  <c r="AU58" i="4"/>
  <c r="AU13" i="4"/>
  <c r="AU60" i="4"/>
  <c r="AU65" i="4"/>
  <c r="AU33" i="4"/>
  <c r="AU26" i="4"/>
  <c r="AU61" i="4"/>
  <c r="AU16" i="4"/>
  <c r="AU25" i="4"/>
  <c r="AU22" i="4"/>
  <c r="AU71" i="4"/>
  <c r="AU19" i="4"/>
  <c r="AU48" i="4"/>
  <c r="AU69" i="4"/>
  <c r="AU62" i="4"/>
  <c r="AU42" i="4"/>
  <c r="AU56" i="4"/>
  <c r="AU52" i="4"/>
  <c r="AU6" i="4"/>
  <c r="AU23" i="4"/>
  <c r="AU29" i="4"/>
  <c r="AU63" i="4"/>
  <c r="AU47" i="4"/>
  <c r="AU32" i="4"/>
  <c r="AU35" i="4"/>
  <c r="AU57" i="4"/>
  <c r="AU5" i="4"/>
  <c r="AU46" i="4"/>
  <c r="AU15" i="4"/>
  <c r="AU75" i="4"/>
  <c r="JO20" i="2"/>
  <c r="JJ93" i="2"/>
  <c r="JO58" i="2"/>
  <c r="JO52" i="2"/>
  <c r="JO42" i="2"/>
  <c r="JO40" i="2"/>
  <c r="JO31" i="2"/>
  <c r="JO26" i="2"/>
  <c r="JO24" i="2"/>
  <c r="JA24" i="2"/>
  <c r="AT43" i="4" s="1"/>
  <c r="JO77" i="2"/>
  <c r="JO69" i="2"/>
  <c r="JO67" i="2"/>
  <c r="JA19" i="2"/>
  <c r="AT15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48" i="4" s="1"/>
  <c r="JA56" i="2"/>
  <c r="AT65" i="4" s="1"/>
  <c r="AO48" i="4"/>
  <c r="AN52" i="4"/>
  <c r="AN19" i="4"/>
  <c r="AN48" i="4"/>
  <c r="JA58" i="2"/>
  <c r="AT14" i="4" s="1"/>
  <c r="JA43" i="2"/>
  <c r="AT33" i="4" s="1"/>
  <c r="JA40" i="2"/>
  <c r="AT24" i="4" s="1"/>
  <c r="AO71" i="4"/>
  <c r="JA69" i="2"/>
  <c r="AT19" i="4" s="1"/>
  <c r="AN66" i="4"/>
  <c r="I66" i="4" s="1"/>
  <c r="AM24" i="4"/>
  <c r="AN16" i="4"/>
  <c r="AN50" i="4"/>
  <c r="I50" i="4" s="1"/>
  <c r="AN29" i="4"/>
  <c r="I29" i="4" s="1"/>
  <c r="AN65" i="4"/>
  <c r="AM15" i="4"/>
  <c r="AN69" i="4"/>
  <c r="JA83" i="2"/>
  <c r="AT16" i="4" s="1"/>
  <c r="JA81" i="2"/>
  <c r="AT29" i="4" s="1"/>
  <c r="JA78" i="2"/>
  <c r="AT71" i="4" s="1"/>
  <c r="JA77" i="2"/>
  <c r="AT25" i="4" s="1"/>
  <c r="JA73" i="2"/>
  <c r="AT52" i="4" s="1"/>
  <c r="JA70" i="2"/>
  <c r="AT45" i="4" s="1"/>
  <c r="JA67" i="2"/>
  <c r="AT34" i="4" s="1"/>
  <c r="JA64" i="2"/>
  <c r="AT63" i="4" s="1"/>
  <c r="JA61" i="2"/>
  <c r="AT36" i="4" s="1"/>
  <c r="JA59" i="2"/>
  <c r="AT10" i="4" s="1"/>
  <c r="JA53" i="2"/>
  <c r="AT58" i="4" s="1"/>
  <c r="JA52" i="2"/>
  <c r="AT66" i="4" s="1"/>
  <c r="JA50" i="2"/>
  <c r="AT13" i="4" s="1"/>
  <c r="JA48" i="2"/>
  <c r="AT47" i="4" s="1"/>
  <c r="JA44" i="2"/>
  <c r="AT69" i="4" s="1"/>
  <c r="JA42" i="2"/>
  <c r="AT3" i="4" s="1"/>
  <c r="JA39" i="2"/>
  <c r="AT62" i="4" s="1"/>
  <c r="JA37" i="2"/>
  <c r="AT53" i="4" s="1"/>
  <c r="JA34" i="2"/>
  <c r="AT42" i="4" s="1"/>
  <c r="JA31" i="2"/>
  <c r="AT32" i="4" s="1"/>
  <c r="JA30" i="2"/>
  <c r="AT35" i="4" s="1"/>
  <c r="JA29" i="2"/>
  <c r="AT57" i="4" s="1"/>
  <c r="JA28" i="2"/>
  <c r="AT26" i="4" s="1"/>
  <c r="JA26" i="2"/>
  <c r="AT11" i="4" s="1"/>
  <c r="JA23" i="2"/>
  <c r="AT5" i="4" s="1"/>
  <c r="JA20" i="2"/>
  <c r="AT46" i="4" s="1"/>
  <c r="IV93" i="2"/>
  <c r="JA18" i="2"/>
  <c r="AT22" i="4" s="1"/>
  <c r="JA17" i="2"/>
  <c r="AT49" i="4" s="1"/>
  <c r="JA15" i="2"/>
  <c r="AT61" i="4" s="1"/>
  <c r="JA13" i="2"/>
  <c r="AT75" i="4" s="1"/>
  <c r="IV100" i="2"/>
  <c r="IV95" i="2"/>
  <c r="IT28" i="2"/>
  <c r="AS26" i="4" s="1"/>
  <c r="IT18" i="2"/>
  <c r="AS22" i="4" s="1"/>
  <c r="IT84" i="2"/>
  <c r="AS23" i="4" s="1"/>
  <c r="IT83" i="2"/>
  <c r="AS16" i="4" s="1"/>
  <c r="IT26" i="2"/>
  <c r="AS11" i="4" s="1"/>
  <c r="IT42" i="2"/>
  <c r="AS3" i="4" s="1"/>
  <c r="IT29" i="2"/>
  <c r="AS57" i="4" s="1"/>
  <c r="IT78" i="2"/>
  <c r="AS71" i="4" s="1"/>
  <c r="IT77" i="2"/>
  <c r="AS25" i="4" s="1"/>
  <c r="IT73" i="2"/>
  <c r="AS52" i="4" s="1"/>
  <c r="IT70" i="2"/>
  <c r="AS45" i="4" s="1"/>
  <c r="IT69" i="2"/>
  <c r="AS19" i="4" s="1"/>
  <c r="IT68" i="2"/>
  <c r="AS48" i="4" s="1"/>
  <c r="IT67" i="2"/>
  <c r="AS34" i="4" s="1"/>
  <c r="IT64" i="2"/>
  <c r="AS63" i="4" s="1"/>
  <c r="IT63" i="2"/>
  <c r="AS60" i="4" s="1"/>
  <c r="IT61" i="2"/>
  <c r="AS36" i="4" s="1"/>
  <c r="IT59" i="2"/>
  <c r="AS10" i="4" s="1"/>
  <c r="IT58" i="2"/>
  <c r="AS14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33" i="4" s="1"/>
  <c r="IT39" i="2"/>
  <c r="AS62" i="4" s="1"/>
  <c r="IT38" i="2"/>
  <c r="AS6" i="4" s="1"/>
  <c r="IT34" i="2"/>
  <c r="AS42" i="4" s="1"/>
  <c r="IT31" i="2"/>
  <c r="AS32" i="4" s="1"/>
  <c r="IT30" i="2"/>
  <c r="AS35" i="4" s="1"/>
  <c r="IT24" i="2"/>
  <c r="AS43" i="4" s="1"/>
  <c r="IT23" i="2"/>
  <c r="AS5" i="4" s="1"/>
  <c r="IT20" i="2"/>
  <c r="AS46" i="4" s="1"/>
  <c r="IT19" i="2"/>
  <c r="AS15" i="4" s="1"/>
  <c r="IT17" i="2"/>
  <c r="AS49" i="4" s="1"/>
  <c r="IT13" i="2"/>
  <c r="AS75" i="4" s="1"/>
  <c r="IO95" i="2"/>
  <c r="IO100" i="2"/>
  <c r="IO93" i="2"/>
  <c r="AQ14" i="4"/>
  <c r="AQ23" i="4"/>
  <c r="AQ16" i="4"/>
  <c r="AQ29" i="4"/>
  <c r="AQ50" i="4"/>
  <c r="AQ71" i="4"/>
  <c r="AQ25" i="4"/>
  <c r="AQ52" i="4"/>
  <c r="AQ48" i="4"/>
  <c r="AQ34" i="4"/>
  <c r="AQ63" i="4"/>
  <c r="AQ60" i="4"/>
  <c r="AQ36" i="4"/>
  <c r="AQ10" i="4"/>
  <c r="AQ65" i="4"/>
  <c r="AQ47" i="4"/>
  <c r="AQ69" i="4"/>
  <c r="AQ33" i="4"/>
  <c r="AQ3" i="4"/>
  <c r="AQ6" i="4"/>
  <c r="AQ42" i="4"/>
  <c r="AQ32" i="4"/>
  <c r="AQ35" i="4"/>
  <c r="AQ57" i="4"/>
  <c r="AQ26" i="4"/>
  <c r="AQ11" i="4"/>
  <c r="AQ43" i="4"/>
  <c r="AQ5" i="4"/>
  <c r="AQ15" i="4"/>
  <c r="AQ22" i="4"/>
  <c r="AQ49" i="4"/>
  <c r="AQ61" i="4"/>
  <c r="AQ75" i="4"/>
  <c r="AM23" i="4"/>
  <c r="AM25" i="4"/>
  <c r="AO60" i="4"/>
  <c r="AN36" i="4"/>
  <c r="AO10" i="4"/>
  <c r="AN58" i="4"/>
  <c r="AM13" i="4"/>
  <c r="AN6" i="4"/>
  <c r="AN53" i="4"/>
  <c r="AN5" i="4"/>
  <c r="AM45" i="4"/>
  <c r="AN60" i="4"/>
  <c r="AN33" i="4"/>
  <c r="AM57" i="4"/>
  <c r="AN23" i="4"/>
  <c r="AN62" i="4"/>
  <c r="AN32" i="4"/>
  <c r="AN15" i="4"/>
  <c r="AN49" i="4"/>
  <c r="AN47" i="4"/>
  <c r="AN57" i="4"/>
  <c r="I57" i="4" s="1"/>
  <c r="AN3" i="4"/>
  <c r="AM35" i="4"/>
  <c r="AN11" i="4"/>
  <c r="AN43" i="4"/>
  <c r="AN22" i="4"/>
  <c r="AN61" i="4"/>
  <c r="I61" i="4" s="1"/>
  <c r="AO42" i="4"/>
  <c r="AO35" i="4"/>
  <c r="AJ26" i="4"/>
  <c r="AN55" i="4"/>
  <c r="I55" i="4" s="1"/>
  <c r="AN45" i="4"/>
  <c r="AN63" i="4"/>
  <c r="I63" i="4" s="1"/>
  <c r="AM16" i="4"/>
  <c r="AN71" i="4"/>
  <c r="AN42" i="4"/>
  <c r="AO45" i="4"/>
  <c r="AO5" i="4"/>
  <c r="AO15" i="4"/>
  <c r="AO23" i="4"/>
  <c r="AO16" i="4"/>
  <c r="AO25" i="4"/>
  <c r="AO52" i="4"/>
  <c r="AO34" i="4"/>
  <c r="AO63" i="4"/>
  <c r="AO36" i="4"/>
  <c r="AO14" i="4"/>
  <c r="AO65" i="4"/>
  <c r="AO58" i="4"/>
  <c r="AO13" i="4"/>
  <c r="AO47" i="4"/>
  <c r="AO33" i="4"/>
  <c r="AO3" i="4"/>
  <c r="AO24" i="4"/>
  <c r="AO62" i="4"/>
  <c r="AO6" i="4"/>
  <c r="AO32" i="4"/>
  <c r="AO57" i="4"/>
  <c r="AO11" i="4"/>
  <c r="AO43" i="4"/>
  <c r="AO46" i="4"/>
  <c r="AO49" i="4"/>
  <c r="AM29" i="4"/>
  <c r="AM50" i="4"/>
  <c r="AM71" i="4"/>
  <c r="AM52" i="4"/>
  <c r="AM19" i="4"/>
  <c r="AM48" i="4"/>
  <c r="AM34" i="4"/>
  <c r="AM63" i="4"/>
  <c r="AM60" i="4"/>
  <c r="AM36" i="4"/>
  <c r="AM10" i="4"/>
  <c r="AM65" i="4"/>
  <c r="AM47" i="4"/>
  <c r="AM33" i="4"/>
  <c r="AM3" i="4"/>
  <c r="AM42" i="4"/>
  <c r="AM32" i="4"/>
  <c r="AM26" i="4"/>
  <c r="AM11" i="4"/>
  <c r="AM43" i="4"/>
  <c r="AM5" i="4"/>
  <c r="AM46" i="4"/>
  <c r="AM22" i="4"/>
  <c r="AM49" i="4"/>
  <c r="AM61" i="4"/>
  <c r="AM75" i="4"/>
  <c r="AL33" i="4"/>
  <c r="AL45" i="4"/>
  <c r="AL63" i="4"/>
  <c r="AL65" i="4"/>
  <c r="AL62" i="4"/>
  <c r="AL32" i="4"/>
  <c r="AL57" i="4"/>
  <c r="AL11" i="4"/>
  <c r="AL43" i="4"/>
  <c r="AL5" i="4"/>
  <c r="AL55" i="4"/>
  <c r="AL15" i="4"/>
  <c r="AL49" i="4"/>
  <c r="AL23" i="4"/>
  <c r="AL16" i="4"/>
  <c r="AL29" i="4"/>
  <c r="AL50" i="4"/>
  <c r="AL71" i="4"/>
  <c r="AL52" i="4"/>
  <c r="AL19" i="4"/>
  <c r="AL48" i="4"/>
  <c r="AL34" i="4"/>
  <c r="AL36" i="4"/>
  <c r="AL10" i="4"/>
  <c r="AL14" i="4"/>
  <c r="AL58" i="4"/>
  <c r="AL13" i="4"/>
  <c r="AL47" i="4"/>
  <c r="AL69" i="4"/>
  <c r="AL3" i="4"/>
  <c r="AL24" i="4"/>
  <c r="AL6" i="4"/>
  <c r="AL35" i="4"/>
  <c r="AL26" i="4"/>
  <c r="AL46" i="4"/>
  <c r="AL22" i="4"/>
  <c r="AL61" i="4"/>
  <c r="AL75" i="4"/>
  <c r="AK23" i="4"/>
  <c r="AK33" i="4"/>
  <c r="AJ33" i="4"/>
  <c r="AK5" i="4"/>
  <c r="AK55" i="4"/>
  <c r="AK46" i="4"/>
  <c r="AK48" i="4"/>
  <c r="AK27" i="4"/>
  <c r="AK36" i="4"/>
  <c r="AJ58" i="4"/>
  <c r="AK35" i="4"/>
  <c r="AJ22" i="4"/>
  <c r="AJ10" i="4"/>
  <c r="AJ65" i="4"/>
  <c r="AJ3" i="4"/>
  <c r="AK53" i="4"/>
  <c r="AJ55" i="4"/>
  <c r="H55" i="4" s="1"/>
  <c r="AK45" i="4"/>
  <c r="AK57" i="4"/>
  <c r="AK75" i="4"/>
  <c r="AK60" i="4"/>
  <c r="AK65" i="4"/>
  <c r="AK34" i="4"/>
  <c r="AK63" i="4"/>
  <c r="AK16" i="4"/>
  <c r="AK29" i="4"/>
  <c r="AK50" i="4"/>
  <c r="AK71" i="4"/>
  <c r="AK25" i="4"/>
  <c r="AK52" i="4"/>
  <c r="AK19" i="4"/>
  <c r="AK10" i="4"/>
  <c r="AK14" i="4"/>
  <c r="AK58" i="4"/>
  <c r="AK13" i="4"/>
  <c r="AK47" i="4"/>
  <c r="AK69" i="4"/>
  <c r="AK3" i="4"/>
  <c r="AK24" i="4"/>
  <c r="AK62" i="4"/>
  <c r="AK6" i="4"/>
  <c r="AK42" i="4"/>
  <c r="AK32" i="4"/>
  <c r="AK26" i="4"/>
  <c r="AK12" i="4"/>
  <c r="AK11" i="4"/>
  <c r="AK43" i="4"/>
  <c r="AK15" i="4"/>
  <c r="AK22" i="4"/>
  <c r="AK49" i="4"/>
  <c r="AJ50" i="4"/>
  <c r="AJ5" i="4"/>
  <c r="AJ71" i="4"/>
  <c r="AJ63" i="4"/>
  <c r="AJ60" i="4"/>
  <c r="AJ49" i="4"/>
  <c r="AJ61" i="4"/>
  <c r="AJ62" i="4"/>
  <c r="FI93" i="2"/>
  <c r="AF6" i="4"/>
  <c r="AF5" i="4"/>
  <c r="AE46" i="4"/>
  <c r="AF52" i="4"/>
  <c r="GB84" i="2"/>
  <c r="AI23" i="4" s="1"/>
  <c r="GB73" i="2"/>
  <c r="AI52" i="4" s="1"/>
  <c r="AF60" i="4"/>
  <c r="AF69" i="4"/>
  <c r="AE32" i="4"/>
  <c r="AE57" i="4"/>
  <c r="AF22" i="4"/>
  <c r="AF11" i="4"/>
  <c r="GB78" i="2"/>
  <c r="AI71" i="4" s="1"/>
  <c r="GB61" i="2"/>
  <c r="AI36" i="4" s="1"/>
  <c r="GB59" i="2"/>
  <c r="AI10" i="4" s="1"/>
  <c r="GB31" i="2"/>
  <c r="AI32" i="4" s="1"/>
  <c r="GB29" i="2"/>
  <c r="AI57" i="4" s="1"/>
  <c r="GB28" i="2"/>
  <c r="AI26" i="4" s="1"/>
  <c r="GB21" i="2"/>
  <c r="AI55" i="4" s="1"/>
  <c r="FW93" i="2"/>
  <c r="GB83" i="2"/>
  <c r="AI16" i="4" s="1"/>
  <c r="GB81" i="2"/>
  <c r="AI29" i="4" s="1"/>
  <c r="GB80" i="2"/>
  <c r="AI50" i="4" s="1"/>
  <c r="GB77" i="2"/>
  <c r="AI25" i="4" s="1"/>
  <c r="GB70" i="2"/>
  <c r="AI45" i="4" s="1"/>
  <c r="GB69" i="2"/>
  <c r="AI19" i="4" s="1"/>
  <c r="GB68" i="2"/>
  <c r="AI48" i="4" s="1"/>
  <c r="GB67" i="2"/>
  <c r="AI34" i="4" s="1"/>
  <c r="GB64" i="2"/>
  <c r="AI63" i="4" s="1"/>
  <c r="GB62" i="2"/>
  <c r="AI27" i="4" s="1"/>
  <c r="GB58" i="2"/>
  <c r="AI14" i="4" s="1"/>
  <c r="GB56" i="2"/>
  <c r="AI65" i="4" s="1"/>
  <c r="GB53" i="2"/>
  <c r="AI58" i="4" s="1"/>
  <c r="GB50" i="2"/>
  <c r="AI13" i="4" s="1"/>
  <c r="GB48" i="2"/>
  <c r="AI47" i="4" s="1"/>
  <c r="GB43" i="2"/>
  <c r="AI33" i="4" s="1"/>
  <c r="GB42" i="2"/>
  <c r="AI3" i="4" s="1"/>
  <c r="GB40" i="2"/>
  <c r="AI24" i="4" s="1"/>
  <c r="GB39" i="2"/>
  <c r="AI62" i="4" s="1"/>
  <c r="GB37" i="2"/>
  <c r="AI53" i="4" s="1"/>
  <c r="GB34" i="2"/>
  <c r="AI42" i="4" s="1"/>
  <c r="GB30" i="2"/>
  <c r="AI35" i="4" s="1"/>
  <c r="GB27" i="2"/>
  <c r="AI12" i="4" s="1"/>
  <c r="GB24" i="2"/>
  <c r="AI43" i="4" s="1"/>
  <c r="GB23" i="2"/>
  <c r="AI5" i="4" s="1"/>
  <c r="GB18" i="2"/>
  <c r="AI22" i="4" s="1"/>
  <c r="GB17" i="2"/>
  <c r="AI49" i="4" s="1"/>
  <c r="GB15" i="2"/>
  <c r="AI61" i="4" s="1"/>
  <c r="FW100" i="2"/>
  <c r="GB13" i="2"/>
  <c r="AI75" i="4" s="1"/>
  <c r="FN70" i="2"/>
  <c r="AG45" i="4" s="1"/>
  <c r="FN64" i="2"/>
  <c r="AG63" i="4" s="1"/>
  <c r="FN39" i="2"/>
  <c r="AG62" i="4" s="1"/>
  <c r="AF12" i="4"/>
  <c r="AF61" i="4"/>
  <c r="AF16" i="4"/>
  <c r="AF71" i="4"/>
  <c r="AF46" i="4"/>
  <c r="AF48" i="4"/>
  <c r="AE24" i="4"/>
  <c r="AE5" i="4"/>
  <c r="AF44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23" i="4" s="1"/>
  <c r="FN77" i="2"/>
  <c r="AG25" i="4" s="1"/>
  <c r="FN61" i="2"/>
  <c r="AG36" i="4" s="1"/>
  <c r="FN37" i="2"/>
  <c r="AG53" i="4" s="1"/>
  <c r="FN31" i="2"/>
  <c r="AG32" i="4" s="1"/>
  <c r="FN22" i="2"/>
  <c r="AG44" i="4" s="1"/>
  <c r="FN17" i="2"/>
  <c r="AG49" i="4" s="1"/>
  <c r="FN15" i="2"/>
  <c r="AG61" i="4" s="1"/>
  <c r="FN43" i="2"/>
  <c r="AG33" i="4" s="1"/>
  <c r="FN29" i="2"/>
  <c r="AG57" i="4" s="1"/>
  <c r="FN24" i="2"/>
  <c r="AG43" i="4" s="1"/>
  <c r="FN81" i="2"/>
  <c r="AG29" i="4" s="1"/>
  <c r="FN48" i="2"/>
  <c r="AG47" i="4" s="1"/>
  <c r="FN30" i="2"/>
  <c r="AG35" i="4" s="1"/>
  <c r="FN69" i="2"/>
  <c r="AG19" i="4" s="1"/>
  <c r="FN63" i="2"/>
  <c r="AG60" i="4" s="1"/>
  <c r="FN44" i="2"/>
  <c r="AG69" i="4" s="1"/>
  <c r="FN28" i="2"/>
  <c r="AG26" i="4" s="1"/>
  <c r="FN23" i="2"/>
  <c r="AG5" i="4" s="1"/>
  <c r="FN83" i="2"/>
  <c r="AG16" i="4" s="1"/>
  <c r="FN59" i="2"/>
  <c r="AG10" i="4" s="1"/>
  <c r="FN65" i="2"/>
  <c r="AG8" i="4" s="1"/>
  <c r="FN52" i="2"/>
  <c r="AG66" i="4" s="1"/>
  <c r="FN38" i="2"/>
  <c r="AG6" i="4" s="1"/>
  <c r="FN26" i="2"/>
  <c r="AG11" i="4" s="1"/>
  <c r="FN19" i="2"/>
  <c r="AG15" i="4" s="1"/>
  <c r="FN78" i="2"/>
  <c r="AG71" i="4" s="1"/>
  <c r="FN68" i="2"/>
  <c r="AG48" i="4" s="1"/>
  <c r="FN62" i="2"/>
  <c r="AG27" i="4" s="1"/>
  <c r="FN53" i="2"/>
  <c r="AG58" i="4" s="1"/>
  <c r="FN27" i="2"/>
  <c r="AG12" i="4" s="1"/>
  <c r="FN20" i="2"/>
  <c r="AG46" i="4" s="1"/>
  <c r="FI95" i="2"/>
  <c r="AF23" i="4"/>
  <c r="AF29" i="4"/>
  <c r="AF50" i="4"/>
  <c r="AF25" i="4"/>
  <c r="AF45" i="4"/>
  <c r="AF19" i="4"/>
  <c r="AF34" i="4"/>
  <c r="AF8" i="4"/>
  <c r="AF63" i="4"/>
  <c r="AF27" i="4"/>
  <c r="AF36" i="4"/>
  <c r="AF10" i="4"/>
  <c r="AF14" i="4"/>
  <c r="AF65" i="4"/>
  <c r="AF58" i="4"/>
  <c r="AF13" i="4"/>
  <c r="AF47" i="4"/>
  <c r="AF33" i="4"/>
  <c r="AF3" i="4"/>
  <c r="AF24" i="4"/>
  <c r="AF62" i="4"/>
  <c r="AF53" i="4"/>
  <c r="AF42" i="4"/>
  <c r="AF32" i="4"/>
  <c r="AF35" i="4"/>
  <c r="AF57" i="4"/>
  <c r="AF26" i="4"/>
  <c r="AF67" i="4"/>
  <c r="AF43" i="4"/>
  <c r="AF15" i="4"/>
  <c r="AF49" i="4"/>
  <c r="AF75" i="4"/>
  <c r="FB100" i="2"/>
  <c r="AE25" i="4"/>
  <c r="AE66" i="4"/>
  <c r="AE63" i="4"/>
  <c r="AE8" i="4"/>
  <c r="AE6" i="4"/>
  <c r="AE48" i="4"/>
  <c r="AE28" i="4"/>
  <c r="AE65" i="4"/>
  <c r="AE16" i="4"/>
  <c r="AE29" i="4"/>
  <c r="AE51" i="4"/>
  <c r="AE52" i="4"/>
  <c r="AE27" i="4"/>
  <c r="AE23" i="4"/>
  <c r="AE50" i="4"/>
  <c r="AE71" i="4"/>
  <c r="AE45" i="4"/>
  <c r="AE19" i="4"/>
  <c r="AE34" i="4"/>
  <c r="AE36" i="4"/>
  <c r="AE10" i="4"/>
  <c r="AE14" i="4"/>
  <c r="AE58" i="4"/>
  <c r="AE13" i="4"/>
  <c r="AE47" i="4"/>
  <c r="AE69" i="4"/>
  <c r="AE33" i="4"/>
  <c r="AE3" i="4"/>
  <c r="AE62" i="4"/>
  <c r="AE53" i="4"/>
  <c r="AE42" i="4"/>
  <c r="AE35" i="4"/>
  <c r="AE26" i="4"/>
  <c r="AE12" i="4"/>
  <c r="AE11" i="4"/>
  <c r="AE43" i="4"/>
  <c r="AE44" i="4"/>
  <c r="AE22" i="4"/>
  <c r="AE49" i="4"/>
  <c r="AE61" i="4"/>
  <c r="AA35" i="4"/>
  <c r="Y47" i="4"/>
  <c r="Z43" i="4"/>
  <c r="Y19" i="4"/>
  <c r="Y63" i="4"/>
  <c r="Y46" i="4"/>
  <c r="AA49" i="4"/>
  <c r="AB50" i="4"/>
  <c r="AB71" i="4"/>
  <c r="AB48" i="4"/>
  <c r="AB8" i="4"/>
  <c r="AB36" i="4"/>
  <c r="Y14" i="4"/>
  <c r="Z65" i="4"/>
  <c r="Y66" i="4"/>
  <c r="Y3" i="4"/>
  <c r="Z24" i="4"/>
  <c r="Z6" i="4"/>
  <c r="AA32" i="4"/>
  <c r="AA12" i="4"/>
  <c r="Y43" i="4"/>
  <c r="AB55" i="4"/>
  <c r="Z15" i="4"/>
  <c r="Z29" i="4"/>
  <c r="Z30" i="4"/>
  <c r="Z62" i="4"/>
  <c r="Z32" i="4"/>
  <c r="AA57" i="4"/>
  <c r="Z12" i="4"/>
  <c r="Y12" i="4"/>
  <c r="AA46" i="4"/>
  <c r="Z46" i="4"/>
  <c r="AA61" i="4"/>
  <c r="AB23" i="4"/>
  <c r="Z60" i="4"/>
  <c r="Z58" i="4"/>
  <c r="Y13" i="4"/>
  <c r="Z47" i="4"/>
  <c r="Y7" i="4"/>
  <c r="AA26" i="4"/>
  <c r="AA15" i="4"/>
  <c r="Z49" i="4"/>
  <c r="AA75" i="4"/>
  <c r="Y75" i="4"/>
  <c r="AB34" i="4"/>
  <c r="AB16" i="4"/>
  <c r="AB51" i="4"/>
  <c r="AB25" i="4"/>
  <c r="AB56" i="4"/>
  <c r="AB52" i="4"/>
  <c r="AB45" i="4"/>
  <c r="AB19" i="4"/>
  <c r="AB63" i="4"/>
  <c r="AB60" i="4"/>
  <c r="AB27" i="4"/>
  <c r="AB10" i="4"/>
  <c r="AB14" i="4"/>
  <c r="AB65" i="4"/>
  <c r="AB58" i="4"/>
  <c r="AB66" i="4"/>
  <c r="AB47" i="4"/>
  <c r="AB69" i="4"/>
  <c r="AB33" i="4"/>
  <c r="AB3" i="4"/>
  <c r="AB24" i="4"/>
  <c r="AB62" i="4"/>
  <c r="AB6" i="4"/>
  <c r="AB53" i="4"/>
  <c r="AB42" i="4"/>
  <c r="AB32" i="4"/>
  <c r="AB35" i="4"/>
  <c r="AB57" i="4"/>
  <c r="AB26" i="4"/>
  <c r="AB12" i="4"/>
  <c r="AB11" i="4"/>
  <c r="AB43" i="4"/>
  <c r="AB5" i="4"/>
  <c r="AB44" i="4"/>
  <c r="AB46" i="4"/>
  <c r="AB15" i="4"/>
  <c r="AB22" i="4"/>
  <c r="AB49" i="4"/>
  <c r="AB61" i="4"/>
  <c r="AB75" i="4"/>
  <c r="AA45" i="4"/>
  <c r="AA19" i="4"/>
  <c r="AA8" i="4"/>
  <c r="AA36" i="4"/>
  <c r="AA33" i="4"/>
  <c r="AA3" i="4"/>
  <c r="AA53" i="4"/>
  <c r="AA23" i="4"/>
  <c r="AA30" i="4"/>
  <c r="G30" i="4" s="1"/>
  <c r="AA44" i="4"/>
  <c r="AA16" i="4"/>
  <c r="AA29" i="4"/>
  <c r="AA50" i="4"/>
  <c r="AA51" i="4"/>
  <c r="G51" i="4" s="1"/>
  <c r="AA71" i="4"/>
  <c r="AA25" i="4"/>
  <c r="AA56" i="4"/>
  <c r="AA52" i="4"/>
  <c r="AA48" i="4"/>
  <c r="AA34" i="4"/>
  <c r="AA63" i="4"/>
  <c r="AA27" i="4"/>
  <c r="AA10" i="4"/>
  <c r="AA14" i="4"/>
  <c r="AA65" i="4"/>
  <c r="AA58" i="4"/>
  <c r="AA66" i="4"/>
  <c r="AA13" i="4"/>
  <c r="AA47" i="4"/>
  <c r="AA69" i="4"/>
  <c r="AA62" i="4"/>
  <c r="AA6" i="4"/>
  <c r="AA42" i="4"/>
  <c r="AA11" i="4"/>
  <c r="AA43" i="4"/>
  <c r="AA5" i="4"/>
  <c r="AA55" i="4"/>
  <c r="G55" i="4" s="1"/>
  <c r="Z23" i="4"/>
  <c r="Z27" i="4"/>
  <c r="Z35" i="4"/>
  <c r="Z10" i="4"/>
  <c r="Z22" i="4"/>
  <c r="Z50" i="4"/>
  <c r="Z71" i="4"/>
  <c r="Z56" i="4"/>
  <c r="Z45" i="4"/>
  <c r="Z48" i="4"/>
  <c r="Z8" i="4"/>
  <c r="Z14" i="4"/>
  <c r="Z13" i="4"/>
  <c r="Z42" i="4"/>
  <c r="Z57" i="4"/>
  <c r="Z55" i="4"/>
  <c r="Z61" i="4"/>
  <c r="Z51" i="4"/>
  <c r="Z25" i="4"/>
  <c r="Z52" i="4"/>
  <c r="Z19" i="4"/>
  <c r="Z34" i="4"/>
  <c r="Z63" i="4"/>
  <c r="Z66" i="4"/>
  <c r="Z33" i="4"/>
  <c r="Z53" i="4"/>
  <c r="Z7" i="4"/>
  <c r="Z26" i="4"/>
  <c r="Z11" i="4"/>
  <c r="Z75" i="4"/>
  <c r="Z16" i="4"/>
  <c r="Z36" i="4"/>
  <c r="Y50" i="4"/>
  <c r="Y58" i="4"/>
  <c r="Y32" i="4"/>
  <c r="Y26" i="4"/>
  <c r="Y49" i="4"/>
  <c r="Y61" i="4"/>
  <c r="Y16" i="4"/>
  <c r="Y27" i="4"/>
  <c r="Y65" i="4"/>
  <c r="Y30" i="4"/>
  <c r="H30" i="4" s="1"/>
  <c r="Y24" i="4"/>
  <c r="Y53" i="4"/>
  <c r="Y42" i="4"/>
  <c r="Y5" i="4"/>
  <c r="Y71" i="4"/>
  <c r="Y25" i="4"/>
  <c r="Y48" i="4"/>
  <c r="Y60" i="4"/>
  <c r="Y57" i="4"/>
  <c r="Y11" i="4"/>
  <c r="Y15" i="4"/>
  <c r="Y22" i="4"/>
  <c r="Y51" i="4"/>
  <c r="H51" i="4" s="1"/>
  <c r="Y10" i="4"/>
  <c r="Y33" i="4"/>
  <c r="Y6" i="4"/>
  <c r="Y23" i="4"/>
  <c r="Y45" i="4"/>
  <c r="Y8" i="4"/>
  <c r="Y36" i="4"/>
  <c r="Y69" i="4"/>
  <c r="Y62" i="4"/>
  <c r="Y35" i="4"/>
  <c r="Y52" i="4"/>
  <c r="Y34" i="4"/>
  <c r="X11" i="4"/>
  <c r="X15" i="4"/>
  <c r="X52" i="4"/>
  <c r="X63" i="4"/>
  <c r="X36" i="4"/>
  <c r="X5" i="4"/>
  <c r="X48" i="4"/>
  <c r="U66" i="4"/>
  <c r="X6" i="4"/>
  <c r="X25" i="4"/>
  <c r="X34" i="4"/>
  <c r="X61" i="4"/>
  <c r="X53" i="4"/>
  <c r="X47" i="4"/>
  <c r="X43" i="4"/>
  <c r="X29" i="4"/>
  <c r="X16" i="4"/>
  <c r="X24" i="4"/>
  <c r="X49" i="4"/>
  <c r="X10" i="4"/>
  <c r="X28" i="4"/>
  <c r="X71" i="4"/>
  <c r="X23" i="4"/>
  <c r="X26" i="4"/>
  <c r="X50" i="4"/>
  <c r="X51" i="4"/>
  <c r="X69" i="4"/>
  <c r="X66" i="4"/>
  <c r="X14" i="4"/>
  <c r="X57" i="4"/>
  <c r="X8" i="4"/>
  <c r="X65" i="4"/>
  <c r="X55" i="4"/>
  <c r="X22" i="4"/>
  <c r="X44" i="4"/>
  <c r="X3" i="4"/>
  <c r="X19" i="4"/>
  <c r="X58" i="4"/>
  <c r="X33" i="4"/>
  <c r="X45" i="4"/>
  <c r="X35" i="4"/>
  <c r="X46" i="4"/>
  <c r="X75" i="4"/>
  <c r="X32" i="4"/>
  <c r="X12" i="4"/>
  <c r="U24" i="4"/>
  <c r="D93" i="2"/>
  <c r="U3" i="4"/>
  <c r="S12" i="4"/>
  <c r="S27" i="4"/>
  <c r="S36" i="4"/>
  <c r="U11" i="4"/>
  <c r="U8" i="4"/>
  <c r="D94" i="2"/>
  <c r="U51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8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5" i="4"/>
  <c r="S52" i="4"/>
  <c r="S3" i="4"/>
  <c r="U6" i="4"/>
  <c r="U12" i="4"/>
  <c r="U15" i="4"/>
  <c r="S75" i="4"/>
  <c r="S8" i="4"/>
  <c r="U58" i="4"/>
  <c r="U13" i="4"/>
  <c r="U32" i="4"/>
  <c r="S43" i="4"/>
  <c r="U44" i="4"/>
  <c r="U70" i="4"/>
  <c r="U27" i="4"/>
  <c r="U49" i="4"/>
  <c r="U7" i="4"/>
  <c r="U71" i="4"/>
  <c r="U48" i="4"/>
  <c r="U50" i="4"/>
  <c r="U62" i="4"/>
  <c r="U35" i="4"/>
  <c r="U61" i="4"/>
  <c r="U26" i="4"/>
  <c r="U23" i="4"/>
  <c r="U16" i="4"/>
  <c r="U52" i="4"/>
  <c r="U54" i="4"/>
  <c r="U22" i="4"/>
  <c r="U46" i="4"/>
  <c r="U75" i="4"/>
  <c r="U14" i="4"/>
  <c r="U19" i="4"/>
  <c r="U63" i="4"/>
  <c r="U34" i="4"/>
  <c r="U65" i="4"/>
  <c r="U28" i="4"/>
  <c r="U45" i="4"/>
  <c r="U60" i="4"/>
  <c r="U57" i="4"/>
  <c r="U69" i="4"/>
  <c r="U36" i="4"/>
  <c r="U33" i="4"/>
  <c r="U47" i="4"/>
  <c r="U10" i="4"/>
  <c r="U42" i="4"/>
  <c r="U43" i="4"/>
  <c r="S32" i="4"/>
  <c r="S72" i="4"/>
  <c r="S26" i="4"/>
  <c r="S16" i="4"/>
  <c r="S35" i="4"/>
  <c r="S33" i="4"/>
  <c r="S15" i="4"/>
  <c r="S73" i="4"/>
  <c r="S42" i="4"/>
  <c r="S60" i="4"/>
  <c r="S11" i="4"/>
  <c r="S23" i="4"/>
  <c r="S19" i="4"/>
  <c r="S50" i="4"/>
  <c r="S63" i="4"/>
  <c r="S22" i="4"/>
  <c r="S14" i="4"/>
  <c r="S47" i="4"/>
  <c r="S10" i="4"/>
  <c r="S45" i="4"/>
  <c r="S51" i="4"/>
  <c r="S25" i="4"/>
  <c r="S62" i="4"/>
  <c r="S61" i="4"/>
  <c r="S53" i="4"/>
  <c r="S70" i="4"/>
  <c r="S46" i="4"/>
  <c r="S49" i="4"/>
  <c r="S34" i="4"/>
  <c r="S71" i="4"/>
  <c r="S58" i="4"/>
  <c r="S6" i="4"/>
  <c r="S44" i="4"/>
  <c r="S24" i="4"/>
  <c r="S30" i="4"/>
  <c r="S66" i="4"/>
  <c r="S13" i="4"/>
  <c r="S55" i="4"/>
  <c r="L81" i="11"/>
  <c r="L29" i="11"/>
  <c r="L18" i="11"/>
  <c r="P35" i="4"/>
  <c r="P63" i="4"/>
  <c r="P7" i="4"/>
  <c r="G7" i="4" s="1"/>
  <c r="P73" i="4"/>
  <c r="AM95" i="2"/>
  <c r="P45" i="4"/>
  <c r="P42" i="4"/>
  <c r="P46" i="4"/>
  <c r="AM93" i="2"/>
  <c r="P50" i="4"/>
  <c r="P4" i="4"/>
  <c r="G4" i="4" s="1"/>
  <c r="P27" i="4"/>
  <c r="P54" i="4"/>
  <c r="G54" i="4" s="1"/>
  <c r="P32" i="4"/>
  <c r="P43" i="4"/>
  <c r="P44" i="4"/>
  <c r="P10" i="4"/>
  <c r="P58" i="4"/>
  <c r="P6" i="4"/>
  <c r="P13" i="4"/>
  <c r="P53" i="4"/>
  <c r="P71" i="4"/>
  <c r="P52" i="4"/>
  <c r="P19" i="4"/>
  <c r="P70" i="4"/>
  <c r="G70" i="4" s="1"/>
  <c r="P66" i="4"/>
  <c r="P49" i="4"/>
  <c r="P26" i="4"/>
  <c r="P29" i="4"/>
  <c r="P21" i="4"/>
  <c r="G21" i="4" s="1"/>
  <c r="P23" i="4"/>
  <c r="P62" i="4"/>
  <c r="P75" i="4"/>
  <c r="P8" i="4"/>
  <c r="P69" i="4"/>
  <c r="P16" i="4"/>
  <c r="P3" i="4"/>
  <c r="P60" i="4"/>
  <c r="P57" i="4"/>
  <c r="P40" i="4"/>
  <c r="G40" i="4" s="1"/>
  <c r="P61" i="4"/>
  <c r="P12" i="4"/>
  <c r="P22" i="4"/>
  <c r="P36" i="4"/>
  <c r="P34" i="4"/>
  <c r="P11" i="4"/>
  <c r="P48" i="4"/>
  <c r="P14" i="4"/>
  <c r="P33" i="4"/>
  <c r="P72" i="4"/>
  <c r="G72" i="4" s="1"/>
  <c r="P25" i="4"/>
  <c r="AK77" i="2"/>
  <c r="N25" i="4" s="1"/>
  <c r="AK15" i="2"/>
  <c r="N61" i="4" s="1"/>
  <c r="AK44" i="2"/>
  <c r="AK80" i="2"/>
  <c r="N50" i="4" s="1"/>
  <c r="AK68" i="2"/>
  <c r="N48" i="4" s="1"/>
  <c r="AK66" i="2"/>
  <c r="N28" i="4" s="1"/>
  <c r="AK73" i="2"/>
  <c r="N52" i="4" s="1"/>
  <c r="AR81" i="2"/>
  <c r="O29" i="4" s="1"/>
  <c r="AR78" i="2"/>
  <c r="O71" i="4" s="1"/>
  <c r="AR58" i="2"/>
  <c r="O14" i="4" s="1"/>
  <c r="AR80" i="2"/>
  <c r="O50" i="4" s="1"/>
  <c r="AR64" i="2"/>
  <c r="O63" i="4" s="1"/>
  <c r="AR59" i="2"/>
  <c r="O10" i="4" s="1"/>
  <c r="AR17" i="2"/>
  <c r="O49" i="4" s="1"/>
  <c r="AR84" i="2"/>
  <c r="O23" i="4" s="1"/>
  <c r="AR14" i="2"/>
  <c r="O37" i="4" s="1"/>
  <c r="AR20" i="2"/>
  <c r="O46" i="4" s="1"/>
  <c r="AR83" i="2"/>
  <c r="O16" i="4" s="1"/>
  <c r="AR67" i="2"/>
  <c r="O34" i="4" s="1"/>
  <c r="AR65" i="2"/>
  <c r="O8" i="4" s="1"/>
  <c r="AR40" i="2"/>
  <c r="O24" i="4" s="1"/>
  <c r="AR32" i="2"/>
  <c r="O7" i="4" s="1"/>
  <c r="AR19" i="2"/>
  <c r="O15" i="4" s="1"/>
  <c r="AR15" i="2"/>
  <c r="O61" i="4" s="1"/>
  <c r="AM100" i="2"/>
  <c r="AK78" i="2"/>
  <c r="N71" i="4" s="1"/>
  <c r="AK59" i="2"/>
  <c r="N10" i="4" s="1"/>
  <c r="AR56" i="2"/>
  <c r="O65" i="4" s="1"/>
  <c r="AR53" i="2"/>
  <c r="O58" i="4" s="1"/>
  <c r="AR49" i="2"/>
  <c r="O70" i="4" s="1"/>
  <c r="AR47" i="2"/>
  <c r="O40" i="4" s="1"/>
  <c r="AR36" i="2"/>
  <c r="O54" i="4" s="1"/>
  <c r="AR34" i="2"/>
  <c r="O42" i="4" s="1"/>
  <c r="AR31" i="2"/>
  <c r="O32" i="4" s="1"/>
  <c r="AR29" i="2"/>
  <c r="O57" i="4" s="1"/>
  <c r="AR27" i="2"/>
  <c r="O12" i="4" s="1"/>
  <c r="AR21" i="2"/>
  <c r="O55" i="4" s="1"/>
  <c r="AK19" i="2"/>
  <c r="N15" i="4" s="1"/>
  <c r="AR73" i="2"/>
  <c r="O52" i="4" s="1"/>
  <c r="AR70" i="2"/>
  <c r="O45" i="4" s="1"/>
  <c r="AR68" i="2"/>
  <c r="O48" i="4" s="1"/>
  <c r="AR66" i="2"/>
  <c r="O28" i="4" s="1"/>
  <c r="AR62" i="2"/>
  <c r="O27" i="4" s="1"/>
  <c r="AK58" i="2"/>
  <c r="N14" i="4" s="1"/>
  <c r="AR51" i="2"/>
  <c r="O72" i="4" s="1"/>
  <c r="AR43" i="2"/>
  <c r="O33" i="4" s="1"/>
  <c r="AR41" i="2"/>
  <c r="O74" i="4" s="1"/>
  <c r="AR39" i="2"/>
  <c r="O62" i="4" s="1"/>
  <c r="AR26" i="2"/>
  <c r="O11" i="4" s="1"/>
  <c r="AR23" i="2"/>
  <c r="O5" i="4" s="1"/>
  <c r="AK22" i="2"/>
  <c r="N44" i="4" s="1"/>
  <c r="AR61" i="2"/>
  <c r="O36" i="4" s="1"/>
  <c r="AR50" i="2"/>
  <c r="O13" i="4" s="1"/>
  <c r="AR48" i="2"/>
  <c r="O47" i="4" s="1"/>
  <c r="AR46" i="2"/>
  <c r="O30" i="4" s="1"/>
  <c r="AR45" i="2"/>
  <c r="O73" i="4" s="1"/>
  <c r="AR37" i="2"/>
  <c r="O53" i="4" s="1"/>
  <c r="AR33" i="2"/>
  <c r="O21" i="4" s="1"/>
  <c r="AR30" i="2"/>
  <c r="O35" i="4" s="1"/>
  <c r="AR28" i="2"/>
  <c r="O26" i="4" s="1"/>
  <c r="AK24" i="2"/>
  <c r="N43" i="4" s="1"/>
  <c r="AR22" i="2"/>
  <c r="O44" i="4" s="1"/>
  <c r="AR69" i="2"/>
  <c r="O19" i="4" s="1"/>
  <c r="AR63" i="2"/>
  <c r="O60" i="4" s="1"/>
  <c r="AK53" i="2"/>
  <c r="AR44" i="2"/>
  <c r="O69" i="4" s="1"/>
  <c r="AR42" i="2"/>
  <c r="O3" i="4" s="1"/>
  <c r="AK29" i="2"/>
  <c r="N57" i="4" s="1"/>
  <c r="AK27" i="2"/>
  <c r="N12" i="4" s="1"/>
  <c r="AR24" i="2"/>
  <c r="O43" i="4" s="1"/>
  <c r="AK21" i="2"/>
  <c r="N55" i="4" s="1"/>
  <c r="AR18" i="2"/>
  <c r="O22" i="4" s="1"/>
  <c r="AR13" i="2"/>
  <c r="O75" i="4" s="1"/>
  <c r="AK74" i="2"/>
  <c r="N39" i="4" s="1"/>
  <c r="AK70" i="2"/>
  <c r="N45" i="4" s="1"/>
  <c r="AK51" i="2"/>
  <c r="AK49" i="2"/>
  <c r="AK36" i="2"/>
  <c r="AK32" i="2"/>
  <c r="N7" i="4" s="1"/>
  <c r="AK79" i="2"/>
  <c r="N51" i="4" s="1"/>
  <c r="AK34" i="2"/>
  <c r="N42" i="4" s="1"/>
  <c r="AK17" i="2"/>
  <c r="N49" i="4" s="1"/>
  <c r="AK47" i="2"/>
  <c r="AK40" i="2"/>
  <c r="AK26" i="2"/>
  <c r="N11" i="4" s="1"/>
  <c r="AK69" i="2"/>
  <c r="N19" i="4" s="1"/>
  <c r="AK13" i="2"/>
  <c r="N75" i="4" s="1"/>
  <c r="AK43" i="2"/>
  <c r="AK56" i="2"/>
  <c r="AK61" i="2"/>
  <c r="N36" i="4" s="1"/>
  <c r="AK64" i="2"/>
  <c r="N63" i="4" s="1"/>
  <c r="AK65" i="2"/>
  <c r="N8" i="4" s="1"/>
  <c r="AK31" i="2"/>
  <c r="N32" i="4" s="1"/>
  <c r="AK20" i="2"/>
  <c r="N46" i="4" s="1"/>
  <c r="AK63" i="2"/>
  <c r="N60" i="4" s="1"/>
  <c r="AK28" i="2"/>
  <c r="N26" i="4" s="1"/>
  <c r="AF93" i="2"/>
  <c r="AK52" i="2"/>
  <c r="AK41" i="2"/>
  <c r="AK76" i="2"/>
  <c r="N56" i="4" s="1"/>
  <c r="AK83" i="2"/>
  <c r="N16" i="4" s="1"/>
  <c r="AK18" i="2"/>
  <c r="N22" i="4" s="1"/>
  <c r="AK42" i="2"/>
  <c r="AK25" i="2"/>
  <c r="N67" i="4" s="1"/>
  <c r="AK48" i="2"/>
  <c r="AK50" i="2"/>
  <c r="AK67" i="2"/>
  <c r="N34" i="4" s="1"/>
  <c r="AK37" i="2"/>
  <c r="AF100" i="2"/>
  <c r="AK30" i="2"/>
  <c r="N35" i="4" s="1"/>
  <c r="AK46" i="2"/>
  <c r="AK38" i="2"/>
  <c r="AF95" i="2"/>
  <c r="Y100" i="2"/>
  <c r="Y95" i="2"/>
  <c r="Y93" i="2"/>
  <c r="R93" i="2"/>
  <c r="R95" i="2"/>
  <c r="R100" i="2"/>
  <c r="J7" i="4"/>
  <c r="J59" i="4"/>
  <c r="J68" i="4"/>
  <c r="K95" i="2"/>
  <c r="J39" i="4"/>
  <c r="J19" i="4"/>
  <c r="J28" i="4"/>
  <c r="J26" i="4"/>
  <c r="J32" i="4"/>
  <c r="J54" i="4"/>
  <c r="I75" i="2"/>
  <c r="J56" i="4" s="1"/>
  <c r="J8" i="4"/>
  <c r="J4" i="4"/>
  <c r="I76" i="2"/>
  <c r="J71" i="4" s="1"/>
  <c r="I79" i="2"/>
  <c r="J31" i="4" s="1"/>
  <c r="J34" i="4"/>
  <c r="J21" i="4"/>
  <c r="J57" i="4"/>
  <c r="I80" i="2"/>
  <c r="J16" i="4" s="1"/>
  <c r="J5" i="4"/>
  <c r="J48" i="4"/>
  <c r="J12" i="4"/>
  <c r="J44" i="4"/>
  <c r="I82" i="2"/>
  <c r="J23" i="4" s="1"/>
  <c r="J53" i="4"/>
  <c r="I78" i="2"/>
  <c r="J50" i="4" s="1"/>
  <c r="J45" i="4"/>
  <c r="J6" i="4"/>
  <c r="J43" i="4"/>
  <c r="J42" i="4"/>
  <c r="J35" i="4"/>
  <c r="J11" i="4"/>
  <c r="J46" i="4"/>
  <c r="J61" i="4"/>
  <c r="J75" i="4"/>
  <c r="I12" i="2"/>
  <c r="K94" i="2"/>
  <c r="K93" i="2"/>
  <c r="J49" i="4"/>
  <c r="J22" i="4"/>
  <c r="J15" i="4"/>
  <c r="J51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I48" i="4" l="1"/>
  <c r="I5" i="4"/>
  <c r="I58" i="4"/>
  <c r="I47" i="4"/>
  <c r="I49" i="4"/>
  <c r="I69" i="4"/>
  <c r="I65" i="4"/>
  <c r="I32" i="4"/>
  <c r="I62" i="4"/>
  <c r="I22" i="4"/>
  <c r="I42" i="4"/>
  <c r="I60" i="4"/>
  <c r="I52" i="4"/>
  <c r="I71" i="4"/>
  <c r="Y16" i="11"/>
  <c r="Z16" i="11" s="1"/>
  <c r="Y7" i="11"/>
  <c r="Z7" i="11" s="1"/>
  <c r="Y29" i="11"/>
  <c r="Z29" i="11" s="1"/>
  <c r="AA40" i="11"/>
  <c r="AC40" i="11" s="1"/>
  <c r="AD40" i="11" s="1"/>
  <c r="AA65" i="11"/>
  <c r="Y23" i="11"/>
  <c r="H17" i="4"/>
  <c r="Y33" i="11"/>
  <c r="AA66" i="11"/>
  <c r="AB66" i="11" s="1"/>
  <c r="AA27" i="11"/>
  <c r="AB27" i="11" s="1"/>
  <c r="AA63" i="11"/>
  <c r="AB63" i="11" s="1"/>
  <c r="Y36" i="11"/>
  <c r="AC36" i="11" s="1"/>
  <c r="AD36" i="11" s="1"/>
  <c r="AA52" i="11"/>
  <c r="AB52" i="11" s="1"/>
  <c r="AA39" i="11"/>
  <c r="AB39" i="11" s="1"/>
  <c r="Y51" i="11"/>
  <c r="Z51" i="11" s="1"/>
  <c r="AA80" i="11"/>
  <c r="AB80" i="11" s="1"/>
  <c r="Y69" i="11"/>
  <c r="Z69" i="11" s="1"/>
  <c r="Y13" i="11"/>
  <c r="I6" i="4"/>
  <c r="I53" i="4"/>
  <c r="AA61" i="11"/>
  <c r="AB61" i="11" s="1"/>
  <c r="AA17" i="11"/>
  <c r="AA19" i="11"/>
  <c r="AB19" i="11" s="1"/>
  <c r="Y22" i="11"/>
  <c r="AC22" i="11" s="1"/>
  <c r="AD22" i="11" s="1"/>
  <c r="Y25" i="11"/>
  <c r="Z25" i="11" s="1"/>
  <c r="H66" i="4"/>
  <c r="H9" i="4"/>
  <c r="I34" i="4"/>
  <c r="I36" i="4"/>
  <c r="I23" i="4"/>
  <c r="I28" i="4"/>
  <c r="I14" i="4"/>
  <c r="I31" i="4"/>
  <c r="I16" i="4"/>
  <c r="I24" i="4"/>
  <c r="AA48" i="11"/>
  <c r="AC48" i="11" s="1"/>
  <c r="AD48" i="11" s="1"/>
  <c r="AA35" i="11"/>
  <c r="AB35" i="11" s="1"/>
  <c r="Y73" i="11"/>
  <c r="AC73" i="11" s="1"/>
  <c r="AD73" i="11" s="1"/>
  <c r="Y35" i="11"/>
  <c r="Y67" i="11"/>
  <c r="Z67" i="11" s="1"/>
  <c r="Y48" i="11"/>
  <c r="Z48" i="11" s="1"/>
  <c r="Y15" i="11"/>
  <c r="AC15" i="11" s="1"/>
  <c r="AD15" i="11" s="1"/>
  <c r="Y50" i="11"/>
  <c r="Z50" i="11" s="1"/>
  <c r="Y24" i="11"/>
  <c r="Z24" i="11" s="1"/>
  <c r="AA23" i="11"/>
  <c r="AC23" i="11" s="1"/>
  <c r="AD23" i="11" s="1"/>
  <c r="Y70" i="11"/>
  <c r="Z70" i="11" s="1"/>
  <c r="AA13" i="11"/>
  <c r="Y20" i="11"/>
  <c r="Z20" i="11" s="1"/>
  <c r="Y54" i="11"/>
  <c r="Z54" i="11" s="1"/>
  <c r="AA33" i="11"/>
  <c r="Y81" i="11"/>
  <c r="Z81" i="11" s="1"/>
  <c r="AA50" i="11"/>
  <c r="AA12" i="11"/>
  <c r="AB12" i="11" s="1"/>
  <c r="AA31" i="11"/>
  <c r="AB31" i="11" s="1"/>
  <c r="Y47" i="11"/>
  <c r="Z47" i="11" s="1"/>
  <c r="I7" i="4"/>
  <c r="I10" i="4"/>
  <c r="I15" i="4"/>
  <c r="O80" i="11"/>
  <c r="I11" i="4"/>
  <c r="N47" i="11"/>
  <c r="O47" i="11"/>
  <c r="I35" i="4"/>
  <c r="I19" i="4"/>
  <c r="I3" i="4"/>
  <c r="I38" i="4"/>
  <c r="O40" i="11"/>
  <c r="I51" i="4"/>
  <c r="O50" i="11"/>
  <c r="I12" i="4"/>
  <c r="I4" i="4"/>
  <c r="N48" i="11"/>
  <c r="I44" i="4"/>
  <c r="I43" i="4"/>
  <c r="N81" i="11"/>
  <c r="O48" i="11"/>
  <c r="I45" i="4"/>
  <c r="I33" i="4"/>
  <c r="O81" i="11"/>
  <c r="I25" i="4"/>
  <c r="N40" i="11"/>
  <c r="I18" i="4"/>
  <c r="I27" i="4"/>
  <c r="I9" i="4"/>
  <c r="I40" i="4"/>
  <c r="I17" i="4"/>
  <c r="I26" i="4"/>
  <c r="AA5" i="11"/>
  <c r="H29" i="4"/>
  <c r="H75" i="4"/>
  <c r="H69" i="4"/>
  <c r="AA69" i="11"/>
  <c r="Y12" i="11"/>
  <c r="Z12" i="11" s="1"/>
  <c r="AA29" i="11"/>
  <c r="AB29" i="11" s="1"/>
  <c r="Y55" i="11"/>
  <c r="Z55" i="11" s="1"/>
  <c r="AA21" i="11"/>
  <c r="AC21" i="11" s="1"/>
  <c r="AD21" i="11" s="1"/>
  <c r="AA7" i="11"/>
  <c r="H15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12" i="4"/>
  <c r="H7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9" i="4"/>
  <c r="AA70" i="11"/>
  <c r="Y19" i="11"/>
  <c r="AJ37" i="4"/>
  <c r="H37" i="4" s="1"/>
  <c r="GD108" i="2"/>
  <c r="GD92" i="2"/>
  <c r="GD107" i="2"/>
  <c r="GD106" i="2"/>
  <c r="AA55" i="11"/>
  <c r="Y60" i="11"/>
  <c r="Z60" i="11" s="1"/>
  <c r="H60" i="4"/>
  <c r="AA67" i="11"/>
  <c r="H53" i="4"/>
  <c r="AA43" i="11"/>
  <c r="H19" i="4"/>
  <c r="AA28" i="11"/>
  <c r="AB28" i="11" s="1"/>
  <c r="Y62" i="11"/>
  <c r="Z62" i="11" s="1"/>
  <c r="Y17" i="11"/>
  <c r="Y83" i="11"/>
  <c r="Z83" i="11" s="1"/>
  <c r="H8" i="4"/>
  <c r="AA41" i="11"/>
  <c r="AB41" i="11" s="1"/>
  <c r="Y66" i="11"/>
  <c r="Z66" i="11" s="1"/>
  <c r="AA24" i="11"/>
  <c r="AB24" i="11" s="1"/>
  <c r="Y65" i="11"/>
  <c r="AC65" i="11" s="1"/>
  <c r="AD65" i="11" s="1"/>
  <c r="AA75" i="11"/>
  <c r="AC75" i="11" s="1"/>
  <c r="AD75" i="11" s="1"/>
  <c r="H33" i="4"/>
  <c r="H50" i="4"/>
  <c r="AA72" i="11"/>
  <c r="AB72" i="11" s="1"/>
  <c r="AA51" i="11"/>
  <c r="AB51" i="11" s="1"/>
  <c r="I83" i="11"/>
  <c r="H5" i="4"/>
  <c r="H6" i="4"/>
  <c r="H58" i="4"/>
  <c r="H71" i="4"/>
  <c r="H34" i="4"/>
  <c r="H32" i="4"/>
  <c r="H11" i="4"/>
  <c r="H42" i="4"/>
  <c r="H35" i="4"/>
  <c r="H26" i="4"/>
  <c r="H22" i="4"/>
  <c r="H36" i="4"/>
  <c r="H23" i="4"/>
  <c r="H52" i="4"/>
  <c r="H63" i="4"/>
  <c r="H10" i="4"/>
  <c r="H24" i="4"/>
  <c r="H14" i="4"/>
  <c r="H46" i="4"/>
  <c r="H65" i="4"/>
  <c r="H62" i="4"/>
  <c r="H27" i="4"/>
  <c r="H57" i="4"/>
  <c r="H16" i="4"/>
  <c r="H3" i="4"/>
  <c r="H61" i="4"/>
  <c r="H48" i="4"/>
  <c r="H49" i="4"/>
  <c r="H47" i="4"/>
  <c r="H43" i="4"/>
  <c r="H45" i="4"/>
  <c r="H25" i="4"/>
  <c r="H13" i="4"/>
  <c r="F21" i="4"/>
  <c r="F41" i="4"/>
  <c r="F38" i="4"/>
  <c r="F31" i="4"/>
  <c r="O29" i="11"/>
  <c r="N26" i="11"/>
  <c r="O26" i="11"/>
  <c r="F4" i="4"/>
  <c r="G24" i="4"/>
  <c r="G56" i="4"/>
  <c r="W78" i="11"/>
  <c r="G69" i="4"/>
  <c r="G75" i="4"/>
  <c r="G42" i="4"/>
  <c r="G26" i="4"/>
  <c r="G65" i="4"/>
  <c r="G66" i="4"/>
  <c r="G47" i="4"/>
  <c r="G50" i="4"/>
  <c r="G45" i="4"/>
  <c r="G8" i="4"/>
  <c r="G27" i="4"/>
  <c r="G14" i="4"/>
  <c r="G13" i="4"/>
  <c r="G12" i="4"/>
  <c r="G5" i="4"/>
  <c r="G44" i="4"/>
  <c r="G46" i="4"/>
  <c r="G15" i="4"/>
  <c r="G19" i="4"/>
  <c r="F5" i="4"/>
  <c r="F29" i="4"/>
  <c r="G35" i="4"/>
  <c r="F56" i="4"/>
  <c r="G16" i="4"/>
  <c r="G6" i="4"/>
  <c r="G25" i="4"/>
  <c r="G43" i="4"/>
  <c r="G62" i="4"/>
  <c r="G48" i="4"/>
  <c r="G22" i="4"/>
  <c r="G58" i="4"/>
  <c r="G61" i="4"/>
  <c r="G49" i="4"/>
  <c r="G36" i="4"/>
  <c r="G71" i="4"/>
  <c r="F62" i="4"/>
  <c r="F39" i="4"/>
  <c r="G32" i="4"/>
  <c r="F37" i="4"/>
  <c r="G57" i="4"/>
  <c r="G23" i="4"/>
  <c r="G52" i="4"/>
  <c r="G73" i="4"/>
  <c r="G33" i="4"/>
  <c r="G34" i="4"/>
  <c r="G29" i="4"/>
  <c r="G53" i="4"/>
  <c r="G10" i="4"/>
  <c r="G3" i="4"/>
  <c r="G11" i="4"/>
  <c r="G60" i="4"/>
  <c r="G63" i="4"/>
  <c r="F27" i="4"/>
  <c r="F23" i="4"/>
  <c r="F64" i="4"/>
  <c r="E64" i="4" s="1"/>
  <c r="F42" i="4"/>
  <c r="F73" i="4"/>
  <c r="L28" i="11"/>
  <c r="F8" i="4"/>
  <c r="F11" i="4"/>
  <c r="F17" i="4"/>
  <c r="F26" i="4"/>
  <c r="F75" i="4"/>
  <c r="F55" i="4"/>
  <c r="F46" i="4"/>
  <c r="F25" i="4"/>
  <c r="F51" i="4"/>
  <c r="F16" i="4"/>
  <c r="F34" i="4"/>
  <c r="F63" i="4"/>
  <c r="F22" i="4"/>
  <c r="F10" i="4"/>
  <c r="F35" i="4"/>
  <c r="F19" i="4"/>
  <c r="F15" i="4"/>
  <c r="F71" i="4"/>
  <c r="F61" i="4"/>
  <c r="F45" i="4"/>
  <c r="F60" i="4"/>
  <c r="F36" i="4"/>
  <c r="F43" i="4"/>
  <c r="F49" i="4"/>
  <c r="F32" i="4"/>
  <c r="F12" i="4"/>
  <c r="F57" i="4"/>
  <c r="F14" i="4"/>
  <c r="F7" i="4"/>
  <c r="F52" i="4"/>
  <c r="F28" i="4"/>
  <c r="F48" i="4"/>
  <c r="F50" i="4"/>
  <c r="F44" i="4"/>
  <c r="O18" i="4"/>
  <c r="AV102" i="2"/>
  <c r="AV97" i="2"/>
  <c r="N40" i="4"/>
  <c r="N66" i="4"/>
  <c r="N53" i="4"/>
  <c r="F53" i="4" s="1"/>
  <c r="N13" i="4"/>
  <c r="N47" i="4"/>
  <c r="N3" i="4"/>
  <c r="N65" i="4"/>
  <c r="F65" i="4" s="1"/>
  <c r="N70" i="4"/>
  <c r="N58" i="4"/>
  <c r="N24" i="4"/>
  <c r="N54" i="4"/>
  <c r="F54" i="4" s="1"/>
  <c r="N6" i="4"/>
  <c r="F6" i="4" s="1"/>
  <c r="N33" i="4"/>
  <c r="N72" i="4"/>
  <c r="N30" i="4"/>
  <c r="N74" i="4"/>
  <c r="N69" i="4"/>
  <c r="W64" i="11"/>
  <c r="W61" i="11"/>
  <c r="X61" i="11" s="1"/>
  <c r="H50" i="11"/>
  <c r="H28" i="11"/>
  <c r="H48" i="11"/>
  <c r="H53" i="11"/>
  <c r="J17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Z39" i="11"/>
  <c r="AN39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T80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BD7" i="11"/>
  <c r="AH18" i="11"/>
  <c r="BB18" i="11"/>
  <c r="E18" i="11"/>
  <c r="BL26" i="11"/>
  <c r="Q67" i="11"/>
  <c r="AC9" i="11"/>
  <c r="AD9" i="11" s="1"/>
  <c r="AI80" i="11"/>
  <c r="AJ80" i="11" s="1"/>
  <c r="AI47" i="11"/>
  <c r="AJ47" i="11" s="1"/>
  <c r="AC71" i="11"/>
  <c r="AD71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I68" i="11"/>
  <c r="AJ68" i="11" s="1"/>
  <c r="AC10" i="11"/>
  <c r="AD10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20" i="4"/>
  <c r="J37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AC33" i="11" l="1"/>
  <c r="AD33" i="11" s="1"/>
  <c r="AC13" i="11"/>
  <c r="AD13" i="11" s="1"/>
  <c r="AC61" i="11"/>
  <c r="AD61" i="11" s="1"/>
  <c r="AC27" i="11"/>
  <c r="AD27" i="11" s="1"/>
  <c r="AC7" i="11"/>
  <c r="AD7" i="11" s="1"/>
  <c r="AC25" i="11"/>
  <c r="AD25" i="11" s="1"/>
  <c r="AB40" i="11"/>
  <c r="AC16" i="11"/>
  <c r="AD16" i="11" s="1"/>
  <c r="AC69" i="11"/>
  <c r="AD69" i="11" s="1"/>
  <c r="Z22" i="11"/>
  <c r="AC19" i="11"/>
  <c r="AD19" i="11" s="1"/>
  <c r="AC39" i="11"/>
  <c r="AD39" i="11" s="1"/>
  <c r="AC80" i="11"/>
  <c r="AD80" i="11" s="1"/>
  <c r="Z36" i="11"/>
  <c r="AC52" i="11"/>
  <c r="AD52" i="11" s="1"/>
  <c r="AC17" i="11"/>
  <c r="AD17" i="11" s="1"/>
  <c r="AB13" i="11"/>
  <c r="Z15" i="11"/>
  <c r="AB21" i="11"/>
  <c r="AC35" i="11"/>
  <c r="AD35" i="11" s="1"/>
  <c r="AB48" i="1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9" i="4"/>
  <c r="AC50" i="11"/>
  <c r="AD50" i="11" s="1"/>
  <c r="AC81" i="11"/>
  <c r="AD81" i="11" s="1"/>
  <c r="AB50" i="11"/>
  <c r="AC31" i="11"/>
  <c r="AD31" i="11" s="1"/>
  <c r="AC47" i="11"/>
  <c r="AD47" i="11" s="1"/>
  <c r="AC5" i="11"/>
  <c r="E38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27" i="4"/>
  <c r="E14" i="4"/>
  <c r="E10" i="4"/>
  <c r="E36" i="4"/>
  <c r="E73" i="4"/>
  <c r="F72" i="4"/>
  <c r="E72" i="4" s="1"/>
  <c r="F13" i="4"/>
  <c r="E13" i="4" s="1"/>
  <c r="F33" i="4"/>
  <c r="E33" i="4" s="1"/>
  <c r="F66" i="4"/>
  <c r="E66" i="4" s="1"/>
  <c r="F24" i="4"/>
  <c r="E24" i="4" s="1"/>
  <c r="F58" i="4"/>
  <c r="E58" i="4" s="1"/>
  <c r="F40" i="4"/>
  <c r="E40" i="4" s="1"/>
  <c r="F70" i="4"/>
  <c r="E70" i="4" s="1"/>
  <c r="F69" i="4"/>
  <c r="E69" i="4" s="1"/>
  <c r="F74" i="4"/>
  <c r="E74" i="4" s="1"/>
  <c r="F18" i="4"/>
  <c r="E18" i="4" s="1"/>
  <c r="F3" i="4"/>
  <c r="E3" i="4" s="1"/>
  <c r="F30" i="4"/>
  <c r="E30" i="4" s="1"/>
  <c r="F47" i="4"/>
  <c r="E4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MI106" i="2" l="1"/>
  <c r="AY20" i="4"/>
  <c r="KB12" i="2"/>
  <c r="JY12" i="2"/>
  <c r="KC12" i="2"/>
  <c r="JX106" i="2" s="1"/>
  <c r="BA20" i="4" l="1"/>
  <c r="KL106" i="2"/>
  <c r="KL92" i="2"/>
  <c r="KL107" i="2"/>
  <c r="KL108" i="2"/>
  <c r="AZ20" i="4"/>
  <c r="JU12" i="2"/>
  <c r="JR12" i="2"/>
  <c r="JN12" i="2"/>
  <c r="JK12" i="2"/>
  <c r="KN107" i="2" l="1"/>
  <c r="KN106" i="2"/>
  <c r="KN95" i="2"/>
  <c r="KN100" i="2"/>
  <c r="KN94" i="2"/>
  <c r="KN96" i="2"/>
  <c r="KN105" i="2"/>
  <c r="KN93" i="2"/>
  <c r="JV12" i="2"/>
  <c r="JO12" i="2"/>
  <c r="JJ106" i="2" s="1"/>
  <c r="JQ106" i="2" l="1"/>
  <c r="AW20" i="4"/>
  <c r="AU20" i="4"/>
  <c r="IZ12" i="2"/>
  <c r="IW12" i="2"/>
  <c r="JA12" i="2" l="1"/>
  <c r="IV106" i="2" l="1"/>
  <c r="AT20" i="4"/>
  <c r="IS12" i="2"/>
  <c r="IP12" i="2"/>
  <c r="IT12" i="2" l="1"/>
  <c r="IO106" i="2" l="1"/>
  <c r="AS20" i="4"/>
  <c r="IH106" i="2"/>
  <c r="AR20" i="4"/>
  <c r="HF105" i="2"/>
  <c r="HF94" i="2"/>
  <c r="GA12" i="2"/>
  <c r="FX12" i="2"/>
  <c r="FM12" i="2"/>
  <c r="FJ12" i="2"/>
  <c r="FP106" i="2" l="1"/>
  <c r="GB12" i="2"/>
  <c r="AL20" i="4"/>
  <c r="FN12" i="2"/>
  <c r="AQ20" i="4" l="1"/>
  <c r="AO20" i="4"/>
  <c r="AN20" i="4"/>
  <c r="I20" i="4" s="1"/>
  <c r="HF108" i="2"/>
  <c r="HF107" i="2"/>
  <c r="HF106" i="2"/>
  <c r="HF92" i="2"/>
  <c r="AM20" i="4"/>
  <c r="AK20" i="4"/>
  <c r="AJ20" i="4"/>
  <c r="FW106" i="2"/>
  <c r="AI20" i="4"/>
  <c r="FI106" i="2"/>
  <c r="AG20" i="4"/>
  <c r="R5" i="11"/>
  <c r="Q5" i="11"/>
  <c r="HH107" i="2" l="1"/>
  <c r="HH101" i="2"/>
  <c r="HH96" i="2"/>
  <c r="HH106" i="2"/>
  <c r="HH95" i="2"/>
  <c r="HH100" i="2"/>
  <c r="HH93" i="2"/>
  <c r="HH94" i="2"/>
  <c r="HJ93" i="2"/>
  <c r="HH105" i="2"/>
  <c r="AF20" i="4"/>
  <c r="AE20" i="4" l="1"/>
  <c r="EN92" i="2"/>
  <c r="ER93" i="2" s="1"/>
  <c r="EN107" i="2"/>
  <c r="EP107" i="2" s="1"/>
  <c r="EN108" i="2"/>
  <c r="EN106" i="2"/>
  <c r="AB20" i="4"/>
  <c r="FB106" i="2"/>
  <c r="N5" i="11"/>
  <c r="O5" i="11"/>
  <c r="EP106" i="2" l="1"/>
  <c r="EP94" i="2"/>
  <c r="EP105" i="2"/>
  <c r="EP100" i="2"/>
  <c r="EP95" i="2"/>
  <c r="EP93" i="2"/>
  <c r="AA20" i="4"/>
  <c r="Z20" i="4"/>
  <c r="Y20" i="4"/>
  <c r="H20" i="4" s="1"/>
  <c r="X20" i="4"/>
  <c r="U20" i="4"/>
  <c r="BV92" i="2"/>
  <c r="S20" i="4"/>
  <c r="BX100" i="2" l="1"/>
  <c r="BX94" i="2"/>
  <c r="BX107" i="2"/>
  <c r="BX93" i="2"/>
  <c r="BX95" i="2"/>
  <c r="BX105" i="2"/>
  <c r="BX106" i="2"/>
  <c r="T20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4" i="2"/>
  <c r="KT98" i="2"/>
  <c r="KT99" i="2"/>
  <c r="KG104" i="2"/>
  <c r="KF104" i="2"/>
  <c r="JY104" i="2"/>
  <c r="JY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V104" i="2"/>
  <c r="KU104" i="2"/>
  <c r="KV103" i="2"/>
  <c r="KT103" i="2" s="1"/>
  <c r="KV102" i="2"/>
  <c r="KT102" i="2" s="1"/>
  <c r="KV101" i="2"/>
  <c r="KT101" i="2" s="1"/>
  <c r="KV99" i="2"/>
  <c r="KU99" i="2"/>
  <c r="KV98" i="2"/>
  <c r="KU98" i="2"/>
  <c r="KV97" i="2"/>
  <c r="KT97" i="2" s="1"/>
  <c r="KV96" i="2"/>
  <c r="KT96" i="2" s="1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H104" i="2"/>
  <c r="KH99" i="2"/>
  <c r="KF99" i="2" s="1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R104" i="2" s="1"/>
  <c r="JT103" i="2"/>
  <c r="JR103" i="2" s="1"/>
  <c r="JT102" i="2"/>
  <c r="JR102" i="2" s="1"/>
  <c r="JT101" i="2"/>
  <c r="JR101" i="2" s="1"/>
  <c r="JT99" i="2"/>
  <c r="JR99" i="2" s="1"/>
  <c r="JT98" i="2"/>
  <c r="JR98" i="2" s="1"/>
  <c r="JT97" i="2"/>
  <c r="JR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KU103" i="2" l="1"/>
  <c r="KU102" i="2"/>
  <c r="KU97" i="2"/>
  <c r="KG99" i="2"/>
  <c r="JS104" i="2"/>
  <c r="JS99" i="2"/>
  <c r="JS103" i="2"/>
  <c r="JS98" i="2"/>
  <c r="JS97" i="2"/>
  <c r="IJ96" i="2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MY93" i="2"/>
  <c r="JL93" i="2"/>
  <c r="JS94" i="2"/>
  <c r="MD106" i="2"/>
  <c r="MR106" i="2"/>
  <c r="OV93" i="2"/>
  <c r="QS94" i="2"/>
  <c r="QS106" i="2"/>
  <c r="QS105" i="2"/>
  <c r="MR93" i="2"/>
  <c r="MY106" i="2"/>
  <c r="JL106" i="2"/>
  <c r="IQ93" i="2"/>
  <c r="HC93" i="2"/>
  <c r="QE102" i="2"/>
  <c r="MR94" i="2"/>
  <c r="MY94" i="2"/>
  <c r="NM93" i="2"/>
  <c r="MY107" i="2"/>
  <c r="KP93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6" i="2"/>
  <c r="JE101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101" i="2"/>
  <c r="KU9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0" i="4" s="1"/>
  <c r="AK5" i="11"/>
  <c r="AD12" i="2"/>
  <c r="AR12" i="2"/>
  <c r="O20" i="4" s="1"/>
  <c r="R94" i="2"/>
  <c r="W12" i="2"/>
  <c r="L20" i="4" s="1"/>
  <c r="K105" i="2"/>
  <c r="AM94" i="2"/>
  <c r="Y94" i="2"/>
  <c r="P20" i="4"/>
  <c r="G20" i="4" s="1"/>
  <c r="K106" i="2" l="1"/>
  <c r="K108" i="2"/>
  <c r="K92" i="2"/>
  <c r="K107" i="2"/>
  <c r="AM106" i="2"/>
  <c r="Y106" i="2"/>
  <c r="M20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0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0" i="4" l="1"/>
  <c r="E20" i="4" s="1"/>
  <c r="E62" i="4"/>
  <c r="T101" i="2"/>
  <c r="T98" i="2"/>
  <c r="M107" i="2"/>
  <c r="E12" i="4"/>
  <c r="E21" i="4"/>
  <c r="E22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JE92" i="2" l="1"/>
  <c r="HA92" i="2"/>
  <c r="HO92" i="2"/>
  <c r="IC92" i="2"/>
  <c r="KG92" i="2"/>
  <c r="KN92" i="2"/>
  <c r="HH92" i="2"/>
  <c r="EW92" i="2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NF92" i="2"/>
  <c r="LP92" i="2"/>
  <c r="IX92" i="2"/>
  <c r="FR92" i="2"/>
  <c r="JS92" i="2"/>
  <c r="HV92" i="2"/>
  <c r="IJ92" i="2"/>
  <c r="QL92" i="2"/>
  <c r="MK92" i="2"/>
  <c r="MD92" i="2"/>
  <c r="GT92" i="2"/>
  <c r="LB92" i="2"/>
  <c r="IQ92" i="2"/>
  <c r="OO92" i="2"/>
  <c r="MR92" i="2"/>
  <c r="OA92" i="2"/>
  <c r="OV92" i="2"/>
  <c r="NT92" i="2"/>
  <c r="MY92" i="2"/>
  <c r="OH92" i="2"/>
  <c r="QE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34" i="4"/>
  <c r="E32" i="4"/>
  <c r="E29" i="4"/>
  <c r="E17" i="4"/>
  <c r="E59" i="4"/>
  <c r="E52" i="4"/>
  <c r="E51" i="4"/>
  <c r="E31" i="4"/>
  <c r="E4" i="4"/>
  <c r="E35" i="4"/>
  <c r="E46" i="4"/>
  <c r="E42" i="4"/>
  <c r="E11" i="4"/>
  <c r="E61" i="4"/>
  <c r="E15" i="4"/>
  <c r="E37" i="4"/>
  <c r="E50" i="4"/>
  <c r="E45" i="4"/>
  <c r="E28" i="4"/>
  <c r="E6" i="4"/>
  <c r="E57" i="4"/>
  <c r="E43" i="4"/>
  <c r="E55" i="4"/>
  <c r="E23" i="4"/>
  <c r="E39" i="4"/>
  <c r="E19" i="4"/>
  <c r="E8" i="4"/>
  <c r="E53" i="4"/>
  <c r="E7" i="4"/>
  <c r="E26" i="4"/>
  <c r="E5" i="4"/>
  <c r="E41" i="4"/>
  <c r="E25" i="4"/>
  <c r="E16" i="4"/>
  <c r="E71" i="4"/>
  <c r="E68" i="4"/>
  <c r="E48" i="4"/>
  <c r="E60" i="4"/>
  <c r="E54" i="4"/>
  <c r="E44" i="4"/>
  <c r="E49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<sst xmlns="http://schemas.openxmlformats.org/spreadsheetml/2006/main" count="17109" uniqueCount="419">
  <si>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</si>
  <si>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</si>
  <si>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</si>
  <si>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</si>
  <si>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</si>
  <si>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</si>
  <si>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</si>
  <si>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</si>
  <si>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</si>
  <si>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</si>
  <si>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</si>
  <si>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</si>
  <si>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</si>
  <si>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</si>
  <si>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</si>
  <si>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</si>
  <si>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</si>
  <si>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</si>
  <si>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</si>
  <si>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</si>
  <si>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</si>
  <si>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</si>
  <si>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</si>
  <si>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</si>
  <si>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</si>
  <si>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</si>
  <si>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</si>
  <si>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</si>
  <si>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</si>
  <si>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</si>
  <si>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</si>
  <si>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</si>
  <si>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</si>
  <si>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</si>
  <si>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</si>
  <si>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</si>
  <si>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</si>
  <si>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</si>
  <si>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</si>
  <si>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</si>
  <si>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</si>
  <si>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</si>
  <si>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</si>
  <si>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</si>
  <si>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</si>
  <si>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</si>
  <si>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</si>
  <si>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</si>
  <si>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</si>
  <si>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</si>
  <si>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</si>
  <si>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</si>
  <si>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</si>
  <si>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</si>
  <si>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</si>
  <si>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</si>
  <si>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</si>
  <si>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</si>
  <si>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</si>
  <si>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</si>
  <si>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</si>
  <si>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</si>
  <si>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</si>
  <si>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</si>
  <si>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</si>
  <si>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</si>
  <si>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</si>
  <si>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</si>
  <si>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</si>
  <si>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</si>
  <si>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</si>
  <si>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</si>
  <si>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</si>
  <si>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</si>
  <si>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</si>
  <si>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</si>
  <si>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</si>
  <si>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</si>
  <si>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</si>
  <si>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</si>
  <si>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</si>
  <si>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</si>
  <si>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</si>
  <si>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</si>
  <si>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</si>
  <si>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</si>
  <si>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</si>
  <si>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</si>
  <si>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</si>
  <si>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</si>
  <si>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</si>
  <si>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</si>
  <si>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</si>
  <si>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</si>
  <si>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</si>
  <si>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</si>
  <si>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</si>
  <si>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</si>
  <si>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</si>
  <si>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</si>
  <si>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</si>
  <si>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</si>
  <si>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</si>
  <si>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</si>
  <si>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</si>
  <si>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</si>
  <si>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</si>
  <si>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</si>
  <si>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</si>
  <si>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</si>
  <si>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</si>
  <si>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</si>
  <si>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</si>
  <si>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</si>
  <si>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</si>
  <si>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</si>
  <si>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</si>
  <si>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</si>
  <si>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</si>
  <si>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</si>
  <si>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</si>
  <si>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</si>
  <si>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</si>
  <si>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</si>
  <si>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</si>
  <si>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</si>
  <si>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</si>
  <si>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</si>
  <si>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</si>
  <si>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</si>
  <si>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</si>
  <si>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</si>
  <si>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</si>
  <si>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</si>
  <si>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</si>
  <si>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</si>
  <si>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</si>
  <si>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</si>
  <si>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</si>
  <si>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</si>
  <si>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</si>
  <si>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</si>
  <si>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</si>
  <si>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</si>
  <si>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</si>
  <si>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</si>
  <si>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</si>
  <si>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</si>
  <si>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</si>
  <si>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</si>
  <si>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</si>
  <si>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</si>
  <si>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</si>
  <si>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</si>
  <si>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</si>
  <si>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</si>
  <si>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</si>
  <si>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</si>
  <si>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</si>
  <si>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</si>
  <si>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</si>
  <si>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</si>
  <si>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</si>
  <si>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</si>
  <si>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</si>
  <si>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</si>
  <si>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</si>
  <si>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</si>
  <si>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</si>
  <si>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</si>
  <si>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</si>
  <si>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</si>
  <si>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</si>
  <si>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</si>
  <si>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</si>
  <si>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</si>
  <si>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</si>
  <si>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</si>
  <si>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</si>
  <si>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</si>
  <si>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</si>
  <si>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</si>
  <si>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</si>
  <si>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</si>
  <si>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</si>
  <si>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</si>
  <si>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</si>
  <si>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</si>
  <si>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</si>
  <si>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</si>
  <si>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</si>
  <si>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</si>
  <si>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</si>
  <si>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</si>
  <si>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</si>
  <si>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</si>
  <si>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</si>
  <si>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</si>
  <si>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</si>
  <si>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</si>
  <si>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</si>
  <si>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</si>
  <si>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</si>
  <si>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</si>
  <si>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</si>
  <si>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</si>
  <si>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</si>
  <si>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</si>
  <si>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</si>
  <si>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</si>
  <si>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</si>
  <si>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</si>
  <si>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</si>
  <si>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</si>
  <si>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</si>
  <si>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</si>
  <si>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</si>
  <si>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</si>
  <si>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</si>
  <si>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</si>
  <si>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</si>
  <si>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</si>
  <si>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</si>
  <si>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</si>
  <si>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</si>
  <si>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</si>
  <si>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</si>
  <si>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</si>
  <si>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</si>
  <si>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</si>
  <si>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</si>
  <si>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</si>
  <si>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</si>
  <si>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</si>
  <si>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</si>
  <si>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</si>
  <si>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</si>
  <si>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</si>
  <si>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</si>
  <si>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</si>
  <si>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</si>
  <si>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</si>
  <si>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</si>
  <si>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</si>
  <si>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</si>
  <si>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</si>
  <si>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</si>
  <si>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</si>
  <si>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</si>
  <si>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</si>
  <si>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</si>
  <si>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</si>
  <si>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</si>
  <si>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</si>
  <si>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</si>
  <si>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</si>
  <si>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</si>
  <si>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</si>
  <si>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</si>
  <si>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</si>
  <si>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</si>
  <si>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</si>
  <si>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</si>
  <si>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</si>
  <si>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</si>
  <si>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</si>
  <si>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</si>
  <si>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</si>
  <si>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</si>
  <si>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</si>
  <si>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</si>
  <si>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</si>
  <si>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</si>
  <si>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</si>
  <si>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</si>
  <si>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</si>
  <si>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</si>
  <si>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</si>
  <si>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</si>
  <si>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</si>
  <si>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</si>
  <si>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</si>
  <si>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</si>
  <si>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</si>
  <si>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</si>
  <si>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</si>
  <si>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</si>
  <si>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</si>
  <si>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</si>
  <si>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</si>
  <si>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</si>
  <si>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</si>
  <si>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</si>
  <si>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</si>
  <si>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</si>
  <si>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</si>
  <si>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</si>
  <si>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</si>
  <si>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</si>
  <si>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</si>
  <si>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</si>
  <si>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</si>
  <si>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</si>
  <si>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</si>
  <si>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</si>
  <si>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</si>
  <si>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</si>
  <si>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</si>
  <si>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</si>
  <si>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</si>
  <si>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</si>
  <si>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</si>
  <si>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</si>
  <si>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</si>
  <si>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</si>
  <si>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</si>
  <si>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</si>
  <si>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</si>
  <si>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</si>
  <si>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</si>
  <si>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</si>
  <si>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</si>
  <si>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</si>
  <si>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</si>
  <si>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</si>
  <si>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</si>
  <si>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</si>
  <si>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</si>
  <si>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</si>
  <si>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</si>
  <si>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</si>
  <si>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</si>
  <si>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</si>
  <si>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</si>
  <si>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</si>
  <si>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</si>
  <si>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</si>
  <si>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</si>
  <si>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</si>
  <si>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</si>
  <si>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</si>
  <si>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</si>
  <si>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</si>
  <si>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</si>
  <si>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</si>
  <si>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</si>
  <si>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</si>
  <si>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</si>
  <si>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</si>
  <si>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</si>
  <si>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</si>
  <si>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</si>
  <si>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</si>
  <si>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</si>
  <si>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</si>
  <si>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</si>
  <si>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</si>
  <si>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</si>
  <si>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</si>
  <si>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</si>
  <si>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</si>
  <si>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</si>
  <si>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</si>
  <si>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</si>
  <si>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</si>
  <si>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</si>
  <si>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</si>
  <si>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</si>
  <si>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</si>
  <si>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</si>
  <si>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</si>
  <si>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</si>
  <si>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</si>
  <si>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</si>
  <si>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</si>
  <si>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</si>
  <si>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</si>
  <si>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</si>
  <si>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</si>
  <si>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</si>
  <si>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</si>
  <si>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</si>
  <si>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</si>
  <si>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</si>
  <si>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</si>
  <si>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</si>
  <si>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</si>
  <si>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</si>
  <si>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</si>
  <si>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</si>
  <si>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</si>
  <si>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</si>
  <si>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</si>
  <si>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</si>
  <si>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</si>
  <si>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</si>
  <si>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</si>
  <si>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</si>
  <si>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</si>
  <si>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</si>
  <si>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</si>
  <si>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</si>
  <si>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</si>
  <si>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</si>
  <si>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</si>
  <si>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</si>
  <si>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</si>
  <si>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</si>
  <si>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</si>
  <si>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</si>
  <si>
    <t>Palmer</t>
  </si>
  <si>
    <t>Sterling</t>
  </si>
  <si>
    <t>Southampton (D)</t>
  </si>
  <si>
    <t>Sparta Praha (D)</t>
  </si>
  <si>
    <t>Sparta Praha (V)</t>
  </si>
  <si>
    <t>Koumas</t>
  </si>
  <si>
    <t>Danns</t>
  </si>
  <si>
    <t>Clark</t>
  </si>
  <si>
    <t>Adams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</si>
</sst>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0" fontId="22" fillId="0" borderId="49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0" borderId="51" xfId="0" applyFont="1" applyFill="1" applyBorder="1" applyAlignment="1">
      <alignment horizontal="center" vertical="center"/>
    </xf>
    <xf numFmtId="0" fontId="21" fillId="0" borderId="53" xfId="0" applyFont="1" applyFill="1" applyBorder="1" applyAlignment="1">
      <alignment horizontal="center" vertical="center"/>
    </xf>
    <xf numFmtId="0" fontId="51" fillId="0" borderId="6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74336"/>
        <c:axId val="206575872"/>
      </c:lineChart>
      <c:catAx>
        <c:axId val="2065743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06575872"/>
        <c:crosses val="autoZero"/>
        <c:auto val="1"/>
        <c:lblAlgn val="ctr"/>
        <c:lblOffset val="100"/>
        <c:noMultiLvlLbl val="0"/>
      </c:catAx>
      <c:valAx>
        <c:axId val="206575872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20657433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213578112"/>
        <c:axId val="213579648"/>
      </c:barChart>
      <c:catAx>
        <c:axId val="21357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3579648"/>
        <c:crosses val="autoZero"/>
        <c:auto val="1"/>
        <c:lblAlgn val="ctr"/>
        <c:lblOffset val="100"/>
        <c:noMultiLvlLbl val="0"/>
      </c:catAx>
      <c:valAx>
        <c:axId val="2135796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3578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138311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133308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JA24" activePane="bottomRight" state="frozen"/>
      <selection pane="topRight" activeCell="D1" sqref="D1"/>
      <selection pane="bottomLeft" activeCell="A6" sqref="A6"/>
      <selection pane="bottomRight" activeCell="JG78" sqref="JG78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11.5703125" style="29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69" width="10.140625" style="29" customWidth="1"/>
    <col min="170" max="170" width="10.28515625" style="29" customWidth="1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7109375" style="12" customWidth="1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8554687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7" width="9.140625" style="12"/>
    <col min="188" max="188" width="12" style="12" customWidth="1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11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199" width="9.140625" style="29" customWidth="1"/>
    <col min="200" max="200" width="9.710937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12.140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1" width="9.140625" style="12" customWidth="1"/>
    <col min="212" max="212" width="11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7109375" style="12" customWidth="1"/>
    <col min="218" max="218" width="12" style="12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2.28515625" style="12" customWidth="1"/>
    <col min="231" max="231" width="0.85546875" style="12" hidden="1" customWidth="1"/>
    <col min="232" max="232" width="2.7109375" style="12" hidden="1" customWidth="1"/>
    <col min="233" max="233" width="1.7109375" style="12" hidden="1" customWidth="1"/>
    <col min="234" max="234" width="2.7109375" style="12" hidden="1" customWidth="1"/>
    <col min="235" max="235" width="0" style="12" hidden="1" customWidth="1"/>
    <col min="236" max="236" width="12.7109375" style="12" hidden="1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hidden="1" customWidth="1"/>
    <col min="244" max="244" width="2.7109375" style="12" hidden="1" customWidth="1"/>
    <col min="245" max="245" width="1.7109375" style="12" hidden="1" customWidth="1"/>
    <col min="246" max="246" width="2.7109375" style="12" hidden="1" customWidth="1"/>
    <col min="247" max="247" width="9.140625" style="12" hidden="1" customWidth="1"/>
    <col min="248" max="248" width="10.42578125" style="12" hidden="1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3" width="10" style="12" customWidth="1"/>
    <col min="254" max="254" width="10.28515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10.85546875" style="29" customWidth="1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43"/>
      <c r="B1" s="443"/>
      <c r="C1" s="443"/>
      <c r="D1" s="435"/>
      <c r="E1" s="436"/>
      <c r="F1" s="436"/>
      <c r="G1" s="436"/>
      <c r="H1" s="437"/>
      <c r="I1" s="21"/>
      <c r="J1" s="428" t="s">
        <v>45</v>
      </c>
      <c r="K1" s="429"/>
      <c r="L1" s="429"/>
      <c r="M1" s="429"/>
      <c r="N1" s="426"/>
      <c r="O1" s="23"/>
      <c r="P1" s="428" t="s">
        <v>51</v>
      </c>
      <c r="Q1" s="429"/>
      <c r="R1" s="429"/>
      <c r="S1" s="429"/>
      <c r="T1" s="426"/>
      <c r="U1" s="23"/>
      <c r="V1" s="428" t="s">
        <v>53</v>
      </c>
      <c r="W1" s="429"/>
      <c r="X1" s="429"/>
      <c r="Y1" s="429"/>
      <c r="Z1" s="426"/>
      <c r="AA1" s="23"/>
      <c r="AB1" s="428" t="s">
        <v>54</v>
      </c>
      <c r="AC1" s="429"/>
      <c r="AD1" s="429"/>
      <c r="AE1" s="429"/>
      <c r="AF1" s="426"/>
      <c r="AG1" s="30"/>
      <c r="AH1" s="428" t="s">
        <v>55</v>
      </c>
      <c r="AI1" s="429"/>
      <c r="AJ1" s="429"/>
      <c r="AK1" s="429"/>
      <c r="AL1" s="426"/>
      <c r="AM1" s="23"/>
      <c r="AN1" s="418" t="s">
        <v>170</v>
      </c>
      <c r="AO1" s="419"/>
      <c r="AP1" s="419"/>
      <c r="AQ1" s="419"/>
      <c r="AR1" s="420"/>
      <c r="AS1" s="30"/>
      <c r="AT1" s="428" t="s">
        <v>56</v>
      </c>
      <c r="AU1" s="429"/>
      <c r="AV1" s="429"/>
      <c r="AW1" s="429"/>
      <c r="AX1" s="426"/>
      <c r="AY1" s="23"/>
      <c r="AZ1" s="444" t="s">
        <v>53</v>
      </c>
      <c r="BA1" s="445"/>
      <c r="BB1" s="445"/>
      <c r="BC1" s="445"/>
      <c r="BD1" s="446"/>
      <c r="BE1" s="30"/>
      <c r="BF1" s="428" t="s">
        <v>59</v>
      </c>
      <c r="BG1" s="429"/>
      <c r="BH1" s="429"/>
      <c r="BI1" s="429"/>
      <c r="BJ1" s="426"/>
      <c r="BK1" s="23"/>
      <c r="BL1" s="418" t="s">
        <v>170</v>
      </c>
      <c r="BM1" s="419"/>
      <c r="BN1" s="419"/>
      <c r="BO1" s="419"/>
      <c r="BP1" s="420"/>
      <c r="BQ1" s="23"/>
      <c r="BR1" s="428" t="s">
        <v>60</v>
      </c>
      <c r="BS1" s="429"/>
      <c r="BT1" s="429"/>
      <c r="BU1" s="429"/>
      <c r="BV1" s="426"/>
      <c r="BW1" s="30"/>
      <c r="BX1" s="428" t="s">
        <v>61</v>
      </c>
      <c r="BY1" s="429"/>
      <c r="BZ1" s="429"/>
      <c r="CA1" s="429"/>
      <c r="CB1" s="426"/>
      <c r="CC1" s="23"/>
      <c r="CD1" s="418" t="s">
        <v>170</v>
      </c>
      <c r="CE1" s="419"/>
      <c r="CF1" s="419"/>
      <c r="CG1" s="419"/>
      <c r="CH1" s="420"/>
      <c r="CI1" s="30"/>
      <c r="CJ1" s="428" t="s">
        <v>62</v>
      </c>
      <c r="CK1" s="429"/>
      <c r="CL1" s="429"/>
      <c r="CM1" s="429"/>
      <c r="CN1" s="426"/>
      <c r="CO1" s="23"/>
      <c r="CP1" s="444" t="s">
        <v>54</v>
      </c>
      <c r="CQ1" s="445"/>
      <c r="CR1" s="445"/>
      <c r="CS1" s="445"/>
      <c r="CT1" s="446"/>
      <c r="CU1" s="30"/>
      <c r="CV1" s="428" t="s">
        <v>63</v>
      </c>
      <c r="CW1" s="429"/>
      <c r="CX1" s="429"/>
      <c r="CY1" s="429"/>
      <c r="CZ1" s="426"/>
      <c r="DA1" s="23"/>
      <c r="DB1" s="418" t="s">
        <v>170</v>
      </c>
      <c r="DC1" s="419"/>
      <c r="DD1" s="419"/>
      <c r="DE1" s="419"/>
      <c r="DF1" s="420"/>
      <c r="DG1" s="23"/>
      <c r="DH1" s="428" t="s">
        <v>64</v>
      </c>
      <c r="DI1" s="429"/>
      <c r="DJ1" s="429"/>
      <c r="DK1" s="429"/>
      <c r="DL1" s="426"/>
      <c r="DM1" s="30"/>
      <c r="DN1" s="428" t="s">
        <v>65</v>
      </c>
      <c r="DO1" s="429"/>
      <c r="DP1" s="429"/>
      <c r="DQ1" s="429"/>
      <c r="DR1" s="426"/>
      <c r="DS1" s="23"/>
      <c r="DT1" s="418" t="s">
        <v>170</v>
      </c>
      <c r="DU1" s="419"/>
      <c r="DV1" s="419"/>
      <c r="DW1" s="419"/>
      <c r="DX1" s="420"/>
      <c r="DY1" s="23"/>
      <c r="DZ1" s="428" t="s">
        <v>66</v>
      </c>
      <c r="EA1" s="429"/>
      <c r="EB1" s="429"/>
      <c r="EC1" s="429"/>
      <c r="ED1" s="426"/>
      <c r="EE1" s="23"/>
      <c r="EF1" s="428" t="s">
        <v>67</v>
      </c>
      <c r="EG1" s="429"/>
      <c r="EH1" s="429"/>
      <c r="EI1" s="429"/>
      <c r="EJ1" s="426"/>
      <c r="EK1" s="30"/>
      <c r="EL1" s="428" t="s">
        <v>68</v>
      </c>
      <c r="EM1" s="429"/>
      <c r="EN1" s="429"/>
      <c r="EO1" s="429"/>
      <c r="EP1" s="426"/>
      <c r="EQ1" s="23"/>
      <c r="ER1" s="418" t="s">
        <v>170</v>
      </c>
      <c r="ES1" s="419"/>
      <c r="ET1" s="419"/>
      <c r="EU1" s="419"/>
      <c r="EV1" s="420"/>
      <c r="EW1" s="23"/>
      <c r="EX1" s="428" t="s">
        <v>69</v>
      </c>
      <c r="EY1" s="429"/>
      <c r="EZ1" s="429"/>
      <c r="FA1" s="429"/>
      <c r="FB1" s="426"/>
      <c r="FC1" s="23"/>
      <c r="FD1" s="444" t="s">
        <v>391</v>
      </c>
      <c r="FE1" s="445"/>
      <c r="FF1" s="445"/>
      <c r="FG1" s="445"/>
      <c r="FH1" s="446"/>
      <c r="FI1" s="30"/>
      <c r="FJ1" s="428" t="s">
        <v>70</v>
      </c>
      <c r="FK1" s="429"/>
      <c r="FL1" s="429"/>
      <c r="FM1" s="429"/>
      <c r="FN1" s="426"/>
      <c r="FO1" s="23"/>
      <c r="FP1" s="428" t="s">
        <v>71</v>
      </c>
      <c r="FQ1" s="429"/>
      <c r="FR1" s="429"/>
      <c r="FS1" s="429"/>
      <c r="FT1" s="426"/>
      <c r="FU1" s="23"/>
      <c r="FV1" s="428" t="s">
        <v>72</v>
      </c>
      <c r="FW1" s="429"/>
      <c r="FX1" s="429"/>
      <c r="FY1" s="429"/>
      <c r="FZ1" s="426"/>
      <c r="GA1" s="23"/>
      <c r="GB1" s="408" t="s">
        <v>53</v>
      </c>
      <c r="GC1" s="409"/>
      <c r="GD1" s="409"/>
      <c r="GE1" s="409"/>
      <c r="GF1" s="410"/>
      <c r="GG1" s="30"/>
      <c r="GH1" s="444" t="s">
        <v>172</v>
      </c>
      <c r="GI1" s="445"/>
      <c r="GJ1" s="445"/>
      <c r="GK1" s="445"/>
      <c r="GL1" s="446"/>
      <c r="GM1" s="30"/>
      <c r="GN1" s="428" t="s">
        <v>73</v>
      </c>
      <c r="GO1" s="429"/>
      <c r="GP1" s="429"/>
      <c r="GQ1" s="429"/>
      <c r="GR1" s="426"/>
      <c r="GS1" s="30"/>
      <c r="GT1" s="444" t="s">
        <v>173</v>
      </c>
      <c r="GU1" s="445"/>
      <c r="GV1" s="445"/>
      <c r="GW1" s="445"/>
      <c r="GX1" s="446"/>
      <c r="GY1" s="23"/>
      <c r="GZ1" s="408" t="s">
        <v>54</v>
      </c>
      <c r="HA1" s="409"/>
      <c r="HB1" s="409"/>
      <c r="HC1" s="409"/>
      <c r="HD1" s="410"/>
      <c r="HE1" s="23"/>
      <c r="HF1" s="428" t="s">
        <v>74</v>
      </c>
      <c r="HG1" s="429"/>
      <c r="HH1" s="429"/>
      <c r="HI1" s="429"/>
      <c r="HJ1" s="426"/>
      <c r="HK1" s="30"/>
      <c r="HL1" s="428" t="s">
        <v>75</v>
      </c>
      <c r="HM1" s="429"/>
      <c r="HN1" s="429"/>
      <c r="HO1" s="429"/>
      <c r="HP1" s="426"/>
      <c r="HQ1" s="23"/>
      <c r="HR1" s="428" t="s">
        <v>76</v>
      </c>
      <c r="HS1" s="429"/>
      <c r="HT1" s="429"/>
      <c r="HU1" s="429"/>
      <c r="HV1" s="426"/>
      <c r="HW1" s="23"/>
      <c r="HX1" s="418" t="s">
        <v>314</v>
      </c>
      <c r="HY1" s="419"/>
      <c r="HZ1" s="419"/>
      <c r="IA1" s="419"/>
      <c r="IB1" s="420"/>
      <c r="IC1" s="30"/>
      <c r="ID1" s="428" t="s">
        <v>77</v>
      </c>
      <c r="IE1" s="429"/>
      <c r="IF1" s="429"/>
      <c r="IG1" s="429"/>
      <c r="IH1" s="426"/>
      <c r="II1" s="23"/>
      <c r="IJ1" s="418" t="s">
        <v>315</v>
      </c>
      <c r="IK1" s="419"/>
      <c r="IL1" s="419"/>
      <c r="IM1" s="419"/>
      <c r="IN1" s="420"/>
      <c r="IO1" s="23"/>
      <c r="IP1" s="428" t="s">
        <v>78</v>
      </c>
      <c r="IQ1" s="429"/>
      <c r="IR1" s="429"/>
      <c r="IS1" s="429"/>
      <c r="IT1" s="426"/>
      <c r="IU1" s="30"/>
      <c r="IV1" s="444" t="s">
        <v>175</v>
      </c>
      <c r="IW1" s="445"/>
      <c r="IX1" s="445"/>
      <c r="IY1" s="445"/>
      <c r="IZ1" s="446"/>
      <c r="JA1" s="30"/>
      <c r="JB1" s="408" t="s">
        <v>55</v>
      </c>
      <c r="JC1" s="409"/>
      <c r="JD1" s="409"/>
      <c r="JE1" s="409"/>
      <c r="JF1" s="410"/>
      <c r="JG1" s="23"/>
      <c r="JH1" s="428" t="s">
        <v>79</v>
      </c>
      <c r="JI1" s="429"/>
      <c r="JJ1" s="429"/>
      <c r="JK1" s="429"/>
      <c r="JL1" s="426"/>
      <c r="JM1" s="30"/>
      <c r="JN1" s="418" t="s">
        <v>174</v>
      </c>
      <c r="JO1" s="419"/>
      <c r="JP1" s="419"/>
      <c r="JQ1" s="419"/>
      <c r="JR1" s="420"/>
      <c r="JS1" s="23"/>
      <c r="JT1" s="428" t="s">
        <v>80</v>
      </c>
      <c r="JU1" s="429"/>
      <c r="JV1" s="429"/>
      <c r="JW1" s="429"/>
      <c r="JX1" s="426"/>
      <c r="JY1" s="23"/>
      <c r="JZ1" s="418" t="s">
        <v>176</v>
      </c>
      <c r="KA1" s="419"/>
      <c r="KB1" s="419"/>
      <c r="KC1" s="419"/>
      <c r="KD1" s="420"/>
      <c r="KE1" s="30"/>
      <c r="KF1" s="408" t="s">
        <v>171</v>
      </c>
      <c r="KG1" s="409"/>
      <c r="KH1" s="409"/>
      <c r="KI1" s="409"/>
      <c r="KJ1" s="410"/>
      <c r="KK1" s="23"/>
      <c r="KL1" s="428" t="s">
        <v>81</v>
      </c>
      <c r="KM1" s="429"/>
      <c r="KN1" s="429"/>
      <c r="KO1" s="429"/>
      <c r="KP1" s="426"/>
      <c r="KQ1" s="30"/>
      <c r="KR1" s="428" t="s">
        <v>82</v>
      </c>
      <c r="KS1" s="429"/>
      <c r="KT1" s="429"/>
      <c r="KU1" s="429"/>
      <c r="KV1" s="426"/>
      <c r="KW1" s="23"/>
      <c r="KX1" s="428" t="s">
        <v>83</v>
      </c>
      <c r="KY1" s="429"/>
      <c r="KZ1" s="429"/>
      <c r="LA1" s="429"/>
      <c r="LB1" s="426"/>
      <c r="LC1" s="30"/>
      <c r="LD1" s="428" t="s">
        <v>84</v>
      </c>
      <c r="LE1" s="429"/>
      <c r="LF1" s="429"/>
      <c r="LG1" s="429"/>
      <c r="LH1" s="426"/>
      <c r="LI1" s="23"/>
      <c r="LJ1" s="418" t="s">
        <v>177</v>
      </c>
      <c r="LK1" s="419"/>
      <c r="LL1" s="419"/>
      <c r="LM1" s="419"/>
      <c r="LN1" s="420"/>
      <c r="LO1" s="30"/>
      <c r="LP1" s="428" t="s">
        <v>85</v>
      </c>
      <c r="LQ1" s="429"/>
      <c r="LR1" s="429"/>
      <c r="LS1" s="429"/>
      <c r="LT1" s="426"/>
      <c r="LU1" s="23"/>
      <c r="LV1" s="418" t="s">
        <v>178</v>
      </c>
      <c r="LW1" s="419"/>
      <c r="LX1" s="419"/>
      <c r="LY1" s="419"/>
      <c r="LZ1" s="420"/>
      <c r="MA1" s="30"/>
      <c r="MB1" s="408" t="s">
        <v>179</v>
      </c>
      <c r="MC1" s="409"/>
      <c r="MD1" s="409"/>
      <c r="ME1" s="409"/>
      <c r="MF1" s="410"/>
      <c r="MG1" s="23"/>
      <c r="MH1" s="428" t="s">
        <v>86</v>
      </c>
      <c r="MI1" s="429"/>
      <c r="MJ1" s="429"/>
      <c r="MK1" s="429"/>
      <c r="ML1" s="426"/>
      <c r="MM1" s="30"/>
      <c r="MN1" s="428" t="s">
        <v>87</v>
      </c>
      <c r="MO1" s="429"/>
      <c r="MP1" s="429"/>
      <c r="MQ1" s="429"/>
      <c r="MR1" s="426"/>
      <c r="MS1" s="23"/>
      <c r="MT1" s="418" t="s">
        <v>172</v>
      </c>
      <c r="MU1" s="419"/>
      <c r="MV1" s="419"/>
      <c r="MW1" s="419"/>
      <c r="MX1" s="420"/>
      <c r="MY1" s="30"/>
      <c r="MZ1" s="428" t="s">
        <v>88</v>
      </c>
      <c r="NA1" s="429"/>
      <c r="NB1" s="429"/>
      <c r="NC1" s="429"/>
      <c r="ND1" s="426"/>
      <c r="NE1" s="23"/>
      <c r="NF1" s="418" t="s">
        <v>173</v>
      </c>
      <c r="NG1" s="419"/>
      <c r="NH1" s="419"/>
      <c r="NI1" s="419"/>
      <c r="NJ1" s="420"/>
      <c r="NK1" s="23"/>
      <c r="NL1" s="428" t="s">
        <v>89</v>
      </c>
      <c r="NM1" s="429"/>
      <c r="NN1" s="429"/>
      <c r="NO1" s="429"/>
      <c r="NP1" s="426"/>
      <c r="NQ1" s="30"/>
      <c r="NR1" s="428" t="s">
        <v>90</v>
      </c>
      <c r="NS1" s="429"/>
      <c r="NT1" s="429"/>
      <c r="NU1" s="429"/>
      <c r="NV1" s="426"/>
      <c r="NW1" s="32"/>
      <c r="NX1" s="418" t="s">
        <v>175</v>
      </c>
      <c r="NY1" s="419"/>
      <c r="NZ1" s="419"/>
      <c r="OA1" s="419"/>
      <c r="OB1" s="420"/>
      <c r="OD1" s="408" t="s">
        <v>175</v>
      </c>
      <c r="OE1" s="409"/>
      <c r="OF1" s="409"/>
      <c r="OG1" s="409"/>
      <c r="OH1" s="410"/>
    </row>
    <row r="2" spans="1:398" ht="18" customHeight="1" x14ac:dyDescent="0.2">
      <c r="A2" s="443"/>
      <c r="B2" s="443"/>
      <c r="C2" s="443"/>
      <c r="D2" s="439"/>
      <c r="E2" s="440"/>
      <c r="F2" s="440"/>
      <c r="G2" s="440"/>
      <c r="H2" s="437"/>
      <c r="I2" s="21"/>
      <c r="J2" s="430">
        <v>45151.729166666664</v>
      </c>
      <c r="K2" s="431"/>
      <c r="L2" s="431"/>
      <c r="M2" s="431"/>
      <c r="N2" s="426"/>
      <c r="O2" s="23"/>
      <c r="P2" s="430">
        <v>45157.666666666664</v>
      </c>
      <c r="Q2" s="431"/>
      <c r="R2" s="431"/>
      <c r="S2" s="431"/>
      <c r="T2" s="426"/>
      <c r="U2" s="23"/>
      <c r="V2" s="430">
        <v>45165.729166666664</v>
      </c>
      <c r="W2" s="431"/>
      <c r="X2" s="431"/>
      <c r="Y2" s="431"/>
      <c r="Z2" s="426"/>
      <c r="AA2" s="23"/>
      <c r="AB2" s="430">
        <v>45172.625</v>
      </c>
      <c r="AC2" s="431"/>
      <c r="AD2" s="431"/>
      <c r="AE2" s="431"/>
      <c r="AF2" s="426"/>
      <c r="AG2" s="31"/>
      <c r="AH2" s="430">
        <v>45185.5625</v>
      </c>
      <c r="AI2" s="431"/>
      <c r="AJ2" s="431"/>
      <c r="AK2" s="431"/>
      <c r="AL2" s="426"/>
      <c r="AM2" s="23"/>
      <c r="AN2" s="422">
        <v>44825.78125</v>
      </c>
      <c r="AO2" s="423"/>
      <c r="AP2" s="423"/>
      <c r="AQ2" s="423"/>
      <c r="AR2" s="420"/>
      <c r="AS2" s="31"/>
      <c r="AT2" s="430">
        <v>45193.625</v>
      </c>
      <c r="AU2" s="431"/>
      <c r="AV2" s="431"/>
      <c r="AW2" s="431"/>
      <c r="AX2" s="426"/>
      <c r="AY2" s="23"/>
      <c r="AZ2" s="448">
        <v>45196.864583333336</v>
      </c>
      <c r="BA2" s="449"/>
      <c r="BB2" s="449"/>
      <c r="BC2" s="449"/>
      <c r="BD2" s="446"/>
      <c r="BE2" s="31"/>
      <c r="BF2" s="430">
        <v>45199.770833333336</v>
      </c>
      <c r="BG2" s="431"/>
      <c r="BH2" s="431"/>
      <c r="BI2" s="431"/>
      <c r="BJ2" s="426"/>
      <c r="BK2" s="23"/>
      <c r="BL2" s="422">
        <v>45204.875</v>
      </c>
      <c r="BM2" s="423"/>
      <c r="BN2" s="423"/>
      <c r="BO2" s="423"/>
      <c r="BP2" s="420"/>
      <c r="BQ2" s="23"/>
      <c r="BR2" s="430">
        <v>45207.625</v>
      </c>
      <c r="BS2" s="431"/>
      <c r="BT2" s="431"/>
      <c r="BU2" s="431"/>
      <c r="BV2" s="426"/>
      <c r="BW2" s="31"/>
      <c r="BX2" s="430">
        <v>45220.5625</v>
      </c>
      <c r="BY2" s="431"/>
      <c r="BZ2" s="431"/>
      <c r="CA2" s="431"/>
      <c r="CB2" s="426"/>
      <c r="CC2" s="23"/>
      <c r="CD2" s="422">
        <v>45225.875</v>
      </c>
      <c r="CE2" s="423"/>
      <c r="CF2" s="423"/>
      <c r="CG2" s="423"/>
      <c r="CH2" s="420"/>
      <c r="CI2" s="31"/>
      <c r="CJ2" s="430">
        <v>45228.625</v>
      </c>
      <c r="CK2" s="431"/>
      <c r="CL2" s="431"/>
      <c r="CM2" s="431"/>
      <c r="CN2" s="426"/>
      <c r="CO2" s="23"/>
      <c r="CP2" s="448">
        <v>45231.864583333336</v>
      </c>
      <c r="CQ2" s="449"/>
      <c r="CR2" s="449"/>
      <c r="CS2" s="449"/>
      <c r="CT2" s="446"/>
      <c r="CU2" s="31"/>
      <c r="CV2" s="430">
        <v>45235.729166666664</v>
      </c>
      <c r="CW2" s="431"/>
      <c r="CX2" s="431"/>
      <c r="CY2" s="431"/>
      <c r="CZ2" s="426"/>
      <c r="DA2" s="23"/>
      <c r="DB2" s="422">
        <v>45239.78125</v>
      </c>
      <c r="DC2" s="423"/>
      <c r="DD2" s="423"/>
      <c r="DE2" s="423"/>
      <c r="DF2" s="420"/>
      <c r="DG2" s="23"/>
      <c r="DH2" s="430">
        <v>45242.625</v>
      </c>
      <c r="DI2" s="431"/>
      <c r="DJ2" s="431"/>
      <c r="DK2" s="431"/>
      <c r="DL2" s="426"/>
      <c r="DM2" s="31"/>
      <c r="DN2" s="430">
        <v>45255.5625</v>
      </c>
      <c r="DO2" s="431"/>
      <c r="DP2" s="431"/>
      <c r="DQ2" s="431"/>
      <c r="DR2" s="426"/>
      <c r="DS2" s="23"/>
      <c r="DT2" s="422">
        <v>45260.875</v>
      </c>
      <c r="DU2" s="423"/>
      <c r="DV2" s="423"/>
      <c r="DW2" s="423"/>
      <c r="DX2" s="420"/>
      <c r="DY2" s="23"/>
      <c r="DZ2" s="430">
        <v>45262.666666666664</v>
      </c>
      <c r="EA2" s="431"/>
      <c r="EB2" s="431"/>
      <c r="EC2" s="431"/>
      <c r="ED2" s="426"/>
      <c r="EE2" s="23"/>
      <c r="EF2" s="430">
        <v>45265.864583333336</v>
      </c>
      <c r="EG2" s="431"/>
      <c r="EH2" s="431"/>
      <c r="EI2" s="431"/>
      <c r="EJ2" s="426"/>
      <c r="EK2" s="31"/>
      <c r="EL2" s="430">
        <v>45269.666666666664</v>
      </c>
      <c r="EM2" s="431"/>
      <c r="EN2" s="431"/>
      <c r="EO2" s="431"/>
      <c r="EP2" s="426"/>
      <c r="EQ2" s="23"/>
      <c r="ER2" s="422">
        <v>45274.875</v>
      </c>
      <c r="ES2" s="423"/>
      <c r="ET2" s="423"/>
      <c r="EU2" s="423"/>
      <c r="EV2" s="420"/>
      <c r="EW2" s="23"/>
      <c r="EX2" s="430">
        <v>45276.666666666664</v>
      </c>
      <c r="EY2" s="431"/>
      <c r="EZ2" s="431"/>
      <c r="FA2" s="431"/>
      <c r="FB2" s="426"/>
      <c r="FC2" s="23"/>
      <c r="FD2" s="448">
        <v>45280.875</v>
      </c>
      <c r="FE2" s="449"/>
      <c r="FF2" s="449"/>
      <c r="FG2" s="449"/>
      <c r="FH2" s="446"/>
      <c r="FI2" s="31"/>
      <c r="FJ2" s="430">
        <v>45283.770833333336</v>
      </c>
      <c r="FK2" s="431"/>
      <c r="FL2" s="431"/>
      <c r="FM2" s="431"/>
      <c r="FN2" s="426"/>
      <c r="FO2" s="23"/>
      <c r="FP2" s="430">
        <v>45286.770833333336</v>
      </c>
      <c r="FQ2" s="431"/>
      <c r="FR2" s="431"/>
      <c r="FS2" s="431"/>
      <c r="FT2" s="426"/>
      <c r="FU2" s="23"/>
      <c r="FV2" s="430">
        <v>45292.875</v>
      </c>
      <c r="FW2" s="431"/>
      <c r="FX2" s="431"/>
      <c r="FY2" s="431"/>
      <c r="FZ2" s="426"/>
      <c r="GA2" s="23"/>
      <c r="GB2" s="412">
        <v>45298.729166666664</v>
      </c>
      <c r="GC2" s="413"/>
      <c r="GD2" s="413"/>
      <c r="GE2" s="413"/>
      <c r="GF2" s="410"/>
      <c r="GG2" s="31"/>
      <c r="GH2" s="448">
        <v>45301.875</v>
      </c>
      <c r="GI2" s="449"/>
      <c r="GJ2" s="449"/>
      <c r="GK2" s="449"/>
      <c r="GL2" s="446"/>
      <c r="GM2" s="31"/>
      <c r="GN2" s="430">
        <v>45312.729166666664</v>
      </c>
      <c r="GO2" s="431"/>
      <c r="GP2" s="431"/>
      <c r="GQ2" s="431"/>
      <c r="GR2" s="426"/>
      <c r="GS2" s="31"/>
      <c r="GT2" s="448">
        <v>45315.875</v>
      </c>
      <c r="GU2" s="449"/>
      <c r="GV2" s="449"/>
      <c r="GW2" s="449"/>
      <c r="GX2" s="446"/>
      <c r="GY2" s="23"/>
      <c r="GZ2" s="412">
        <v>45319.645833333336</v>
      </c>
      <c r="HA2" s="413"/>
      <c r="HB2" s="413"/>
      <c r="HC2" s="413"/>
      <c r="HD2" s="410"/>
      <c r="HE2" s="23"/>
      <c r="HF2" s="430">
        <v>45322.885416666664</v>
      </c>
      <c r="HG2" s="431"/>
      <c r="HH2" s="431"/>
      <c r="HI2" s="431"/>
      <c r="HJ2" s="426"/>
      <c r="HK2" s="31"/>
      <c r="HL2" s="430">
        <v>45326.729166666664</v>
      </c>
      <c r="HM2" s="431"/>
      <c r="HN2" s="431"/>
      <c r="HO2" s="431"/>
      <c r="HP2" s="426"/>
      <c r="HQ2" s="23"/>
      <c r="HR2" s="430">
        <v>45332.666666666664</v>
      </c>
      <c r="HS2" s="431"/>
      <c r="HT2" s="431"/>
      <c r="HU2" s="431"/>
      <c r="HV2" s="426"/>
      <c r="HW2" s="23"/>
      <c r="HX2" s="422">
        <v>45337.875</v>
      </c>
      <c r="HY2" s="423"/>
      <c r="HZ2" s="423"/>
      <c r="IA2" s="423"/>
      <c r="IB2" s="420"/>
      <c r="IC2" s="31"/>
      <c r="ID2" s="430">
        <v>45339.5625</v>
      </c>
      <c r="IE2" s="431"/>
      <c r="IF2" s="431"/>
      <c r="IG2" s="431"/>
      <c r="IH2" s="426"/>
      <c r="II2" s="23"/>
      <c r="IJ2" s="422">
        <v>45344.875</v>
      </c>
      <c r="IK2" s="423"/>
      <c r="IL2" s="423"/>
      <c r="IM2" s="423"/>
      <c r="IN2" s="420"/>
      <c r="IO2" s="23"/>
      <c r="IP2" s="430">
        <v>45343.854166666664</v>
      </c>
      <c r="IQ2" s="431"/>
      <c r="IR2" s="431"/>
      <c r="IS2" s="431"/>
      <c r="IT2" s="426"/>
      <c r="IU2" s="31"/>
      <c r="IV2" s="448">
        <v>45347.666666666664</v>
      </c>
      <c r="IW2" s="449"/>
      <c r="IX2" s="449"/>
      <c r="IY2" s="449"/>
      <c r="IZ2" s="446"/>
      <c r="JA2" s="31"/>
      <c r="JB2" s="412">
        <v>45350.875</v>
      </c>
      <c r="JC2" s="413"/>
      <c r="JD2" s="413"/>
      <c r="JE2" s="413"/>
      <c r="JF2" s="410"/>
      <c r="JG2" s="23"/>
      <c r="JH2" s="430">
        <v>45353.666666666664</v>
      </c>
      <c r="JI2" s="431"/>
      <c r="JJ2" s="431"/>
      <c r="JK2" s="431"/>
      <c r="JL2" s="426"/>
      <c r="JM2" s="31"/>
      <c r="JN2" s="422">
        <v>45358.78125</v>
      </c>
      <c r="JO2" s="423"/>
      <c r="JP2" s="423"/>
      <c r="JQ2" s="423"/>
      <c r="JR2" s="420"/>
      <c r="JS2" s="23"/>
      <c r="JT2" s="430">
        <v>45361.697916666664</v>
      </c>
      <c r="JU2" s="431"/>
      <c r="JV2" s="431"/>
      <c r="JW2" s="431"/>
      <c r="JX2" s="426"/>
      <c r="JY2" s="23"/>
      <c r="JZ2" s="422">
        <v>45365.875</v>
      </c>
      <c r="KA2" s="423"/>
      <c r="KB2" s="423"/>
      <c r="KC2" s="423"/>
      <c r="KD2" s="420"/>
      <c r="KE2" s="31"/>
      <c r="KF2" s="412">
        <v>45367.666666666664</v>
      </c>
      <c r="KG2" s="413"/>
      <c r="KH2" s="413"/>
      <c r="KI2" s="413"/>
      <c r="KJ2" s="410"/>
      <c r="KK2" s="23"/>
      <c r="KL2" s="430">
        <v>45368.625</v>
      </c>
      <c r="KM2" s="431"/>
      <c r="KN2" s="431"/>
      <c r="KO2" s="431"/>
      <c r="KP2" s="426"/>
      <c r="KQ2" s="31"/>
      <c r="KR2" s="430">
        <v>45381.666666666664</v>
      </c>
      <c r="KS2" s="431"/>
      <c r="KT2" s="431"/>
      <c r="KU2" s="431"/>
      <c r="KV2" s="426"/>
      <c r="KW2" s="23"/>
      <c r="KX2" s="430">
        <v>45385.875</v>
      </c>
      <c r="KY2" s="431"/>
      <c r="KZ2" s="431"/>
      <c r="LA2" s="431"/>
      <c r="LB2" s="426"/>
      <c r="LC2" s="31"/>
      <c r="LD2" s="430">
        <v>45388.666666666664</v>
      </c>
      <c r="LE2" s="431"/>
      <c r="LF2" s="431"/>
      <c r="LG2" s="431"/>
      <c r="LH2" s="426"/>
      <c r="LI2" s="23"/>
      <c r="LJ2" s="422">
        <v>45393.875</v>
      </c>
      <c r="LK2" s="423"/>
      <c r="LL2" s="423"/>
      <c r="LM2" s="423"/>
      <c r="LN2" s="420"/>
      <c r="LO2" s="31"/>
      <c r="LP2" s="430">
        <v>45395.666666666664</v>
      </c>
      <c r="LQ2" s="431"/>
      <c r="LR2" s="431"/>
      <c r="LS2" s="431"/>
      <c r="LT2" s="426"/>
      <c r="LU2" s="23"/>
      <c r="LV2" s="422">
        <v>45400.875</v>
      </c>
      <c r="LW2" s="423"/>
      <c r="LX2" s="423"/>
      <c r="LY2" s="423"/>
      <c r="LZ2" s="420"/>
      <c r="MA2" s="31"/>
      <c r="MB2" s="412">
        <v>45402.666666666664</v>
      </c>
      <c r="MC2" s="413"/>
      <c r="MD2" s="413"/>
      <c r="ME2" s="413"/>
      <c r="MF2" s="410"/>
      <c r="MG2" s="23"/>
      <c r="MH2" s="430">
        <v>45402.666666666664</v>
      </c>
      <c r="MI2" s="431"/>
      <c r="MJ2" s="431"/>
      <c r="MK2" s="431"/>
      <c r="ML2" s="426"/>
      <c r="MM2" s="31"/>
      <c r="MN2" s="430">
        <v>45409.666666666664</v>
      </c>
      <c r="MO2" s="431"/>
      <c r="MP2" s="431"/>
      <c r="MQ2" s="431"/>
      <c r="MR2" s="426"/>
      <c r="MS2" s="23"/>
      <c r="MT2" s="422">
        <v>45414.875</v>
      </c>
      <c r="MU2" s="423"/>
      <c r="MV2" s="423"/>
      <c r="MW2" s="423"/>
      <c r="MX2" s="420"/>
      <c r="MY2" s="31"/>
      <c r="MZ2" s="430">
        <v>45416.666666666664</v>
      </c>
      <c r="NA2" s="431"/>
      <c r="NB2" s="431"/>
      <c r="NC2" s="431"/>
      <c r="ND2" s="426"/>
      <c r="NE2" s="23"/>
      <c r="NF2" s="422">
        <v>45421.875</v>
      </c>
      <c r="NG2" s="423"/>
      <c r="NH2" s="423"/>
      <c r="NI2" s="423"/>
      <c r="NJ2" s="420"/>
      <c r="NK2" s="23"/>
      <c r="NL2" s="430">
        <v>45423.666666666664</v>
      </c>
      <c r="NM2" s="431"/>
      <c r="NN2" s="431"/>
      <c r="NO2" s="431"/>
      <c r="NP2" s="426"/>
      <c r="NQ2" s="31"/>
      <c r="NR2" s="430">
        <v>45431.708333333336</v>
      </c>
      <c r="NS2" s="431"/>
      <c r="NT2" s="431"/>
      <c r="NU2" s="431"/>
      <c r="NV2" s="426"/>
      <c r="NW2" s="32"/>
      <c r="NX2" s="422">
        <v>45434.875</v>
      </c>
      <c r="NY2" s="423"/>
      <c r="NZ2" s="423"/>
      <c r="OA2" s="423"/>
      <c r="OB2" s="420"/>
      <c r="OD2" s="412">
        <v>45437.666666666664</v>
      </c>
      <c r="OE2" s="413"/>
      <c r="OF2" s="413"/>
      <c r="OG2" s="413"/>
      <c r="OH2" s="410"/>
    </row>
    <row r="3" spans="1:398" ht="18" customHeight="1" thickBot="1" x14ac:dyDescent="0.25">
      <c r="A3" s="443"/>
      <c r="B3" s="443"/>
      <c r="C3" s="443"/>
      <c r="D3" s="441"/>
      <c r="E3" s="442"/>
      <c r="F3" s="442"/>
      <c r="G3" s="442"/>
      <c r="H3" s="438"/>
      <c r="I3" s="21"/>
      <c r="J3" s="432" t="s">
        <v>160</v>
      </c>
      <c r="K3" s="433"/>
      <c r="L3" s="433"/>
      <c r="M3" s="433"/>
      <c r="N3" s="427"/>
      <c r="O3" s="23"/>
      <c r="P3" s="432" t="s">
        <v>300</v>
      </c>
      <c r="Q3" s="433"/>
      <c r="R3" s="433"/>
      <c r="S3" s="433"/>
      <c r="T3" s="427"/>
      <c r="U3" s="23"/>
      <c r="V3" s="432" t="s">
        <v>165</v>
      </c>
      <c r="W3" s="433"/>
      <c r="X3" s="433"/>
      <c r="Y3" s="433"/>
      <c r="Z3" s="427"/>
      <c r="AA3" s="23"/>
      <c r="AB3" s="432" t="s">
        <v>301</v>
      </c>
      <c r="AC3" s="433"/>
      <c r="AD3" s="433"/>
      <c r="AE3" s="433"/>
      <c r="AF3" s="427"/>
      <c r="AG3" s="30"/>
      <c r="AH3" s="432" t="s">
        <v>159</v>
      </c>
      <c r="AI3" s="433"/>
      <c r="AJ3" s="433"/>
      <c r="AK3" s="433"/>
      <c r="AL3" s="427"/>
      <c r="AM3" s="23"/>
      <c r="AN3" s="424" t="s">
        <v>369</v>
      </c>
      <c r="AO3" s="425"/>
      <c r="AP3" s="425"/>
      <c r="AQ3" s="425"/>
      <c r="AR3" s="421"/>
      <c r="AS3" s="30"/>
      <c r="AT3" s="432" t="s">
        <v>168</v>
      </c>
      <c r="AU3" s="433"/>
      <c r="AV3" s="433"/>
      <c r="AW3" s="433"/>
      <c r="AX3" s="427"/>
      <c r="AY3" s="23"/>
      <c r="AZ3" s="450" t="s">
        <v>366</v>
      </c>
      <c r="BA3" s="451"/>
      <c r="BB3" s="451"/>
      <c r="BC3" s="451"/>
      <c r="BD3" s="447"/>
      <c r="BE3" s="30"/>
      <c r="BF3" s="432" t="s">
        <v>262</v>
      </c>
      <c r="BG3" s="433"/>
      <c r="BH3" s="433"/>
      <c r="BI3" s="433"/>
      <c r="BJ3" s="427"/>
      <c r="BK3" s="23"/>
      <c r="BL3" s="424" t="s">
        <v>370</v>
      </c>
      <c r="BM3" s="425"/>
      <c r="BN3" s="425"/>
      <c r="BO3" s="425"/>
      <c r="BP3" s="421"/>
      <c r="BQ3" s="23"/>
      <c r="BR3" s="432" t="s">
        <v>163</v>
      </c>
      <c r="BS3" s="433"/>
      <c r="BT3" s="433"/>
      <c r="BU3" s="433"/>
      <c r="BV3" s="427"/>
      <c r="BW3" s="30"/>
      <c r="BX3" s="432" t="s">
        <v>164</v>
      </c>
      <c r="BY3" s="433"/>
      <c r="BZ3" s="433"/>
      <c r="CA3" s="433"/>
      <c r="CB3" s="427"/>
      <c r="CC3" s="23"/>
      <c r="CD3" s="424" t="s">
        <v>368</v>
      </c>
      <c r="CE3" s="425"/>
      <c r="CF3" s="425"/>
      <c r="CG3" s="425"/>
      <c r="CH3" s="421"/>
      <c r="CI3" s="30"/>
      <c r="CJ3" s="432" t="s">
        <v>302</v>
      </c>
      <c r="CK3" s="433"/>
      <c r="CL3" s="433"/>
      <c r="CM3" s="433"/>
      <c r="CN3" s="427"/>
      <c r="CO3" s="23"/>
      <c r="CP3" s="450" t="s">
        <v>307</v>
      </c>
      <c r="CQ3" s="451"/>
      <c r="CR3" s="451"/>
      <c r="CS3" s="451"/>
      <c r="CT3" s="447"/>
      <c r="CU3" s="30"/>
      <c r="CV3" s="432" t="s">
        <v>303</v>
      </c>
      <c r="CW3" s="433"/>
      <c r="CX3" s="433"/>
      <c r="CY3" s="433"/>
      <c r="CZ3" s="427"/>
      <c r="DA3" s="23"/>
      <c r="DB3" s="424" t="s">
        <v>372</v>
      </c>
      <c r="DC3" s="425"/>
      <c r="DD3" s="425"/>
      <c r="DE3" s="425"/>
      <c r="DF3" s="421"/>
      <c r="DG3" s="23"/>
      <c r="DH3" s="432" t="s">
        <v>161</v>
      </c>
      <c r="DI3" s="433"/>
      <c r="DJ3" s="433"/>
      <c r="DK3" s="433"/>
      <c r="DL3" s="427"/>
      <c r="DM3" s="30"/>
      <c r="DN3" s="432" t="s">
        <v>264</v>
      </c>
      <c r="DO3" s="433"/>
      <c r="DP3" s="433"/>
      <c r="DQ3" s="433"/>
      <c r="DR3" s="427"/>
      <c r="DS3" s="23"/>
      <c r="DT3" s="424" t="s">
        <v>373</v>
      </c>
      <c r="DU3" s="425"/>
      <c r="DV3" s="425"/>
      <c r="DW3" s="425"/>
      <c r="DX3" s="421"/>
      <c r="DY3" s="23"/>
      <c r="DZ3" s="432" t="s">
        <v>186</v>
      </c>
      <c r="EA3" s="433"/>
      <c r="EB3" s="433"/>
      <c r="EC3" s="433"/>
      <c r="ED3" s="427"/>
      <c r="EE3" s="23"/>
      <c r="EF3" s="432" t="s">
        <v>304</v>
      </c>
      <c r="EG3" s="433"/>
      <c r="EH3" s="433"/>
      <c r="EI3" s="433"/>
      <c r="EJ3" s="427"/>
      <c r="EK3" s="30"/>
      <c r="EL3" s="432" t="s">
        <v>305</v>
      </c>
      <c r="EM3" s="433"/>
      <c r="EN3" s="433"/>
      <c r="EO3" s="433"/>
      <c r="EP3" s="427"/>
      <c r="EQ3" s="23"/>
      <c r="ER3" s="424" t="s">
        <v>381</v>
      </c>
      <c r="ES3" s="425"/>
      <c r="ET3" s="425"/>
      <c r="EU3" s="425"/>
      <c r="EV3" s="421"/>
      <c r="EW3" s="23"/>
      <c r="EX3" s="432" t="s">
        <v>268</v>
      </c>
      <c r="EY3" s="433"/>
      <c r="EZ3" s="433"/>
      <c r="FA3" s="433"/>
      <c r="FB3" s="427"/>
      <c r="FC3" s="23"/>
      <c r="FD3" s="450" t="s">
        <v>392</v>
      </c>
      <c r="FE3" s="451"/>
      <c r="FF3" s="451"/>
      <c r="FG3" s="451"/>
      <c r="FH3" s="447"/>
      <c r="FI3" s="30"/>
      <c r="FJ3" s="432" t="s">
        <v>157</v>
      </c>
      <c r="FK3" s="433"/>
      <c r="FL3" s="433"/>
      <c r="FM3" s="433"/>
      <c r="FN3" s="427"/>
      <c r="FO3" s="23"/>
      <c r="FP3" s="432" t="s">
        <v>306</v>
      </c>
      <c r="FQ3" s="433"/>
      <c r="FR3" s="433"/>
      <c r="FS3" s="433"/>
      <c r="FT3" s="427"/>
      <c r="FU3" s="23"/>
      <c r="FV3" s="432" t="s">
        <v>167</v>
      </c>
      <c r="FW3" s="433"/>
      <c r="FX3" s="433"/>
      <c r="FY3" s="433"/>
      <c r="FZ3" s="427"/>
      <c r="GA3" s="23"/>
      <c r="GB3" s="414" t="s">
        <v>162</v>
      </c>
      <c r="GC3" s="415"/>
      <c r="GD3" s="415"/>
      <c r="GE3" s="415"/>
      <c r="GF3" s="411"/>
      <c r="GG3" s="30"/>
      <c r="GH3" s="450" t="s">
        <v>186</v>
      </c>
      <c r="GI3" s="451"/>
      <c r="GJ3" s="451"/>
      <c r="GK3" s="451"/>
      <c r="GL3" s="447"/>
      <c r="GM3" s="30"/>
      <c r="GN3" s="432" t="s">
        <v>307</v>
      </c>
      <c r="GO3" s="433"/>
      <c r="GP3" s="433"/>
      <c r="GQ3" s="433"/>
      <c r="GR3" s="427"/>
      <c r="GS3" s="30"/>
      <c r="GT3" s="450" t="s">
        <v>185</v>
      </c>
      <c r="GU3" s="451"/>
      <c r="GV3" s="451"/>
      <c r="GW3" s="451"/>
      <c r="GX3" s="447"/>
      <c r="GY3" s="23"/>
      <c r="GZ3" s="414" t="s">
        <v>403</v>
      </c>
      <c r="HA3" s="415"/>
      <c r="HB3" s="415"/>
      <c r="HC3" s="415"/>
      <c r="HD3" s="411"/>
      <c r="HE3" s="23"/>
      <c r="HF3" s="432" t="s">
        <v>57</v>
      </c>
      <c r="HG3" s="433"/>
      <c r="HH3" s="433"/>
      <c r="HI3" s="433"/>
      <c r="HJ3" s="427"/>
      <c r="HK3" s="30"/>
      <c r="HL3" s="432" t="s">
        <v>162</v>
      </c>
      <c r="HM3" s="433"/>
      <c r="HN3" s="433"/>
      <c r="HO3" s="433"/>
      <c r="HP3" s="427"/>
      <c r="HQ3" s="23"/>
      <c r="HR3" s="432" t="s">
        <v>308</v>
      </c>
      <c r="HS3" s="433"/>
      <c r="HT3" s="433"/>
      <c r="HU3" s="433"/>
      <c r="HV3" s="427"/>
      <c r="HW3" s="23"/>
      <c r="HX3" s="424"/>
      <c r="HY3" s="425"/>
      <c r="HZ3" s="425"/>
      <c r="IA3" s="425"/>
      <c r="IB3" s="421"/>
      <c r="IC3" s="30"/>
      <c r="ID3" s="432" t="s">
        <v>58</v>
      </c>
      <c r="IE3" s="433"/>
      <c r="IF3" s="433"/>
      <c r="IG3" s="433"/>
      <c r="IH3" s="427"/>
      <c r="II3" s="23"/>
      <c r="IJ3" s="424"/>
      <c r="IK3" s="425"/>
      <c r="IL3" s="425"/>
      <c r="IM3" s="425"/>
      <c r="IN3" s="421"/>
      <c r="IO3" s="23"/>
      <c r="IP3" s="432" t="s">
        <v>309</v>
      </c>
      <c r="IQ3" s="433"/>
      <c r="IR3" s="433"/>
      <c r="IS3" s="433"/>
      <c r="IT3" s="427"/>
      <c r="IU3" s="30"/>
      <c r="IV3" s="450" t="s">
        <v>406</v>
      </c>
      <c r="IW3" s="451"/>
      <c r="IX3" s="451"/>
      <c r="IY3" s="451"/>
      <c r="IZ3" s="447"/>
      <c r="JA3" s="30"/>
      <c r="JB3" s="414" t="s">
        <v>412</v>
      </c>
      <c r="JC3" s="415"/>
      <c r="JD3" s="415"/>
      <c r="JE3" s="415"/>
      <c r="JF3" s="411"/>
      <c r="JG3" s="23"/>
      <c r="JH3" s="432" t="s">
        <v>261</v>
      </c>
      <c r="JI3" s="433"/>
      <c r="JJ3" s="433"/>
      <c r="JK3" s="433"/>
      <c r="JL3" s="427"/>
      <c r="JM3" s="30"/>
      <c r="JN3" s="424" t="s">
        <v>414</v>
      </c>
      <c r="JO3" s="425"/>
      <c r="JP3" s="425"/>
      <c r="JQ3" s="425"/>
      <c r="JR3" s="421"/>
      <c r="JS3" s="23"/>
      <c r="JT3" s="432" t="s">
        <v>310</v>
      </c>
      <c r="JU3" s="433"/>
      <c r="JV3" s="433"/>
      <c r="JW3" s="433"/>
      <c r="JX3" s="427"/>
      <c r="JY3" s="23"/>
      <c r="JZ3" s="424" t="s">
        <v>413</v>
      </c>
      <c r="KA3" s="425"/>
      <c r="KB3" s="425"/>
      <c r="KC3" s="425"/>
      <c r="KD3" s="421"/>
      <c r="KE3" s="30"/>
      <c r="KF3" s="414"/>
      <c r="KG3" s="415"/>
      <c r="KH3" s="415"/>
      <c r="KI3" s="415"/>
      <c r="KJ3" s="411"/>
      <c r="KK3" s="23"/>
      <c r="KL3" s="432" t="s">
        <v>158</v>
      </c>
      <c r="KM3" s="433"/>
      <c r="KN3" s="433"/>
      <c r="KO3" s="433"/>
      <c r="KP3" s="427"/>
      <c r="KQ3" s="30"/>
      <c r="KR3" s="432" t="s">
        <v>156</v>
      </c>
      <c r="KS3" s="433"/>
      <c r="KT3" s="433"/>
      <c r="KU3" s="433"/>
      <c r="KV3" s="427"/>
      <c r="KW3" s="23"/>
      <c r="KX3" s="432" t="s">
        <v>311</v>
      </c>
      <c r="KY3" s="433"/>
      <c r="KZ3" s="433"/>
      <c r="LA3" s="433"/>
      <c r="LB3" s="427"/>
      <c r="LC3" s="30"/>
      <c r="LD3" s="432" t="s">
        <v>312</v>
      </c>
      <c r="LE3" s="433"/>
      <c r="LF3" s="433"/>
      <c r="LG3" s="433"/>
      <c r="LH3" s="427"/>
      <c r="LI3" s="23"/>
      <c r="LJ3" s="424"/>
      <c r="LK3" s="425"/>
      <c r="LL3" s="425"/>
      <c r="LM3" s="425"/>
      <c r="LN3" s="421"/>
      <c r="LO3" s="30"/>
      <c r="LP3" s="432" t="s">
        <v>313</v>
      </c>
      <c r="LQ3" s="433"/>
      <c r="LR3" s="433"/>
      <c r="LS3" s="433"/>
      <c r="LT3" s="427"/>
      <c r="LU3" s="23"/>
      <c r="LV3" s="424"/>
      <c r="LW3" s="425"/>
      <c r="LX3" s="425"/>
      <c r="LY3" s="425"/>
      <c r="LZ3" s="421"/>
      <c r="MA3" s="30"/>
      <c r="MB3" s="414"/>
      <c r="MC3" s="415"/>
      <c r="MD3" s="415"/>
      <c r="ME3" s="415"/>
      <c r="MF3" s="411"/>
      <c r="MG3" s="23"/>
      <c r="MH3" s="432" t="s">
        <v>185</v>
      </c>
      <c r="MI3" s="433"/>
      <c r="MJ3" s="433"/>
      <c r="MK3" s="433"/>
      <c r="ML3" s="427"/>
      <c r="MM3" s="30"/>
      <c r="MN3" s="432" t="s">
        <v>169</v>
      </c>
      <c r="MO3" s="433"/>
      <c r="MP3" s="433"/>
      <c r="MQ3" s="433"/>
      <c r="MR3" s="427"/>
      <c r="MS3" s="23"/>
      <c r="MT3" s="424"/>
      <c r="MU3" s="425"/>
      <c r="MV3" s="425"/>
      <c r="MW3" s="425"/>
      <c r="MX3" s="421"/>
      <c r="MY3" s="30"/>
      <c r="MZ3" s="432" t="s">
        <v>269</v>
      </c>
      <c r="NA3" s="433"/>
      <c r="NB3" s="433"/>
      <c r="NC3" s="433"/>
      <c r="ND3" s="427"/>
      <c r="NE3" s="23"/>
      <c r="NF3" s="424"/>
      <c r="NG3" s="425"/>
      <c r="NH3" s="425"/>
      <c r="NI3" s="425"/>
      <c r="NJ3" s="421"/>
      <c r="NK3" s="23"/>
      <c r="NL3" s="432" t="s">
        <v>265</v>
      </c>
      <c r="NM3" s="433"/>
      <c r="NN3" s="433"/>
      <c r="NO3" s="433"/>
      <c r="NP3" s="427"/>
      <c r="NQ3" s="30"/>
      <c r="NR3" s="432" t="s">
        <v>166</v>
      </c>
      <c r="NS3" s="433"/>
      <c r="NT3" s="433"/>
      <c r="NU3" s="433"/>
      <c r="NV3" s="427"/>
      <c r="NW3" s="32"/>
      <c r="NX3" s="424"/>
      <c r="NY3" s="425"/>
      <c r="NZ3" s="425"/>
      <c r="OA3" s="425"/>
      <c r="OB3" s="421"/>
      <c r="OD3" s="414"/>
      <c r="OE3" s="415"/>
      <c r="OF3" s="415"/>
      <c r="OG3" s="415"/>
      <c r="OH3" s="411"/>
    </row>
    <row r="4" spans="1:398" ht="5.0999999999999996" customHeight="1" thickBot="1" x14ac:dyDescent="0.25">
      <c r="A4" s="443"/>
      <c r="B4" s="443"/>
      <c r="C4" s="443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17" t="s">
        <v>152</v>
      </c>
      <c r="B5" s="434"/>
      <c r="C5" s="229"/>
      <c r="D5" s="417" t="s">
        <v>42</v>
      </c>
      <c r="E5" s="417"/>
      <c r="F5" s="417"/>
      <c r="G5" s="230" t="s">
        <v>43</v>
      </c>
      <c r="H5" s="231" t="s">
        <v>44</v>
      </c>
      <c r="I5" s="232"/>
      <c r="J5" s="417" t="s">
        <v>42</v>
      </c>
      <c r="K5" s="417"/>
      <c r="L5" s="417"/>
      <c r="M5" s="230" t="s">
        <v>43</v>
      </c>
      <c r="N5" s="231" t="s">
        <v>44</v>
      </c>
      <c r="O5" s="232"/>
      <c r="P5" s="417" t="s">
        <v>42</v>
      </c>
      <c r="Q5" s="417"/>
      <c r="R5" s="417"/>
      <c r="S5" s="230" t="s">
        <v>43</v>
      </c>
      <c r="T5" s="231" t="s">
        <v>44</v>
      </c>
      <c r="U5" s="232"/>
      <c r="V5" s="417" t="s">
        <v>42</v>
      </c>
      <c r="W5" s="417"/>
      <c r="X5" s="417"/>
      <c r="Y5" s="230" t="s">
        <v>43</v>
      </c>
      <c r="Z5" s="231" t="s">
        <v>44</v>
      </c>
      <c r="AA5" s="232"/>
      <c r="AB5" s="417" t="s">
        <v>42</v>
      </c>
      <c r="AC5" s="417"/>
      <c r="AD5" s="417"/>
      <c r="AE5" s="230" t="s">
        <v>43</v>
      </c>
      <c r="AF5" s="231" t="s">
        <v>44</v>
      </c>
      <c r="AG5" s="229"/>
      <c r="AH5" s="417" t="s">
        <v>42</v>
      </c>
      <c r="AI5" s="417"/>
      <c r="AJ5" s="417"/>
      <c r="AK5" s="230" t="s">
        <v>43</v>
      </c>
      <c r="AL5" s="231" t="s">
        <v>44</v>
      </c>
      <c r="AM5" s="232"/>
      <c r="AN5" s="417" t="s">
        <v>42</v>
      </c>
      <c r="AO5" s="417"/>
      <c r="AP5" s="417"/>
      <c r="AQ5" s="230" t="s">
        <v>43</v>
      </c>
      <c r="AR5" s="231" t="s">
        <v>44</v>
      </c>
      <c r="AS5" s="229"/>
      <c r="AT5" s="417" t="s">
        <v>42</v>
      </c>
      <c r="AU5" s="417"/>
      <c r="AV5" s="417"/>
      <c r="AW5" s="230" t="s">
        <v>43</v>
      </c>
      <c r="AX5" s="231" t="s">
        <v>44</v>
      </c>
      <c r="AY5" s="232"/>
      <c r="AZ5" s="416" t="s">
        <v>42</v>
      </c>
      <c r="BA5" s="417"/>
      <c r="BB5" s="417"/>
      <c r="BC5" s="230" t="s">
        <v>43</v>
      </c>
      <c r="BD5" s="231" t="s">
        <v>44</v>
      </c>
      <c r="BE5" s="229"/>
      <c r="BF5" s="417" t="s">
        <v>42</v>
      </c>
      <c r="BG5" s="417"/>
      <c r="BH5" s="417"/>
      <c r="BI5" s="230" t="s">
        <v>43</v>
      </c>
      <c r="BJ5" s="231" t="s">
        <v>44</v>
      </c>
      <c r="BK5" s="232"/>
      <c r="BL5" s="417" t="s">
        <v>42</v>
      </c>
      <c r="BM5" s="417"/>
      <c r="BN5" s="417"/>
      <c r="BO5" s="230" t="s">
        <v>43</v>
      </c>
      <c r="BP5" s="231" t="s">
        <v>44</v>
      </c>
      <c r="BQ5" s="232"/>
      <c r="BR5" s="417" t="s">
        <v>42</v>
      </c>
      <c r="BS5" s="417"/>
      <c r="BT5" s="417"/>
      <c r="BU5" s="230" t="s">
        <v>43</v>
      </c>
      <c r="BV5" s="231" t="s">
        <v>44</v>
      </c>
      <c r="BW5" s="229"/>
      <c r="BX5" s="417" t="s">
        <v>42</v>
      </c>
      <c r="BY5" s="417"/>
      <c r="BZ5" s="417"/>
      <c r="CA5" s="230" t="s">
        <v>43</v>
      </c>
      <c r="CB5" s="231" t="s">
        <v>44</v>
      </c>
      <c r="CC5" s="232"/>
      <c r="CD5" s="417" t="s">
        <v>42</v>
      </c>
      <c r="CE5" s="417"/>
      <c r="CF5" s="417"/>
      <c r="CG5" s="230" t="s">
        <v>43</v>
      </c>
      <c r="CH5" s="231" t="s">
        <v>44</v>
      </c>
      <c r="CI5" s="229"/>
      <c r="CJ5" s="417" t="s">
        <v>42</v>
      </c>
      <c r="CK5" s="417"/>
      <c r="CL5" s="417"/>
      <c r="CM5" s="230" t="s">
        <v>43</v>
      </c>
      <c r="CN5" s="231" t="s">
        <v>44</v>
      </c>
      <c r="CO5" s="232"/>
      <c r="CP5" s="417" t="s">
        <v>42</v>
      </c>
      <c r="CQ5" s="417"/>
      <c r="CR5" s="417"/>
      <c r="CS5" s="230" t="s">
        <v>43</v>
      </c>
      <c r="CT5" s="231" t="s">
        <v>44</v>
      </c>
      <c r="CU5" s="229"/>
      <c r="CV5" s="417" t="s">
        <v>42</v>
      </c>
      <c r="CW5" s="417"/>
      <c r="CX5" s="417"/>
      <c r="CY5" s="230" t="s">
        <v>43</v>
      </c>
      <c r="CZ5" s="231" t="s">
        <v>44</v>
      </c>
      <c r="DA5" s="232"/>
      <c r="DB5" s="417" t="s">
        <v>42</v>
      </c>
      <c r="DC5" s="417"/>
      <c r="DD5" s="417"/>
      <c r="DE5" s="230" t="s">
        <v>43</v>
      </c>
      <c r="DF5" s="231" t="s">
        <v>44</v>
      </c>
      <c r="DG5" s="232"/>
      <c r="DH5" s="417" t="s">
        <v>42</v>
      </c>
      <c r="DI5" s="417"/>
      <c r="DJ5" s="417"/>
      <c r="DK5" s="230" t="s">
        <v>43</v>
      </c>
      <c r="DL5" s="231" t="s">
        <v>44</v>
      </c>
      <c r="DM5" s="229"/>
      <c r="DN5" s="417" t="s">
        <v>42</v>
      </c>
      <c r="DO5" s="417"/>
      <c r="DP5" s="417"/>
      <c r="DQ5" s="230" t="s">
        <v>43</v>
      </c>
      <c r="DR5" s="231" t="s">
        <v>44</v>
      </c>
      <c r="DS5" s="232"/>
      <c r="DT5" s="417" t="s">
        <v>42</v>
      </c>
      <c r="DU5" s="417"/>
      <c r="DV5" s="417"/>
      <c r="DW5" s="230" t="s">
        <v>43</v>
      </c>
      <c r="DX5" s="231" t="s">
        <v>44</v>
      </c>
      <c r="DY5" s="232"/>
      <c r="DZ5" s="417" t="s">
        <v>42</v>
      </c>
      <c r="EA5" s="417"/>
      <c r="EB5" s="417"/>
      <c r="EC5" s="230" t="s">
        <v>43</v>
      </c>
      <c r="ED5" s="231" t="s">
        <v>44</v>
      </c>
      <c r="EE5" s="232"/>
      <c r="EF5" s="417" t="s">
        <v>42</v>
      </c>
      <c r="EG5" s="417"/>
      <c r="EH5" s="417"/>
      <c r="EI5" s="230" t="s">
        <v>43</v>
      </c>
      <c r="EJ5" s="231" t="s">
        <v>44</v>
      </c>
      <c r="EK5" s="229"/>
      <c r="EL5" s="417" t="s">
        <v>42</v>
      </c>
      <c r="EM5" s="417"/>
      <c r="EN5" s="417"/>
      <c r="EO5" s="230" t="s">
        <v>43</v>
      </c>
      <c r="EP5" s="231" t="s">
        <v>44</v>
      </c>
      <c r="EQ5" s="232"/>
      <c r="ER5" s="417" t="s">
        <v>42</v>
      </c>
      <c r="ES5" s="417"/>
      <c r="ET5" s="417"/>
      <c r="EU5" s="230" t="s">
        <v>43</v>
      </c>
      <c r="EV5" s="231" t="s">
        <v>44</v>
      </c>
      <c r="EW5" s="232"/>
      <c r="EX5" s="417" t="s">
        <v>42</v>
      </c>
      <c r="EY5" s="417"/>
      <c r="EZ5" s="417"/>
      <c r="FA5" s="230" t="s">
        <v>43</v>
      </c>
      <c r="FB5" s="231" t="s">
        <v>44</v>
      </c>
      <c r="FC5" s="232"/>
      <c r="FD5" s="417" t="s">
        <v>42</v>
      </c>
      <c r="FE5" s="417"/>
      <c r="FF5" s="417"/>
      <c r="FG5" s="230" t="s">
        <v>43</v>
      </c>
      <c r="FH5" s="231" t="s">
        <v>44</v>
      </c>
      <c r="FI5" s="229"/>
      <c r="FJ5" s="417" t="s">
        <v>42</v>
      </c>
      <c r="FK5" s="417"/>
      <c r="FL5" s="417"/>
      <c r="FM5" s="230" t="s">
        <v>43</v>
      </c>
      <c r="FN5" s="231" t="s">
        <v>44</v>
      </c>
      <c r="FO5" s="232"/>
      <c r="FP5" s="417" t="s">
        <v>42</v>
      </c>
      <c r="FQ5" s="417"/>
      <c r="FR5" s="417"/>
      <c r="FS5" s="230" t="s">
        <v>43</v>
      </c>
      <c r="FT5" s="231" t="s">
        <v>44</v>
      </c>
      <c r="FU5" s="232"/>
      <c r="FV5" s="417" t="s">
        <v>42</v>
      </c>
      <c r="FW5" s="417"/>
      <c r="FX5" s="417"/>
      <c r="FY5" s="230" t="s">
        <v>43</v>
      </c>
      <c r="FZ5" s="231" t="s">
        <v>44</v>
      </c>
      <c r="GA5" s="232"/>
      <c r="GB5" s="417" t="s">
        <v>42</v>
      </c>
      <c r="GC5" s="417"/>
      <c r="GD5" s="417"/>
      <c r="GE5" s="230" t="s">
        <v>43</v>
      </c>
      <c r="GF5" s="231" t="s">
        <v>44</v>
      </c>
      <c r="GG5" s="229"/>
      <c r="GH5" s="417" t="s">
        <v>42</v>
      </c>
      <c r="GI5" s="417"/>
      <c r="GJ5" s="417"/>
      <c r="GK5" s="230" t="s">
        <v>43</v>
      </c>
      <c r="GL5" s="231" t="s">
        <v>44</v>
      </c>
      <c r="GM5" s="229"/>
      <c r="GN5" s="417" t="s">
        <v>42</v>
      </c>
      <c r="GO5" s="417"/>
      <c r="GP5" s="417"/>
      <c r="GQ5" s="230" t="s">
        <v>43</v>
      </c>
      <c r="GR5" s="231" t="s">
        <v>44</v>
      </c>
      <c r="GS5" s="229"/>
      <c r="GT5" s="417" t="s">
        <v>42</v>
      </c>
      <c r="GU5" s="417"/>
      <c r="GV5" s="417"/>
      <c r="GW5" s="230" t="s">
        <v>43</v>
      </c>
      <c r="GX5" s="231" t="s">
        <v>44</v>
      </c>
      <c r="GY5" s="232"/>
      <c r="GZ5" s="417" t="s">
        <v>42</v>
      </c>
      <c r="HA5" s="417"/>
      <c r="HB5" s="417"/>
      <c r="HC5" s="230" t="s">
        <v>43</v>
      </c>
      <c r="HD5" s="231" t="s">
        <v>44</v>
      </c>
      <c r="HE5" s="232"/>
      <c r="HF5" s="417" t="s">
        <v>42</v>
      </c>
      <c r="HG5" s="417"/>
      <c r="HH5" s="417"/>
      <c r="HI5" s="230" t="s">
        <v>43</v>
      </c>
      <c r="HJ5" s="231" t="s">
        <v>44</v>
      </c>
      <c r="HK5" s="229"/>
      <c r="HL5" s="417" t="s">
        <v>42</v>
      </c>
      <c r="HM5" s="417"/>
      <c r="HN5" s="417"/>
      <c r="HO5" s="230" t="s">
        <v>43</v>
      </c>
      <c r="HP5" s="231" t="s">
        <v>44</v>
      </c>
      <c r="HQ5" s="232"/>
      <c r="HR5" s="417" t="s">
        <v>42</v>
      </c>
      <c r="HS5" s="417"/>
      <c r="HT5" s="417"/>
      <c r="HU5" s="230" t="s">
        <v>43</v>
      </c>
      <c r="HV5" s="231" t="s">
        <v>44</v>
      </c>
      <c r="HW5" s="232"/>
      <c r="HX5" s="417" t="s">
        <v>42</v>
      </c>
      <c r="HY5" s="417"/>
      <c r="HZ5" s="417"/>
      <c r="IA5" s="230" t="s">
        <v>43</v>
      </c>
      <c r="IB5" s="231" t="s">
        <v>44</v>
      </c>
      <c r="IC5" s="229"/>
      <c r="ID5" s="417" t="s">
        <v>42</v>
      </c>
      <c r="IE5" s="417"/>
      <c r="IF5" s="417"/>
      <c r="IG5" s="230" t="s">
        <v>43</v>
      </c>
      <c r="IH5" s="231" t="s">
        <v>44</v>
      </c>
      <c r="II5" s="232"/>
      <c r="IJ5" s="417" t="s">
        <v>42</v>
      </c>
      <c r="IK5" s="417"/>
      <c r="IL5" s="417"/>
      <c r="IM5" s="230" t="s">
        <v>43</v>
      </c>
      <c r="IN5" s="231" t="s">
        <v>44</v>
      </c>
      <c r="IO5" s="232"/>
      <c r="IP5" s="417" t="s">
        <v>42</v>
      </c>
      <c r="IQ5" s="417"/>
      <c r="IR5" s="417"/>
      <c r="IS5" s="230" t="s">
        <v>43</v>
      </c>
      <c r="IT5" s="231" t="s">
        <v>44</v>
      </c>
      <c r="IU5" s="229"/>
      <c r="IV5" s="417" t="s">
        <v>42</v>
      </c>
      <c r="IW5" s="417"/>
      <c r="IX5" s="417"/>
      <c r="IY5" s="230" t="s">
        <v>43</v>
      </c>
      <c r="IZ5" s="231" t="s">
        <v>44</v>
      </c>
      <c r="JA5" s="229"/>
      <c r="JB5" s="417" t="s">
        <v>42</v>
      </c>
      <c r="JC5" s="417"/>
      <c r="JD5" s="417"/>
      <c r="JE5" s="230" t="s">
        <v>43</v>
      </c>
      <c r="JF5" s="231" t="s">
        <v>44</v>
      </c>
      <c r="JG5" s="232"/>
      <c r="JH5" s="417" t="s">
        <v>42</v>
      </c>
      <c r="JI5" s="417"/>
      <c r="JJ5" s="417"/>
      <c r="JK5" s="230" t="s">
        <v>43</v>
      </c>
      <c r="JL5" s="231" t="s">
        <v>44</v>
      </c>
      <c r="JM5" s="229"/>
      <c r="JN5" s="417" t="s">
        <v>42</v>
      </c>
      <c r="JO5" s="417"/>
      <c r="JP5" s="417"/>
      <c r="JQ5" s="230" t="s">
        <v>43</v>
      </c>
      <c r="JR5" s="231" t="s">
        <v>44</v>
      </c>
      <c r="JS5" s="232"/>
      <c r="JT5" s="417" t="s">
        <v>42</v>
      </c>
      <c r="JU5" s="417"/>
      <c r="JV5" s="417"/>
      <c r="JW5" s="230" t="s">
        <v>43</v>
      </c>
      <c r="JX5" s="231" t="s">
        <v>44</v>
      </c>
      <c r="JY5" s="232"/>
      <c r="JZ5" s="416" t="s">
        <v>42</v>
      </c>
      <c r="KA5" s="417"/>
      <c r="KB5" s="417"/>
      <c r="KC5" s="230" t="s">
        <v>43</v>
      </c>
      <c r="KD5" s="231" t="s">
        <v>44</v>
      </c>
      <c r="KE5" s="229"/>
      <c r="KF5" s="417" t="s">
        <v>42</v>
      </c>
      <c r="KG5" s="417"/>
      <c r="KH5" s="417"/>
      <c r="KI5" s="230" t="s">
        <v>43</v>
      </c>
      <c r="KJ5" s="231" t="s">
        <v>44</v>
      </c>
      <c r="KK5" s="232"/>
      <c r="KL5" s="416" t="s">
        <v>42</v>
      </c>
      <c r="KM5" s="417"/>
      <c r="KN5" s="417"/>
      <c r="KO5" s="230" t="s">
        <v>43</v>
      </c>
      <c r="KP5" s="231" t="s">
        <v>44</v>
      </c>
      <c r="KQ5" s="229"/>
      <c r="KR5" s="416" t="s">
        <v>42</v>
      </c>
      <c r="KS5" s="417"/>
      <c r="KT5" s="417"/>
      <c r="KU5" s="230" t="s">
        <v>43</v>
      </c>
      <c r="KV5" s="231" t="s">
        <v>44</v>
      </c>
      <c r="KW5" s="232"/>
      <c r="KX5" s="416" t="s">
        <v>42</v>
      </c>
      <c r="KY5" s="417"/>
      <c r="KZ5" s="417"/>
      <c r="LA5" s="230" t="s">
        <v>43</v>
      </c>
      <c r="LB5" s="231" t="s">
        <v>44</v>
      </c>
      <c r="LC5" s="229"/>
      <c r="LD5" s="416" t="s">
        <v>42</v>
      </c>
      <c r="LE5" s="417"/>
      <c r="LF5" s="417"/>
      <c r="LG5" s="230" t="s">
        <v>43</v>
      </c>
      <c r="LH5" s="231" t="s">
        <v>44</v>
      </c>
      <c r="LI5" s="232"/>
      <c r="LJ5" s="416" t="s">
        <v>42</v>
      </c>
      <c r="LK5" s="417"/>
      <c r="LL5" s="417"/>
      <c r="LM5" s="230" t="s">
        <v>43</v>
      </c>
      <c r="LN5" s="231" t="s">
        <v>44</v>
      </c>
      <c r="LO5" s="229"/>
      <c r="LP5" s="416" t="s">
        <v>42</v>
      </c>
      <c r="LQ5" s="417"/>
      <c r="LR5" s="417"/>
      <c r="LS5" s="230" t="s">
        <v>43</v>
      </c>
      <c r="LT5" s="231" t="s">
        <v>44</v>
      </c>
      <c r="LU5" s="232"/>
      <c r="LV5" s="416" t="s">
        <v>42</v>
      </c>
      <c r="LW5" s="417"/>
      <c r="LX5" s="417"/>
      <c r="LY5" s="230" t="s">
        <v>43</v>
      </c>
      <c r="LZ5" s="231" t="s">
        <v>44</v>
      </c>
      <c r="MA5" s="229"/>
      <c r="MB5" s="416" t="s">
        <v>42</v>
      </c>
      <c r="MC5" s="417"/>
      <c r="MD5" s="417"/>
      <c r="ME5" s="230" t="s">
        <v>43</v>
      </c>
      <c r="MF5" s="231" t="s">
        <v>44</v>
      </c>
      <c r="MG5" s="232"/>
      <c r="MH5" s="416" t="s">
        <v>42</v>
      </c>
      <c r="MI5" s="417"/>
      <c r="MJ5" s="417"/>
      <c r="MK5" s="230" t="s">
        <v>43</v>
      </c>
      <c r="ML5" s="231" t="s">
        <v>44</v>
      </c>
      <c r="MM5" s="229"/>
      <c r="MN5" s="416" t="s">
        <v>42</v>
      </c>
      <c r="MO5" s="417"/>
      <c r="MP5" s="417"/>
      <c r="MQ5" s="230" t="s">
        <v>43</v>
      </c>
      <c r="MR5" s="231" t="s">
        <v>44</v>
      </c>
      <c r="MS5" s="232"/>
      <c r="MT5" s="416" t="s">
        <v>42</v>
      </c>
      <c r="MU5" s="417"/>
      <c r="MV5" s="417"/>
      <c r="MW5" s="230" t="s">
        <v>43</v>
      </c>
      <c r="MX5" s="231" t="s">
        <v>44</v>
      </c>
      <c r="MY5" s="229"/>
      <c r="MZ5" s="416" t="s">
        <v>42</v>
      </c>
      <c r="NA5" s="417"/>
      <c r="NB5" s="417"/>
      <c r="NC5" s="230" t="s">
        <v>43</v>
      </c>
      <c r="ND5" s="231" t="s">
        <v>44</v>
      </c>
      <c r="NE5" s="232"/>
      <c r="NF5" s="416" t="s">
        <v>42</v>
      </c>
      <c r="NG5" s="417"/>
      <c r="NH5" s="417"/>
      <c r="NI5" s="230" t="s">
        <v>43</v>
      </c>
      <c r="NJ5" s="231" t="s">
        <v>44</v>
      </c>
      <c r="NK5" s="232"/>
      <c r="NL5" s="416" t="s">
        <v>42</v>
      </c>
      <c r="NM5" s="417"/>
      <c r="NN5" s="417"/>
      <c r="NO5" s="230" t="s">
        <v>43</v>
      </c>
      <c r="NP5" s="231" t="s">
        <v>44</v>
      </c>
      <c r="NQ5" s="229"/>
      <c r="NR5" s="416" t="s">
        <v>42</v>
      </c>
      <c r="NS5" s="417"/>
      <c r="NT5" s="417"/>
      <c r="NU5" s="230" t="s">
        <v>43</v>
      </c>
      <c r="NV5" s="231" t="s">
        <v>44</v>
      </c>
      <c r="NW5" s="34"/>
      <c r="NX5" s="416" t="s">
        <v>42</v>
      </c>
      <c r="NY5" s="417"/>
      <c r="NZ5" s="417"/>
      <c r="OA5" s="230" t="s">
        <v>43</v>
      </c>
      <c r="OB5" s="231" t="s">
        <v>44</v>
      </c>
      <c r="OD5" s="416" t="s">
        <v>42</v>
      </c>
      <c r="OE5" s="417"/>
      <c r="OF5" s="417"/>
      <c r="OG5" s="230" t="s">
        <v>43</v>
      </c>
      <c r="OH5" s="231" t="s">
        <v>44</v>
      </c>
    </row>
    <row r="6" spans="1:398" ht="15" customHeight="1" x14ac:dyDescent="0.2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217</v>
      </c>
      <c r="N6" s="252" t="s">
        <v>266</v>
      </c>
      <c r="O6" s="77"/>
      <c r="P6" s="105">
        <v>2</v>
      </c>
      <c r="Q6" s="103" t="s">
        <v>0</v>
      </c>
      <c r="R6" s="106">
        <v>0</v>
      </c>
      <c r="S6" s="251" t="s">
        <v>216</v>
      </c>
      <c r="T6" s="252" t="s">
        <v>266</v>
      </c>
      <c r="U6" s="77"/>
      <c r="V6" s="105">
        <v>2</v>
      </c>
      <c r="W6" s="103" t="s">
        <v>0</v>
      </c>
      <c r="X6" s="106">
        <v>4</v>
      </c>
      <c r="Y6" s="251" t="s">
        <v>218</v>
      </c>
      <c r="Z6" s="252" t="s">
        <v>212</v>
      </c>
      <c r="AA6" s="90"/>
      <c r="AB6" s="101">
        <v>5</v>
      </c>
      <c r="AC6" s="294" t="s">
        <v>0</v>
      </c>
      <c r="AD6" s="101">
        <v>2</v>
      </c>
      <c r="AE6" s="110" t="s">
        <v>218</v>
      </c>
      <c r="AF6" s="111" t="s">
        <v>217</v>
      </c>
      <c r="AG6" s="90"/>
      <c r="AH6" s="101">
        <v>1</v>
      </c>
      <c r="AI6" s="274" t="s">
        <v>0</v>
      </c>
      <c r="AJ6" s="101">
        <v>4</v>
      </c>
      <c r="AK6" s="110" t="s">
        <v>217</v>
      </c>
      <c r="AL6" s="111" t="s">
        <v>216</v>
      </c>
      <c r="AM6" s="90"/>
      <c r="AN6" s="105">
        <v>1</v>
      </c>
      <c r="AO6" s="103" t="s">
        <v>0</v>
      </c>
      <c r="AP6" s="106">
        <v>5</v>
      </c>
      <c r="AQ6" s="110" t="s">
        <v>218</v>
      </c>
      <c r="AR6" s="111" t="s">
        <v>215</v>
      </c>
      <c r="AS6" s="90"/>
      <c r="AT6" s="101">
        <v>2</v>
      </c>
      <c r="AU6" s="274" t="s">
        <v>0</v>
      </c>
      <c r="AV6" s="101">
        <v>1</v>
      </c>
      <c r="AW6" s="110" t="s">
        <v>216</v>
      </c>
      <c r="AX6" s="111" t="s">
        <v>217</v>
      </c>
      <c r="AY6" s="90"/>
      <c r="AZ6" s="105">
        <v>3</v>
      </c>
      <c r="BA6" s="103" t="s">
        <v>0</v>
      </c>
      <c r="BB6" s="106">
        <v>1</v>
      </c>
      <c r="BC6" s="110" t="s">
        <v>215</v>
      </c>
      <c r="BD6" s="111" t="s">
        <v>360</v>
      </c>
      <c r="BE6" s="90"/>
      <c r="BF6" s="101">
        <v>2</v>
      </c>
      <c r="BG6" s="274" t="s">
        <v>0</v>
      </c>
      <c r="BH6" s="101">
        <v>5</v>
      </c>
      <c r="BI6" s="110" t="s">
        <v>216</v>
      </c>
      <c r="BJ6" s="111" t="s">
        <v>216</v>
      </c>
      <c r="BK6" s="90"/>
      <c r="BL6" s="101">
        <v>5</v>
      </c>
      <c r="BM6" s="274" t="s">
        <v>0</v>
      </c>
      <c r="BN6" s="101">
        <v>1</v>
      </c>
      <c r="BO6" s="110" t="s">
        <v>218</v>
      </c>
      <c r="BP6" s="111" t="s">
        <v>217</v>
      </c>
      <c r="BQ6" s="90"/>
      <c r="BR6" s="101">
        <v>2</v>
      </c>
      <c r="BS6" s="274" t="s">
        <v>0</v>
      </c>
      <c r="BT6" s="101">
        <v>3</v>
      </c>
      <c r="BU6" s="110" t="s">
        <v>216</v>
      </c>
      <c r="BV6" s="111" t="s">
        <v>289</v>
      </c>
      <c r="BW6" s="90"/>
      <c r="BX6" s="101">
        <v>2</v>
      </c>
      <c r="BY6" s="274" t="s">
        <v>0</v>
      </c>
      <c r="BZ6" s="101">
        <v>0</v>
      </c>
      <c r="CA6" s="110" t="s">
        <v>216</v>
      </c>
      <c r="CB6" s="111" t="s">
        <v>289</v>
      </c>
      <c r="CC6" s="90"/>
      <c r="CD6" s="101">
        <v>4</v>
      </c>
      <c r="CE6" s="274" t="s">
        <v>0</v>
      </c>
      <c r="CF6" s="101">
        <v>1</v>
      </c>
      <c r="CG6" s="110" t="s">
        <v>217</v>
      </c>
      <c r="CH6" s="111" t="s">
        <v>219</v>
      </c>
      <c r="CI6" s="90"/>
      <c r="CJ6" s="105">
        <v>3</v>
      </c>
      <c r="CK6" s="103" t="s">
        <v>0</v>
      </c>
      <c r="CL6" s="106">
        <v>1</v>
      </c>
      <c r="CM6" s="110" t="s">
        <v>217</v>
      </c>
      <c r="CN6" s="111" t="s">
        <v>219</v>
      </c>
      <c r="CO6" s="90"/>
      <c r="CP6" s="105">
        <v>1</v>
      </c>
      <c r="CQ6" s="103" t="s">
        <v>0</v>
      </c>
      <c r="CR6" s="106">
        <v>4</v>
      </c>
      <c r="CS6" s="110" t="s">
        <v>218</v>
      </c>
      <c r="CT6" s="111" t="s">
        <v>215</v>
      </c>
      <c r="CU6" s="90"/>
      <c r="CV6" s="101">
        <v>1</v>
      </c>
      <c r="CW6" s="274" t="s">
        <v>0</v>
      </c>
      <c r="CX6" s="101">
        <v>3</v>
      </c>
      <c r="CY6" s="110" t="s">
        <v>218</v>
      </c>
      <c r="CZ6" s="111" t="s">
        <v>216</v>
      </c>
      <c r="DA6" s="90"/>
      <c r="DB6" s="101">
        <v>1</v>
      </c>
      <c r="DC6" s="274" t="s">
        <v>0</v>
      </c>
      <c r="DD6" s="101">
        <v>3</v>
      </c>
      <c r="DE6" s="110" t="s">
        <v>216</v>
      </c>
      <c r="DF6" s="111" t="s">
        <v>217</v>
      </c>
      <c r="DG6" s="90"/>
      <c r="DH6" s="101">
        <v>3</v>
      </c>
      <c r="DI6" s="274" t="s">
        <v>0</v>
      </c>
      <c r="DJ6" s="101">
        <v>0</v>
      </c>
      <c r="DK6" s="110" t="s">
        <v>218</v>
      </c>
      <c r="DL6" s="111" t="s">
        <v>216</v>
      </c>
      <c r="DM6" s="90"/>
      <c r="DN6" s="101">
        <v>1</v>
      </c>
      <c r="DO6" s="274" t="s">
        <v>0</v>
      </c>
      <c r="DP6" s="101">
        <v>2</v>
      </c>
      <c r="DQ6" s="110" t="s">
        <v>218</v>
      </c>
      <c r="DR6" s="111" t="s">
        <v>216</v>
      </c>
      <c r="DS6" s="90"/>
      <c r="DT6" s="101">
        <v>2</v>
      </c>
      <c r="DU6" s="274" t="s">
        <v>0</v>
      </c>
      <c r="DV6" s="101">
        <v>0</v>
      </c>
      <c r="DW6" s="110" t="s">
        <v>218</v>
      </c>
      <c r="DX6" s="111" t="s">
        <v>219</v>
      </c>
      <c r="DY6" s="90"/>
      <c r="DZ6" s="101">
        <v>3</v>
      </c>
      <c r="EA6" s="274" t="s">
        <v>0</v>
      </c>
      <c r="EB6" s="101">
        <v>0</v>
      </c>
      <c r="EC6" s="110" t="s">
        <v>212</v>
      </c>
      <c r="ED6" s="111" t="s">
        <v>216</v>
      </c>
      <c r="EE6" s="90"/>
      <c r="EF6" s="101">
        <v>2</v>
      </c>
      <c r="EG6" s="274" t="s">
        <v>0</v>
      </c>
      <c r="EH6" s="101">
        <v>3</v>
      </c>
      <c r="EI6" s="110" t="s">
        <v>289</v>
      </c>
      <c r="EJ6" s="111" t="s">
        <v>212</v>
      </c>
      <c r="EK6" s="90"/>
      <c r="EL6" s="101">
        <v>2</v>
      </c>
      <c r="EM6" s="274" t="s">
        <v>0</v>
      </c>
      <c r="EN6" s="101">
        <v>5</v>
      </c>
      <c r="EO6" s="110" t="s">
        <v>218</v>
      </c>
      <c r="EP6" s="111" t="s">
        <v>216</v>
      </c>
      <c r="EQ6" s="90"/>
      <c r="ER6" s="105">
        <v>1</v>
      </c>
      <c r="ES6" s="103" t="s">
        <v>0</v>
      </c>
      <c r="ET6" s="106">
        <v>3</v>
      </c>
      <c r="EU6" s="110" t="s">
        <v>215</v>
      </c>
      <c r="EV6" s="111" t="s">
        <v>289</v>
      </c>
      <c r="EW6" s="90"/>
      <c r="EX6" s="101">
        <v>2</v>
      </c>
      <c r="EY6" s="274" t="s">
        <v>0</v>
      </c>
      <c r="EZ6" s="101">
        <v>1</v>
      </c>
      <c r="FA6" s="110" t="s">
        <v>216</v>
      </c>
      <c r="FB6" s="111" t="s">
        <v>218</v>
      </c>
      <c r="FC6" s="90"/>
      <c r="FD6" s="105">
        <v>3</v>
      </c>
      <c r="FE6" s="103" t="s">
        <v>0</v>
      </c>
      <c r="FF6" s="106">
        <v>3</v>
      </c>
      <c r="FG6" s="110" t="s">
        <v>266</v>
      </c>
      <c r="FH6" s="111" t="s">
        <v>345</v>
      </c>
      <c r="FI6" s="90"/>
      <c r="FJ6" s="101">
        <v>3</v>
      </c>
      <c r="FK6" s="274" t="s">
        <v>0</v>
      </c>
      <c r="FL6" s="101">
        <v>1</v>
      </c>
      <c r="FM6" s="110" t="s">
        <v>218</v>
      </c>
      <c r="FN6" s="111" t="s">
        <v>216</v>
      </c>
      <c r="FO6" s="90"/>
      <c r="FP6" s="101">
        <v>1</v>
      </c>
      <c r="FQ6" s="274" t="s">
        <v>0</v>
      </c>
      <c r="FR6" s="101">
        <v>3</v>
      </c>
      <c r="FS6" s="110" t="s">
        <v>218</v>
      </c>
      <c r="FT6" s="111" t="s">
        <v>212</v>
      </c>
      <c r="FU6" s="90"/>
      <c r="FV6" s="101">
        <v>2</v>
      </c>
      <c r="FW6" s="274" t="s">
        <v>0</v>
      </c>
      <c r="FX6" s="101">
        <v>0</v>
      </c>
      <c r="FY6" s="110" t="s">
        <v>216</v>
      </c>
      <c r="FZ6" s="111" t="s">
        <v>218</v>
      </c>
      <c r="GA6" s="90"/>
      <c r="GB6" s="105">
        <v>1</v>
      </c>
      <c r="GC6" s="103" t="s">
        <v>0</v>
      </c>
      <c r="GD6" s="106">
        <v>4</v>
      </c>
      <c r="GE6" s="110" t="s">
        <v>218</v>
      </c>
      <c r="GF6" s="111" t="s">
        <v>215</v>
      </c>
      <c r="GG6" s="90"/>
      <c r="GH6" s="105">
        <v>3</v>
      </c>
      <c r="GI6" s="103" t="s">
        <v>0</v>
      </c>
      <c r="GJ6" s="106">
        <v>0</v>
      </c>
      <c r="GK6" s="110" t="s">
        <v>217</v>
      </c>
      <c r="GL6" s="111" t="s">
        <v>218</v>
      </c>
      <c r="GM6" s="90"/>
      <c r="GN6" s="101">
        <v>1</v>
      </c>
      <c r="GO6" s="274" t="s">
        <v>0</v>
      </c>
      <c r="GP6" s="101">
        <v>3</v>
      </c>
      <c r="GQ6" s="110" t="s">
        <v>217</v>
      </c>
      <c r="GR6" s="111" t="s">
        <v>218</v>
      </c>
      <c r="GS6" s="90"/>
      <c r="GT6" s="101">
        <v>0</v>
      </c>
      <c r="GU6" s="274" t="s">
        <v>0</v>
      </c>
      <c r="GV6" s="101">
        <v>2</v>
      </c>
      <c r="GW6" s="110" t="s">
        <v>219</v>
      </c>
      <c r="GX6" s="111" t="s">
        <v>217</v>
      </c>
      <c r="GY6" s="90"/>
      <c r="GZ6" s="105"/>
      <c r="HA6" s="103" t="s">
        <v>0</v>
      </c>
      <c r="HB6" s="106"/>
      <c r="HC6" s="110" t="s">
        <v>326</v>
      </c>
      <c r="HD6" s="111" t="s">
        <v>326</v>
      </c>
      <c r="HE6" s="90"/>
      <c r="HF6" s="101">
        <v>3</v>
      </c>
      <c r="HG6" s="274" t="s">
        <v>0</v>
      </c>
      <c r="HH6" s="101">
        <v>2</v>
      </c>
      <c r="HI6" s="110" t="s">
        <v>217</v>
      </c>
      <c r="HJ6" s="111" t="s">
        <v>212</v>
      </c>
      <c r="HK6" s="90"/>
      <c r="HL6" s="101">
        <v>0</v>
      </c>
      <c r="HM6" s="274" t="s">
        <v>0</v>
      </c>
      <c r="HN6" s="101">
        <v>2</v>
      </c>
      <c r="HO6" s="110" t="s">
        <v>266</v>
      </c>
      <c r="HP6" s="111" t="s">
        <v>217</v>
      </c>
      <c r="HQ6" s="90"/>
      <c r="HR6" s="101">
        <v>2</v>
      </c>
      <c r="HS6" s="274" t="s">
        <v>0</v>
      </c>
      <c r="HT6" s="101">
        <v>0</v>
      </c>
      <c r="HU6" s="110" t="s">
        <v>218</v>
      </c>
      <c r="HV6" s="111" t="s">
        <v>266</v>
      </c>
      <c r="HW6" s="90"/>
      <c r="HX6" s="105"/>
      <c r="HY6" s="103" t="s">
        <v>0</v>
      </c>
      <c r="HZ6" s="106"/>
      <c r="IA6" s="110" t="s">
        <v>326</v>
      </c>
      <c r="IB6" s="111" t="s">
        <v>326</v>
      </c>
      <c r="IC6" s="90"/>
      <c r="ID6" s="101">
        <v>0</v>
      </c>
      <c r="IE6" s="274" t="s">
        <v>0</v>
      </c>
      <c r="IF6" s="101">
        <v>1</v>
      </c>
      <c r="IG6" s="110" t="s">
        <v>217</v>
      </c>
      <c r="IH6" s="111" t="s">
        <v>219</v>
      </c>
      <c r="II6" s="90"/>
      <c r="IJ6" s="101"/>
      <c r="IK6" s="274" t="s">
        <v>0</v>
      </c>
      <c r="IL6" s="101"/>
      <c r="IM6" s="110" t="s">
        <v>326</v>
      </c>
      <c r="IN6" s="111" t="s">
        <v>326</v>
      </c>
      <c r="IO6" s="90"/>
      <c r="IP6" s="105">
        <v>2</v>
      </c>
      <c r="IQ6" s="103" t="s">
        <v>0</v>
      </c>
      <c r="IR6" s="106">
        <v>1</v>
      </c>
      <c r="IS6" s="110" t="s">
        <v>215</v>
      </c>
      <c r="IT6" s="111" t="s">
        <v>345</v>
      </c>
      <c r="IU6" s="90"/>
      <c r="IV6" s="101">
        <v>1</v>
      </c>
      <c r="IW6" s="274" t="s">
        <v>0</v>
      </c>
      <c r="IX6" s="101">
        <v>2</v>
      </c>
      <c r="IY6" s="110" t="s">
        <v>218</v>
      </c>
      <c r="IZ6" s="111" t="s">
        <v>215</v>
      </c>
      <c r="JA6" s="90"/>
      <c r="JB6" s="101">
        <v>3</v>
      </c>
      <c r="JC6" s="274" t="s">
        <v>0</v>
      </c>
      <c r="JD6" s="101">
        <v>1</v>
      </c>
      <c r="JE6" s="110" t="s">
        <v>219</v>
      </c>
      <c r="JF6" s="111" t="s">
        <v>215</v>
      </c>
      <c r="JG6" s="90"/>
      <c r="JH6" s="101"/>
      <c r="JI6" s="274" t="s">
        <v>0</v>
      </c>
      <c r="JJ6" s="101"/>
      <c r="JK6" s="110" t="s">
        <v>326</v>
      </c>
      <c r="JL6" s="111" t="s">
        <v>326</v>
      </c>
      <c r="JM6" s="90"/>
      <c r="JN6" s="101"/>
      <c r="JO6" s="274" t="s">
        <v>0</v>
      </c>
      <c r="JP6" s="101"/>
      <c r="JQ6" s="110" t="s">
        <v>326</v>
      </c>
      <c r="JR6" s="111" t="s">
        <v>326</v>
      </c>
      <c r="JS6" s="90"/>
      <c r="JT6" s="105"/>
      <c r="JU6" s="103" t="s">
        <v>0</v>
      </c>
      <c r="JV6" s="106"/>
      <c r="JW6" s="110" t="s">
        <v>326</v>
      </c>
      <c r="JX6" s="111" t="s">
        <v>326</v>
      </c>
      <c r="JY6" s="90"/>
      <c r="JZ6" s="105"/>
      <c r="KA6" s="103" t="s">
        <v>0</v>
      </c>
      <c r="KB6" s="106"/>
      <c r="KC6" s="110" t="s">
        <v>326</v>
      </c>
      <c r="KD6" s="111" t="s">
        <v>326</v>
      </c>
      <c r="KE6" s="90"/>
      <c r="KF6" s="105"/>
      <c r="KG6" s="103" t="s">
        <v>0</v>
      </c>
      <c r="KH6" s="106"/>
      <c r="KI6" s="110" t="s">
        <v>326</v>
      </c>
      <c r="KJ6" s="111" t="s">
        <v>326</v>
      </c>
      <c r="KK6" s="90"/>
      <c r="KL6" s="101"/>
      <c r="KM6" s="274" t="s">
        <v>0</v>
      </c>
      <c r="KN6" s="101"/>
      <c r="KO6" s="110" t="s">
        <v>326</v>
      </c>
      <c r="KP6" s="111" t="s">
        <v>326</v>
      </c>
      <c r="KQ6" s="90"/>
      <c r="KR6" s="101"/>
      <c r="KS6" s="274" t="s">
        <v>0</v>
      </c>
      <c r="KT6" s="101"/>
      <c r="KU6" s="110" t="s">
        <v>326</v>
      </c>
      <c r="KV6" s="111" t="s">
        <v>326</v>
      </c>
      <c r="KW6" s="90"/>
      <c r="KX6" s="101"/>
      <c r="KY6" s="274" t="s">
        <v>0</v>
      </c>
      <c r="KZ6" s="101"/>
      <c r="LA6" s="110" t="s">
        <v>326</v>
      </c>
      <c r="LB6" s="111" t="s">
        <v>326</v>
      </c>
      <c r="LC6" s="90"/>
      <c r="LD6" s="105"/>
      <c r="LE6" s="103" t="s">
        <v>0</v>
      </c>
      <c r="LF6" s="106"/>
      <c r="LG6" s="110" t="s">
        <v>326</v>
      </c>
      <c r="LH6" s="111" t="s">
        <v>326</v>
      </c>
      <c r="LI6" s="90"/>
      <c r="LJ6" s="101"/>
      <c r="LK6" s="274" t="s">
        <v>0</v>
      </c>
      <c r="LL6" s="101"/>
      <c r="LM6" s="110" t="s">
        <v>326</v>
      </c>
      <c r="LN6" s="111" t="s">
        <v>326</v>
      </c>
      <c r="LO6" s="90"/>
      <c r="LP6" s="101"/>
      <c r="LQ6" s="274" t="s">
        <v>0</v>
      </c>
      <c r="LR6" s="101"/>
      <c r="LS6" s="110" t="s">
        <v>326</v>
      </c>
      <c r="LT6" s="111" t="s">
        <v>326</v>
      </c>
      <c r="LU6" s="90"/>
      <c r="LV6" s="105"/>
      <c r="LW6" s="103" t="s">
        <v>0</v>
      </c>
      <c r="LX6" s="106"/>
      <c r="LY6" s="110" t="s">
        <v>326</v>
      </c>
      <c r="LZ6" s="111" t="s">
        <v>326</v>
      </c>
      <c r="MA6" s="90"/>
      <c r="MB6" s="101"/>
      <c r="MC6" s="274" t="s">
        <v>0</v>
      </c>
      <c r="MD6" s="101"/>
      <c r="ME6" s="110" t="s">
        <v>326</v>
      </c>
      <c r="MF6" s="111" t="s">
        <v>326</v>
      </c>
      <c r="MG6" s="90"/>
      <c r="MH6" s="101"/>
      <c r="MI6" s="274" t="s">
        <v>0</v>
      </c>
      <c r="MJ6" s="101"/>
      <c r="MK6" s="110" t="s">
        <v>326</v>
      </c>
      <c r="ML6" s="111" t="s">
        <v>326</v>
      </c>
      <c r="MM6" s="90"/>
      <c r="MN6" s="101"/>
      <c r="MO6" s="274" t="s">
        <v>0</v>
      </c>
      <c r="MP6" s="101"/>
      <c r="MQ6" s="110" t="s">
        <v>326</v>
      </c>
      <c r="MR6" s="111" t="s">
        <v>326</v>
      </c>
      <c r="MS6" s="90"/>
      <c r="MT6" s="105"/>
      <c r="MU6" s="103" t="s">
        <v>0</v>
      </c>
      <c r="MV6" s="106"/>
      <c r="MW6" s="110" t="s">
        <v>326</v>
      </c>
      <c r="MX6" s="111" t="s">
        <v>326</v>
      </c>
      <c r="MY6" s="90"/>
      <c r="MZ6" s="101"/>
      <c r="NA6" s="274" t="s">
        <v>0</v>
      </c>
      <c r="NB6" s="101"/>
      <c r="NC6" s="110" t="s">
        <v>326</v>
      </c>
      <c r="ND6" s="111" t="s">
        <v>326</v>
      </c>
      <c r="NE6" s="90"/>
      <c r="NF6" s="101"/>
      <c r="NG6" s="274" t="s">
        <v>0</v>
      </c>
      <c r="NH6" s="101"/>
      <c r="NI6" s="110" t="s">
        <v>326</v>
      </c>
      <c r="NJ6" s="111" t="s">
        <v>326</v>
      </c>
      <c r="NK6" s="90"/>
      <c r="NL6" s="101"/>
      <c r="NM6" s="274" t="s">
        <v>0</v>
      </c>
      <c r="NN6" s="101"/>
      <c r="NO6" s="110" t="s">
        <v>326</v>
      </c>
      <c r="NP6" s="111" t="s">
        <v>326</v>
      </c>
      <c r="NQ6" s="90"/>
      <c r="NR6" s="101"/>
      <c r="NS6" s="274" t="s">
        <v>0</v>
      </c>
      <c r="NT6" s="101"/>
      <c r="NU6" s="110" t="s">
        <v>326</v>
      </c>
      <c r="NV6" s="111" t="s">
        <v>326</v>
      </c>
      <c r="NW6" s="98"/>
      <c r="NX6" s="105"/>
      <c r="NY6" s="103" t="s">
        <v>0</v>
      </c>
      <c r="NZ6" s="106"/>
      <c r="OA6" s="110" t="s">
        <v>326</v>
      </c>
      <c r="OB6" s="111" t="s">
        <v>326</v>
      </c>
      <c r="OC6" s="117"/>
      <c r="OD6" s="250"/>
      <c r="OE6" s="251" t="s">
        <v>0</v>
      </c>
      <c r="OF6" s="251"/>
      <c r="OG6" s="110" t="s">
        <v>326</v>
      </c>
      <c r="OH6" s="111" t="s">
        <v>326</v>
      </c>
    </row>
    <row r="7" spans="1:398" ht="15" hidden="1" customHeight="1" x14ac:dyDescent="0.2">
      <c r="A7" s="283">
        <f>IF(B7="","",VLOOKUP(B7,'Registrovaní tipéri'!$A$2:$B$101,2,FALSE))</f>
        <v>23</v>
      </c>
      <c r="B7" s="277" t="s">
        <v>297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326</v>
      </c>
      <c r="N7" s="111" t="s">
        <v>326</v>
      </c>
      <c r="O7" s="77"/>
      <c r="P7" s="102"/>
      <c r="Q7" s="311" t="s">
        <v>0</v>
      </c>
      <c r="R7" s="101"/>
      <c r="S7" s="110" t="s">
        <v>326</v>
      </c>
      <c r="T7" s="111" t="s">
        <v>326</v>
      </c>
      <c r="U7" s="77"/>
      <c r="V7" s="102"/>
      <c r="W7" s="311" t="s">
        <v>0</v>
      </c>
      <c r="X7" s="101"/>
      <c r="Y7" s="110" t="s">
        <v>326</v>
      </c>
      <c r="Z7" s="111" t="s">
        <v>326</v>
      </c>
      <c r="AA7" s="90"/>
      <c r="AB7" s="61"/>
      <c r="AC7" s="294" t="s">
        <v>0</v>
      </c>
      <c r="AD7" s="61"/>
      <c r="AE7" s="110" t="s">
        <v>326</v>
      </c>
      <c r="AF7" s="111" t="s">
        <v>326</v>
      </c>
      <c r="AG7" s="90"/>
      <c r="AH7" s="61"/>
      <c r="AI7" s="274" t="s">
        <v>0</v>
      </c>
      <c r="AJ7" s="61"/>
      <c r="AK7" s="110" t="s">
        <v>326</v>
      </c>
      <c r="AL7" s="111" t="s">
        <v>326</v>
      </c>
      <c r="AM7" s="90"/>
      <c r="AN7" s="102"/>
      <c r="AO7" s="274" t="s">
        <v>0</v>
      </c>
      <c r="AP7" s="101"/>
      <c r="AQ7" s="110" t="s">
        <v>326</v>
      </c>
      <c r="AR7" s="111" t="s">
        <v>326</v>
      </c>
      <c r="AS7" s="90"/>
      <c r="AT7" s="61"/>
      <c r="AU7" s="274" t="s">
        <v>0</v>
      </c>
      <c r="AV7" s="61"/>
      <c r="AW7" s="110" t="s">
        <v>326</v>
      </c>
      <c r="AX7" s="111" t="s">
        <v>326</v>
      </c>
      <c r="AY7" s="90"/>
      <c r="AZ7" s="102"/>
      <c r="BA7" s="274" t="s">
        <v>0</v>
      </c>
      <c r="BB7" s="101"/>
      <c r="BC7" s="110" t="s">
        <v>326</v>
      </c>
      <c r="BD7" s="111" t="s">
        <v>326</v>
      </c>
      <c r="BE7" s="90"/>
      <c r="BF7" s="61"/>
      <c r="BG7" s="274" t="s">
        <v>0</v>
      </c>
      <c r="BH7" s="61"/>
      <c r="BI7" s="110" t="s">
        <v>326</v>
      </c>
      <c r="BJ7" s="111" t="s">
        <v>326</v>
      </c>
      <c r="BK7" s="90"/>
      <c r="BL7" s="61"/>
      <c r="BM7" s="274" t="s">
        <v>0</v>
      </c>
      <c r="BN7" s="61"/>
      <c r="BO7" s="110" t="s">
        <v>326</v>
      </c>
      <c r="BP7" s="111" t="s">
        <v>326</v>
      </c>
      <c r="BQ7" s="90"/>
      <c r="BR7" s="61"/>
      <c r="BS7" s="274" t="s">
        <v>0</v>
      </c>
      <c r="BT7" s="61"/>
      <c r="BU7" s="110" t="s">
        <v>326</v>
      </c>
      <c r="BV7" s="111" t="s">
        <v>326</v>
      </c>
      <c r="BW7" s="90"/>
      <c r="BX7" s="61"/>
      <c r="BY7" s="274" t="s">
        <v>0</v>
      </c>
      <c r="BZ7" s="61"/>
      <c r="CA7" s="110" t="s">
        <v>326</v>
      </c>
      <c r="CB7" s="111" t="s">
        <v>326</v>
      </c>
      <c r="CC7" s="90"/>
      <c r="CD7" s="61"/>
      <c r="CE7" s="274" t="s">
        <v>0</v>
      </c>
      <c r="CF7" s="61"/>
      <c r="CG7" s="110" t="s">
        <v>326</v>
      </c>
      <c r="CH7" s="111" t="s">
        <v>326</v>
      </c>
      <c r="CI7" s="90"/>
      <c r="CJ7" s="102"/>
      <c r="CK7" s="274" t="s">
        <v>0</v>
      </c>
      <c r="CL7" s="101"/>
      <c r="CM7" s="110" t="s">
        <v>326</v>
      </c>
      <c r="CN7" s="111" t="s">
        <v>326</v>
      </c>
      <c r="CO7" s="90"/>
      <c r="CP7" s="102"/>
      <c r="CQ7" s="274" t="s">
        <v>0</v>
      </c>
      <c r="CR7" s="101"/>
      <c r="CS7" s="110" t="s">
        <v>326</v>
      </c>
      <c r="CT7" s="111" t="s">
        <v>326</v>
      </c>
      <c r="CU7" s="90"/>
      <c r="CV7" s="61"/>
      <c r="CW7" s="274" t="s">
        <v>0</v>
      </c>
      <c r="CX7" s="61"/>
      <c r="CY7" s="110" t="s">
        <v>326</v>
      </c>
      <c r="CZ7" s="111" t="s">
        <v>326</v>
      </c>
      <c r="DA7" s="90"/>
      <c r="DB7" s="61"/>
      <c r="DC7" s="274" t="s">
        <v>0</v>
      </c>
      <c r="DD7" s="61"/>
      <c r="DE7" s="110" t="s">
        <v>326</v>
      </c>
      <c r="DF7" s="111" t="s">
        <v>326</v>
      </c>
      <c r="DG7" s="90"/>
      <c r="DH7" s="61"/>
      <c r="DI7" s="274" t="s">
        <v>0</v>
      </c>
      <c r="DJ7" s="61"/>
      <c r="DK7" s="110" t="s">
        <v>326</v>
      </c>
      <c r="DL7" s="111" t="s">
        <v>326</v>
      </c>
      <c r="DM7" s="90"/>
      <c r="DN7" s="61"/>
      <c r="DO7" s="274" t="s">
        <v>0</v>
      </c>
      <c r="DP7" s="61"/>
      <c r="DQ7" s="110" t="s">
        <v>326</v>
      </c>
      <c r="DR7" s="111" t="s">
        <v>326</v>
      </c>
      <c r="DS7" s="90"/>
      <c r="DT7" s="61"/>
      <c r="DU7" s="274" t="s">
        <v>0</v>
      </c>
      <c r="DV7" s="61"/>
      <c r="DW7" s="110" t="s">
        <v>326</v>
      </c>
      <c r="DX7" s="111" t="s">
        <v>326</v>
      </c>
      <c r="DY7" s="90"/>
      <c r="DZ7" s="61"/>
      <c r="EA7" s="274" t="s">
        <v>0</v>
      </c>
      <c r="EB7" s="61"/>
      <c r="EC7" s="110" t="s">
        <v>326</v>
      </c>
      <c r="ED7" s="111" t="s">
        <v>326</v>
      </c>
      <c r="EE7" s="90"/>
      <c r="EF7" s="61"/>
      <c r="EG7" s="274" t="s">
        <v>0</v>
      </c>
      <c r="EH7" s="61"/>
      <c r="EI7" s="110" t="s">
        <v>326</v>
      </c>
      <c r="EJ7" s="111" t="s">
        <v>326</v>
      </c>
      <c r="EK7" s="90"/>
      <c r="EL7" s="61"/>
      <c r="EM7" s="274" t="s">
        <v>0</v>
      </c>
      <c r="EN7" s="61"/>
      <c r="EO7" s="110" t="s">
        <v>326</v>
      </c>
      <c r="EP7" s="111" t="s">
        <v>326</v>
      </c>
      <c r="EQ7" s="90"/>
      <c r="ER7" s="102"/>
      <c r="ES7" s="274" t="s">
        <v>0</v>
      </c>
      <c r="ET7" s="101"/>
      <c r="EU7" s="110" t="s">
        <v>326</v>
      </c>
      <c r="EV7" s="111" t="s">
        <v>326</v>
      </c>
      <c r="EW7" s="90"/>
      <c r="EX7" s="61"/>
      <c r="EY7" s="274" t="s">
        <v>0</v>
      </c>
      <c r="EZ7" s="61"/>
      <c r="FA7" s="110" t="s">
        <v>326</v>
      </c>
      <c r="FB7" s="111" t="s">
        <v>326</v>
      </c>
      <c r="FC7" s="90"/>
      <c r="FD7" s="273"/>
      <c r="FE7" s="274" t="s">
        <v>0</v>
      </c>
      <c r="FF7" s="274"/>
      <c r="FG7" s="110" t="s">
        <v>326</v>
      </c>
      <c r="FH7" s="111" t="s">
        <v>326</v>
      </c>
      <c r="FI7" s="90"/>
      <c r="FJ7" s="61"/>
      <c r="FK7" s="274" t="s">
        <v>0</v>
      </c>
      <c r="FL7" s="61"/>
      <c r="FM7" s="110" t="s">
        <v>326</v>
      </c>
      <c r="FN7" s="111" t="s">
        <v>326</v>
      </c>
      <c r="FO7" s="90"/>
      <c r="FP7" s="61"/>
      <c r="FQ7" s="274" t="s">
        <v>0</v>
      </c>
      <c r="FR7" s="61"/>
      <c r="FS7" s="110" t="s">
        <v>326</v>
      </c>
      <c r="FT7" s="111" t="s">
        <v>326</v>
      </c>
      <c r="FU7" s="90"/>
      <c r="FV7" s="61"/>
      <c r="FW7" s="274" t="s">
        <v>0</v>
      </c>
      <c r="FX7" s="61"/>
      <c r="FY7" s="110" t="s">
        <v>326</v>
      </c>
      <c r="FZ7" s="111" t="s">
        <v>326</v>
      </c>
      <c r="GA7" s="90"/>
      <c r="GB7" s="102"/>
      <c r="GC7" s="274" t="s">
        <v>0</v>
      </c>
      <c r="GD7" s="101"/>
      <c r="GE7" s="110" t="s">
        <v>326</v>
      </c>
      <c r="GF7" s="111" t="s">
        <v>326</v>
      </c>
      <c r="GG7" s="90"/>
      <c r="GH7" s="102"/>
      <c r="GI7" s="274" t="s">
        <v>0</v>
      </c>
      <c r="GJ7" s="101"/>
      <c r="GK7" s="110" t="s">
        <v>326</v>
      </c>
      <c r="GL7" s="111" t="s">
        <v>326</v>
      </c>
      <c r="GM7" s="90"/>
      <c r="GN7" s="61"/>
      <c r="GO7" s="274" t="s">
        <v>0</v>
      </c>
      <c r="GP7" s="61"/>
      <c r="GQ7" s="110" t="s">
        <v>326</v>
      </c>
      <c r="GR7" s="111" t="s">
        <v>326</v>
      </c>
      <c r="GS7" s="90"/>
      <c r="GT7" s="61"/>
      <c r="GU7" s="274" t="s">
        <v>0</v>
      </c>
      <c r="GV7" s="61"/>
      <c r="GW7" s="110" t="s">
        <v>326</v>
      </c>
      <c r="GX7" s="111" t="s">
        <v>326</v>
      </c>
      <c r="GY7" s="90"/>
      <c r="GZ7" s="102"/>
      <c r="HA7" s="274" t="s">
        <v>0</v>
      </c>
      <c r="HB7" s="101"/>
      <c r="HC7" s="110" t="s">
        <v>326</v>
      </c>
      <c r="HD7" s="111" t="s">
        <v>326</v>
      </c>
      <c r="HE7" s="90"/>
      <c r="HF7" s="61"/>
      <c r="HG7" s="274" t="s">
        <v>0</v>
      </c>
      <c r="HH7" s="61"/>
      <c r="HI7" s="110" t="s">
        <v>326</v>
      </c>
      <c r="HJ7" s="111" t="s">
        <v>326</v>
      </c>
      <c r="HK7" s="90"/>
      <c r="HL7" s="61"/>
      <c r="HM7" s="274" t="s">
        <v>0</v>
      </c>
      <c r="HN7" s="61"/>
      <c r="HO7" s="110" t="s">
        <v>326</v>
      </c>
      <c r="HP7" s="111" t="s">
        <v>326</v>
      </c>
      <c r="HQ7" s="90"/>
      <c r="HR7" s="61"/>
      <c r="HS7" s="274" t="s">
        <v>0</v>
      </c>
      <c r="HT7" s="61"/>
      <c r="HU7" s="110" t="s">
        <v>326</v>
      </c>
      <c r="HV7" s="111" t="s">
        <v>326</v>
      </c>
      <c r="HW7" s="90"/>
      <c r="HX7" s="102"/>
      <c r="HY7" s="274" t="s">
        <v>0</v>
      </c>
      <c r="HZ7" s="101"/>
      <c r="IA7" s="110" t="s">
        <v>326</v>
      </c>
      <c r="IB7" s="111" t="s">
        <v>326</v>
      </c>
      <c r="IC7" s="90"/>
      <c r="ID7" s="61"/>
      <c r="IE7" s="274" t="s">
        <v>0</v>
      </c>
      <c r="IF7" s="61"/>
      <c r="IG7" s="110" t="s">
        <v>326</v>
      </c>
      <c r="IH7" s="111" t="s">
        <v>326</v>
      </c>
      <c r="II7" s="90"/>
      <c r="IJ7" s="61"/>
      <c r="IK7" s="274" t="s">
        <v>0</v>
      </c>
      <c r="IL7" s="61"/>
      <c r="IM7" s="110" t="s">
        <v>326</v>
      </c>
      <c r="IN7" s="111" t="s">
        <v>326</v>
      </c>
      <c r="IO7" s="90"/>
      <c r="IP7" s="102"/>
      <c r="IQ7" s="274" t="s">
        <v>0</v>
      </c>
      <c r="IR7" s="101"/>
      <c r="IS7" s="110" t="s">
        <v>326</v>
      </c>
      <c r="IT7" s="111" t="s">
        <v>326</v>
      </c>
      <c r="IU7" s="90"/>
      <c r="IV7" s="61"/>
      <c r="IW7" s="274" t="s">
        <v>0</v>
      </c>
      <c r="IX7" s="61"/>
      <c r="IY7" s="110" t="s">
        <v>326</v>
      </c>
      <c r="IZ7" s="111" t="s">
        <v>326</v>
      </c>
      <c r="JA7" s="90"/>
      <c r="JB7" s="61"/>
      <c r="JC7" s="274" t="s">
        <v>0</v>
      </c>
      <c r="JD7" s="61"/>
      <c r="JE7" s="110" t="s">
        <v>326</v>
      </c>
      <c r="JF7" s="111" t="s">
        <v>326</v>
      </c>
      <c r="JG7" s="90"/>
      <c r="JH7" s="61"/>
      <c r="JI7" s="274" t="s">
        <v>0</v>
      </c>
      <c r="JJ7" s="61"/>
      <c r="JK7" s="110" t="s">
        <v>326</v>
      </c>
      <c r="JL7" s="111" t="s">
        <v>326</v>
      </c>
      <c r="JM7" s="90"/>
      <c r="JN7" s="61"/>
      <c r="JO7" s="274" t="s">
        <v>0</v>
      </c>
      <c r="JP7" s="61"/>
      <c r="JQ7" s="110" t="s">
        <v>326</v>
      </c>
      <c r="JR7" s="111" t="s">
        <v>326</v>
      </c>
      <c r="JS7" s="90"/>
      <c r="JT7" s="273"/>
      <c r="JU7" s="274" t="s">
        <v>0</v>
      </c>
      <c r="JV7" s="274"/>
      <c r="JW7" s="110" t="s">
        <v>326</v>
      </c>
      <c r="JX7" s="111" t="s">
        <v>326</v>
      </c>
      <c r="JY7" s="90"/>
      <c r="JZ7" s="273"/>
      <c r="KA7" s="274" t="s">
        <v>0</v>
      </c>
      <c r="KB7" s="274"/>
      <c r="KC7" s="110" t="s">
        <v>326</v>
      </c>
      <c r="KD7" s="111" t="s">
        <v>326</v>
      </c>
      <c r="KE7" s="90"/>
      <c r="KF7" s="102"/>
      <c r="KG7" s="274" t="s">
        <v>0</v>
      </c>
      <c r="KH7" s="101"/>
      <c r="KI7" s="110" t="s">
        <v>326</v>
      </c>
      <c r="KJ7" s="111" t="s">
        <v>326</v>
      </c>
      <c r="KK7" s="90"/>
      <c r="KL7" s="61"/>
      <c r="KM7" s="274" t="s">
        <v>0</v>
      </c>
      <c r="KN7" s="61"/>
      <c r="KO7" s="110" t="s">
        <v>326</v>
      </c>
      <c r="KP7" s="111" t="s">
        <v>326</v>
      </c>
      <c r="KQ7" s="90"/>
      <c r="KR7" s="61"/>
      <c r="KS7" s="274" t="s">
        <v>0</v>
      </c>
      <c r="KT7" s="61"/>
      <c r="KU7" s="110" t="s">
        <v>326</v>
      </c>
      <c r="KV7" s="111" t="s">
        <v>326</v>
      </c>
      <c r="KW7" s="90"/>
      <c r="KX7" s="61"/>
      <c r="KY7" s="274" t="s">
        <v>0</v>
      </c>
      <c r="KZ7" s="61"/>
      <c r="LA7" s="110" t="s">
        <v>326</v>
      </c>
      <c r="LB7" s="111" t="s">
        <v>326</v>
      </c>
      <c r="LC7" s="90"/>
      <c r="LD7" s="102"/>
      <c r="LE7" s="274" t="s">
        <v>0</v>
      </c>
      <c r="LF7" s="101"/>
      <c r="LG7" s="110" t="s">
        <v>326</v>
      </c>
      <c r="LH7" s="111" t="s">
        <v>326</v>
      </c>
      <c r="LI7" s="90"/>
      <c r="LJ7" s="61"/>
      <c r="LK7" s="274" t="s">
        <v>0</v>
      </c>
      <c r="LL7" s="61"/>
      <c r="LM7" s="110" t="s">
        <v>326</v>
      </c>
      <c r="LN7" s="111" t="s">
        <v>326</v>
      </c>
      <c r="LO7" s="90"/>
      <c r="LP7" s="61"/>
      <c r="LQ7" s="274" t="s">
        <v>0</v>
      </c>
      <c r="LR7" s="61"/>
      <c r="LS7" s="110" t="s">
        <v>326</v>
      </c>
      <c r="LT7" s="111" t="s">
        <v>326</v>
      </c>
      <c r="LU7" s="90"/>
      <c r="LV7" s="102"/>
      <c r="LW7" s="274" t="s">
        <v>0</v>
      </c>
      <c r="LX7" s="101"/>
      <c r="LY7" s="110" t="s">
        <v>326</v>
      </c>
      <c r="LZ7" s="111" t="s">
        <v>326</v>
      </c>
      <c r="MA7" s="90"/>
      <c r="MB7" s="61"/>
      <c r="MC7" s="274" t="s">
        <v>0</v>
      </c>
      <c r="MD7" s="61"/>
      <c r="ME7" s="110" t="s">
        <v>326</v>
      </c>
      <c r="MF7" s="111" t="s">
        <v>326</v>
      </c>
      <c r="MG7" s="90"/>
      <c r="MH7" s="61"/>
      <c r="MI7" s="274" t="s">
        <v>0</v>
      </c>
      <c r="MJ7" s="61"/>
      <c r="MK7" s="110" t="s">
        <v>326</v>
      </c>
      <c r="ML7" s="111" t="s">
        <v>326</v>
      </c>
      <c r="MM7" s="90"/>
      <c r="MN7" s="61"/>
      <c r="MO7" s="274" t="s">
        <v>0</v>
      </c>
      <c r="MP7" s="61"/>
      <c r="MQ7" s="110" t="s">
        <v>326</v>
      </c>
      <c r="MR7" s="111" t="s">
        <v>326</v>
      </c>
      <c r="MS7" s="90"/>
      <c r="MT7" s="102"/>
      <c r="MU7" s="274" t="s">
        <v>0</v>
      </c>
      <c r="MV7" s="101"/>
      <c r="MW7" s="110" t="s">
        <v>326</v>
      </c>
      <c r="MX7" s="111" t="s">
        <v>326</v>
      </c>
      <c r="MY7" s="90"/>
      <c r="MZ7" s="61"/>
      <c r="NA7" s="274" t="s">
        <v>0</v>
      </c>
      <c r="NB7" s="61"/>
      <c r="NC7" s="110" t="s">
        <v>326</v>
      </c>
      <c r="ND7" s="111" t="s">
        <v>326</v>
      </c>
      <c r="NE7" s="90"/>
      <c r="NF7" s="61"/>
      <c r="NG7" s="274" t="s">
        <v>0</v>
      </c>
      <c r="NH7" s="61"/>
      <c r="NI7" s="110" t="s">
        <v>326</v>
      </c>
      <c r="NJ7" s="111" t="s">
        <v>326</v>
      </c>
      <c r="NK7" s="90"/>
      <c r="NL7" s="61"/>
      <c r="NM7" s="274" t="s">
        <v>0</v>
      </c>
      <c r="NN7" s="61"/>
      <c r="NO7" s="110" t="s">
        <v>326</v>
      </c>
      <c r="NP7" s="111" t="s">
        <v>326</v>
      </c>
      <c r="NQ7" s="90"/>
      <c r="NR7" s="61"/>
      <c r="NS7" s="274" t="s">
        <v>0</v>
      </c>
      <c r="NT7" s="61"/>
      <c r="NU7" s="110" t="s">
        <v>326</v>
      </c>
      <c r="NV7" s="111" t="s">
        <v>326</v>
      </c>
      <c r="NW7" s="98"/>
      <c r="NX7" s="102"/>
      <c r="NY7" s="274" t="s">
        <v>0</v>
      </c>
      <c r="NZ7" s="101"/>
      <c r="OA7" s="110" t="s">
        <v>326</v>
      </c>
      <c r="OB7" s="111" t="s">
        <v>326</v>
      </c>
      <c r="OC7" s="117"/>
      <c r="OD7" s="253"/>
      <c r="OE7" s="110" t="s">
        <v>0</v>
      </c>
      <c r="OF7" s="110"/>
      <c r="OG7" s="110" t="s">
        <v>326</v>
      </c>
      <c r="OH7" s="111" t="s">
        <v>326</v>
      </c>
    </row>
    <row r="8" spans="1:398" ht="15" x14ac:dyDescent="0.2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216</v>
      </c>
      <c r="N8" s="111" t="s">
        <v>327</v>
      </c>
      <c r="O8" s="77"/>
      <c r="P8" s="102">
        <v>3</v>
      </c>
      <c r="Q8" s="311" t="s">
        <v>0</v>
      </c>
      <c r="R8" s="101">
        <v>1</v>
      </c>
      <c r="S8" s="110" t="s">
        <v>216</v>
      </c>
      <c r="T8" s="111" t="s">
        <v>289</v>
      </c>
      <c r="U8" s="77"/>
      <c r="V8" s="102">
        <v>2</v>
      </c>
      <c r="W8" s="311" t="s">
        <v>0</v>
      </c>
      <c r="X8" s="101">
        <v>3</v>
      </c>
      <c r="Y8" s="110" t="s">
        <v>218</v>
      </c>
      <c r="Z8" s="111" t="s">
        <v>212</v>
      </c>
      <c r="AA8" s="90"/>
      <c r="AB8" s="101">
        <v>2</v>
      </c>
      <c r="AC8" s="294" t="s">
        <v>0</v>
      </c>
      <c r="AD8" s="61">
        <v>1</v>
      </c>
      <c r="AE8" s="110" t="s">
        <v>219</v>
      </c>
      <c r="AF8" s="111" t="s">
        <v>327</v>
      </c>
      <c r="AG8" s="90"/>
      <c r="AH8" s="101">
        <v>1</v>
      </c>
      <c r="AI8" s="274" t="s">
        <v>0</v>
      </c>
      <c r="AJ8" s="61">
        <v>2</v>
      </c>
      <c r="AK8" s="110" t="s">
        <v>217</v>
      </c>
      <c r="AL8" s="111" t="s">
        <v>216</v>
      </c>
      <c r="AM8" s="90"/>
      <c r="AN8" s="102">
        <v>1</v>
      </c>
      <c r="AO8" s="274" t="s">
        <v>0</v>
      </c>
      <c r="AP8" s="101">
        <v>3</v>
      </c>
      <c r="AQ8" s="110" t="s">
        <v>216</v>
      </c>
      <c r="AR8" s="111" t="s">
        <v>215</v>
      </c>
      <c r="AS8" s="90"/>
      <c r="AT8" s="101"/>
      <c r="AU8" s="274" t="s">
        <v>0</v>
      </c>
      <c r="AV8" s="61"/>
      <c r="AW8" s="110" t="s">
        <v>326</v>
      </c>
      <c r="AX8" s="111" t="s">
        <v>326</v>
      </c>
      <c r="AY8" s="90"/>
      <c r="AZ8" s="102">
        <v>3</v>
      </c>
      <c r="BA8" s="274" t="s">
        <v>0</v>
      </c>
      <c r="BB8" s="101">
        <v>0</v>
      </c>
      <c r="BC8" s="110" t="s">
        <v>266</v>
      </c>
      <c r="BD8" s="111" t="s">
        <v>217</v>
      </c>
      <c r="BE8" s="90"/>
      <c r="BF8" s="101">
        <v>1</v>
      </c>
      <c r="BG8" s="274" t="s">
        <v>0</v>
      </c>
      <c r="BH8" s="61">
        <v>2</v>
      </c>
      <c r="BI8" s="110" t="s">
        <v>216</v>
      </c>
      <c r="BJ8" s="111" t="s">
        <v>289</v>
      </c>
      <c r="BK8" s="90"/>
      <c r="BL8" s="101"/>
      <c r="BM8" s="274" t="s">
        <v>0</v>
      </c>
      <c r="BN8" s="61"/>
      <c r="BO8" s="110" t="s">
        <v>326</v>
      </c>
      <c r="BP8" s="111" t="s">
        <v>326</v>
      </c>
      <c r="BQ8" s="90"/>
      <c r="BR8" s="101">
        <v>1</v>
      </c>
      <c r="BS8" s="274" t="s">
        <v>0</v>
      </c>
      <c r="BT8" s="61">
        <v>2</v>
      </c>
      <c r="BU8" s="110" t="s">
        <v>216</v>
      </c>
      <c r="BV8" s="111" t="s">
        <v>289</v>
      </c>
      <c r="BW8" s="90"/>
      <c r="BX8" s="101">
        <v>1</v>
      </c>
      <c r="BY8" s="274" t="s">
        <v>0</v>
      </c>
      <c r="BZ8" s="61">
        <v>0</v>
      </c>
      <c r="CA8" s="110" t="s">
        <v>289</v>
      </c>
      <c r="CB8" s="111" t="s">
        <v>216</v>
      </c>
      <c r="CC8" s="90"/>
      <c r="CD8" s="101"/>
      <c r="CE8" s="274" t="s">
        <v>0</v>
      </c>
      <c r="CF8" s="61"/>
      <c r="CG8" s="110" t="s">
        <v>326</v>
      </c>
      <c r="CH8" s="111" t="s">
        <v>326</v>
      </c>
      <c r="CI8" s="90"/>
      <c r="CJ8" s="102"/>
      <c r="CK8" s="274" t="s">
        <v>0</v>
      </c>
      <c r="CL8" s="101"/>
      <c r="CM8" s="110" t="s">
        <v>326</v>
      </c>
      <c r="CN8" s="111" t="s">
        <v>326</v>
      </c>
      <c r="CO8" s="90"/>
      <c r="CP8" s="102">
        <v>1</v>
      </c>
      <c r="CQ8" s="274" t="s">
        <v>0</v>
      </c>
      <c r="CR8" s="101">
        <v>2</v>
      </c>
      <c r="CS8" s="110" t="s">
        <v>218</v>
      </c>
      <c r="CT8" s="111" t="s">
        <v>345</v>
      </c>
      <c r="CU8" s="90"/>
      <c r="CV8" s="101">
        <v>0</v>
      </c>
      <c r="CW8" s="274" t="s">
        <v>0</v>
      </c>
      <c r="CX8" s="61">
        <v>3</v>
      </c>
      <c r="CY8" s="110" t="s">
        <v>218</v>
      </c>
      <c r="CZ8" s="111" t="s">
        <v>216</v>
      </c>
      <c r="DA8" s="90"/>
      <c r="DB8" s="101">
        <v>1</v>
      </c>
      <c r="DC8" s="274" t="s">
        <v>0</v>
      </c>
      <c r="DD8" s="61">
        <v>2</v>
      </c>
      <c r="DE8" s="110" t="s">
        <v>266</v>
      </c>
      <c r="DF8" s="111" t="s">
        <v>374</v>
      </c>
      <c r="DG8" s="90"/>
      <c r="DH8" s="101">
        <v>1</v>
      </c>
      <c r="DI8" s="274" t="s">
        <v>0</v>
      </c>
      <c r="DJ8" s="61">
        <v>0</v>
      </c>
      <c r="DK8" s="110" t="s">
        <v>216</v>
      </c>
      <c r="DL8" s="111" t="s">
        <v>218</v>
      </c>
      <c r="DM8" s="90"/>
      <c r="DN8" s="101">
        <v>3</v>
      </c>
      <c r="DO8" s="274" t="s">
        <v>0</v>
      </c>
      <c r="DP8" s="61">
        <v>2</v>
      </c>
      <c r="DQ8" s="110" t="s">
        <v>216</v>
      </c>
      <c r="DR8" s="111" t="s">
        <v>212</v>
      </c>
      <c r="DS8" s="90"/>
      <c r="DT8" s="101">
        <v>2</v>
      </c>
      <c r="DU8" s="274" t="s">
        <v>0</v>
      </c>
      <c r="DV8" s="61">
        <v>1</v>
      </c>
      <c r="DW8" s="110" t="s">
        <v>360</v>
      </c>
      <c r="DX8" s="111" t="s">
        <v>214</v>
      </c>
      <c r="DY8" s="90"/>
      <c r="DZ8" s="101">
        <v>2</v>
      </c>
      <c r="EA8" s="274" t="s">
        <v>0</v>
      </c>
      <c r="EB8" s="61">
        <v>1</v>
      </c>
      <c r="EC8" s="110" t="s">
        <v>218</v>
      </c>
      <c r="ED8" s="111" t="s">
        <v>327</v>
      </c>
      <c r="EE8" s="90"/>
      <c r="EF8" s="101">
        <v>1</v>
      </c>
      <c r="EG8" s="274" t="s">
        <v>0</v>
      </c>
      <c r="EH8" s="61">
        <v>2</v>
      </c>
      <c r="EI8" s="110" t="s">
        <v>216</v>
      </c>
      <c r="EJ8" s="111" t="s">
        <v>289</v>
      </c>
      <c r="EK8" s="90"/>
      <c r="EL8" s="101">
        <v>1</v>
      </c>
      <c r="EM8" s="274" t="s">
        <v>0</v>
      </c>
      <c r="EN8" s="61">
        <v>2</v>
      </c>
      <c r="EO8" s="110" t="s">
        <v>216</v>
      </c>
      <c r="EP8" s="111" t="s">
        <v>212</v>
      </c>
      <c r="EQ8" s="90"/>
      <c r="ER8" s="102">
        <v>1</v>
      </c>
      <c r="ES8" s="274" t="s">
        <v>0</v>
      </c>
      <c r="ET8" s="101">
        <v>1</v>
      </c>
      <c r="EU8" s="110" t="s">
        <v>215</v>
      </c>
      <c r="EV8" s="111" t="s">
        <v>214</v>
      </c>
      <c r="EW8" s="90"/>
      <c r="EX8" s="101">
        <v>3</v>
      </c>
      <c r="EY8" s="274" t="s">
        <v>0</v>
      </c>
      <c r="EZ8" s="61">
        <v>0</v>
      </c>
      <c r="FA8" s="110" t="s">
        <v>216</v>
      </c>
      <c r="FB8" s="111" t="s">
        <v>212</v>
      </c>
      <c r="FC8" s="90"/>
      <c r="FD8" s="273">
        <v>0</v>
      </c>
      <c r="FE8" s="274" t="s">
        <v>0</v>
      </c>
      <c r="FF8" s="274">
        <v>0</v>
      </c>
      <c r="FG8" s="110" t="s">
        <v>216</v>
      </c>
      <c r="FH8" s="111" t="s">
        <v>214</v>
      </c>
      <c r="FI8" s="90"/>
      <c r="FJ8" s="101">
        <v>2</v>
      </c>
      <c r="FK8" s="274" t="s">
        <v>0</v>
      </c>
      <c r="FL8" s="61">
        <v>1</v>
      </c>
      <c r="FM8" s="110" t="s">
        <v>216</v>
      </c>
      <c r="FN8" s="111" t="s">
        <v>212</v>
      </c>
      <c r="FO8" s="90"/>
      <c r="FP8" s="101"/>
      <c r="FQ8" s="274" t="s">
        <v>0</v>
      </c>
      <c r="FR8" s="61"/>
      <c r="FS8" s="110" t="s">
        <v>326</v>
      </c>
      <c r="FT8" s="111" t="s">
        <v>326</v>
      </c>
      <c r="FU8" s="90"/>
      <c r="FV8" s="101">
        <v>3</v>
      </c>
      <c r="FW8" s="274" t="s">
        <v>0</v>
      </c>
      <c r="FX8" s="61">
        <v>0</v>
      </c>
      <c r="FY8" s="110" t="s">
        <v>218</v>
      </c>
      <c r="FZ8" s="111" t="s">
        <v>212</v>
      </c>
      <c r="GA8" s="90"/>
      <c r="GB8" s="102">
        <v>2</v>
      </c>
      <c r="GC8" s="274" t="s">
        <v>0</v>
      </c>
      <c r="GD8" s="101">
        <v>1</v>
      </c>
      <c r="GE8" s="110" t="s">
        <v>218</v>
      </c>
      <c r="GF8" s="111" t="s">
        <v>215</v>
      </c>
      <c r="GG8" s="90"/>
      <c r="GH8" s="102">
        <v>3</v>
      </c>
      <c r="GI8" s="274" t="s">
        <v>0</v>
      </c>
      <c r="GJ8" s="101">
        <v>0</v>
      </c>
      <c r="GK8" s="110" t="s">
        <v>218</v>
      </c>
      <c r="GL8" s="111" t="s">
        <v>266</v>
      </c>
      <c r="GM8" s="90"/>
      <c r="GN8" s="101">
        <v>1</v>
      </c>
      <c r="GO8" s="274" t="s">
        <v>0</v>
      </c>
      <c r="GP8" s="61">
        <v>2</v>
      </c>
      <c r="GQ8" s="110" t="s">
        <v>218</v>
      </c>
      <c r="GR8" s="111" t="s">
        <v>207</v>
      </c>
      <c r="GS8" s="90"/>
      <c r="GT8" s="101">
        <v>1</v>
      </c>
      <c r="GU8" s="274" t="s">
        <v>0</v>
      </c>
      <c r="GV8" s="61">
        <v>2</v>
      </c>
      <c r="GW8" s="110" t="s">
        <v>219</v>
      </c>
      <c r="GX8" s="111" t="s">
        <v>215</v>
      </c>
      <c r="GY8" s="90"/>
      <c r="GZ8" s="273">
        <v>3</v>
      </c>
      <c r="HA8" s="274" t="s">
        <v>0</v>
      </c>
      <c r="HB8" s="274">
        <v>0</v>
      </c>
      <c r="HC8" s="110" t="s">
        <v>218</v>
      </c>
      <c r="HD8" s="111" t="s">
        <v>217</v>
      </c>
      <c r="HE8" s="90"/>
      <c r="HF8" s="101">
        <v>2</v>
      </c>
      <c r="HG8" s="274" t="s">
        <v>0</v>
      </c>
      <c r="HH8" s="61">
        <v>1</v>
      </c>
      <c r="HI8" s="110" t="s">
        <v>218</v>
      </c>
      <c r="HJ8" s="111" t="s">
        <v>214</v>
      </c>
      <c r="HK8" s="90"/>
      <c r="HL8" s="101">
        <v>3</v>
      </c>
      <c r="HM8" s="274" t="s">
        <v>0</v>
      </c>
      <c r="HN8" s="61">
        <v>3</v>
      </c>
      <c r="HO8" s="110" t="s">
        <v>217</v>
      </c>
      <c r="HP8" s="111" t="s">
        <v>214</v>
      </c>
      <c r="HQ8" s="90"/>
      <c r="HR8" s="101">
        <v>2</v>
      </c>
      <c r="HS8" s="274" t="s">
        <v>0</v>
      </c>
      <c r="HT8" s="61">
        <v>1</v>
      </c>
      <c r="HU8" s="110" t="s">
        <v>218</v>
      </c>
      <c r="HV8" s="111" t="s">
        <v>212</v>
      </c>
      <c r="HW8" s="90"/>
      <c r="HX8" s="102"/>
      <c r="HY8" s="274" t="s">
        <v>0</v>
      </c>
      <c r="HZ8" s="101"/>
      <c r="IA8" s="110" t="s">
        <v>326</v>
      </c>
      <c r="IB8" s="111" t="s">
        <v>326</v>
      </c>
      <c r="IC8" s="90"/>
      <c r="ID8" s="101">
        <v>1</v>
      </c>
      <c r="IE8" s="274" t="s">
        <v>0</v>
      </c>
      <c r="IF8" s="61">
        <v>2</v>
      </c>
      <c r="IG8" s="110" t="s">
        <v>218</v>
      </c>
      <c r="IH8" s="111" t="s">
        <v>217</v>
      </c>
      <c r="II8" s="90"/>
      <c r="IJ8" s="101"/>
      <c r="IK8" s="274" t="s">
        <v>0</v>
      </c>
      <c r="IL8" s="61"/>
      <c r="IM8" s="110" t="s">
        <v>326</v>
      </c>
      <c r="IN8" s="111" t="s">
        <v>326</v>
      </c>
      <c r="IO8" s="90"/>
      <c r="IP8" s="273">
        <v>2</v>
      </c>
      <c r="IQ8" s="274" t="s">
        <v>0</v>
      </c>
      <c r="IR8" s="274">
        <v>1</v>
      </c>
      <c r="IS8" s="110" t="s">
        <v>266</v>
      </c>
      <c r="IT8" s="111" t="s">
        <v>345</v>
      </c>
      <c r="IU8" s="90"/>
      <c r="IV8" s="101">
        <v>1</v>
      </c>
      <c r="IW8" s="274" t="s">
        <v>0</v>
      </c>
      <c r="IX8" s="61">
        <v>2</v>
      </c>
      <c r="IY8" s="110" t="s">
        <v>266</v>
      </c>
      <c r="IZ8" s="111" t="s">
        <v>219</v>
      </c>
      <c r="JA8" s="90"/>
      <c r="JB8" s="101">
        <v>2</v>
      </c>
      <c r="JC8" s="274" t="s">
        <v>0</v>
      </c>
      <c r="JD8" s="61">
        <v>1</v>
      </c>
      <c r="JE8" s="110" t="s">
        <v>266</v>
      </c>
      <c r="JF8" s="111" t="s">
        <v>389</v>
      </c>
      <c r="JG8" s="90"/>
      <c r="JH8" s="101"/>
      <c r="JI8" s="274" t="s">
        <v>0</v>
      </c>
      <c r="JJ8" s="61"/>
      <c r="JK8" s="110" t="s">
        <v>326</v>
      </c>
      <c r="JL8" s="111" t="s">
        <v>326</v>
      </c>
      <c r="JM8" s="90"/>
      <c r="JN8" s="101"/>
      <c r="JO8" s="274" t="s">
        <v>0</v>
      </c>
      <c r="JP8" s="61"/>
      <c r="JQ8" s="110" t="s">
        <v>326</v>
      </c>
      <c r="JR8" s="111" t="s">
        <v>326</v>
      </c>
      <c r="JS8" s="90"/>
      <c r="JT8" s="273"/>
      <c r="JU8" s="274" t="s">
        <v>0</v>
      </c>
      <c r="JV8" s="274"/>
      <c r="JW8" s="110" t="s">
        <v>326</v>
      </c>
      <c r="JX8" s="111" t="s">
        <v>326</v>
      </c>
      <c r="JY8" s="90"/>
      <c r="JZ8" s="273"/>
      <c r="KA8" s="274" t="s">
        <v>0</v>
      </c>
      <c r="KB8" s="274"/>
      <c r="KC8" s="110" t="s">
        <v>326</v>
      </c>
      <c r="KD8" s="111" t="s">
        <v>326</v>
      </c>
      <c r="KE8" s="90"/>
      <c r="KF8" s="102"/>
      <c r="KG8" s="274" t="s">
        <v>0</v>
      </c>
      <c r="KH8" s="101"/>
      <c r="KI8" s="110" t="s">
        <v>326</v>
      </c>
      <c r="KJ8" s="111" t="s">
        <v>326</v>
      </c>
      <c r="KK8" s="90"/>
      <c r="KL8" s="101"/>
      <c r="KM8" s="274" t="s">
        <v>0</v>
      </c>
      <c r="KN8" s="61"/>
      <c r="KO8" s="110" t="s">
        <v>326</v>
      </c>
      <c r="KP8" s="111" t="s">
        <v>326</v>
      </c>
      <c r="KQ8" s="90"/>
      <c r="KR8" s="101"/>
      <c r="KS8" s="274" t="s">
        <v>0</v>
      </c>
      <c r="KT8" s="61"/>
      <c r="KU8" s="110" t="s">
        <v>326</v>
      </c>
      <c r="KV8" s="111" t="s">
        <v>326</v>
      </c>
      <c r="KW8" s="90"/>
      <c r="KX8" s="101"/>
      <c r="KY8" s="274" t="s">
        <v>0</v>
      </c>
      <c r="KZ8" s="61"/>
      <c r="LA8" s="110" t="s">
        <v>326</v>
      </c>
      <c r="LB8" s="111" t="s">
        <v>326</v>
      </c>
      <c r="LC8" s="90"/>
      <c r="LD8" s="273"/>
      <c r="LE8" s="274" t="s">
        <v>0</v>
      </c>
      <c r="LF8" s="274"/>
      <c r="LG8" s="110" t="s">
        <v>326</v>
      </c>
      <c r="LH8" s="111" t="s">
        <v>326</v>
      </c>
      <c r="LI8" s="90"/>
      <c r="LJ8" s="101"/>
      <c r="LK8" s="274" t="s">
        <v>0</v>
      </c>
      <c r="LL8" s="61"/>
      <c r="LM8" s="110" t="s">
        <v>326</v>
      </c>
      <c r="LN8" s="111" t="s">
        <v>326</v>
      </c>
      <c r="LO8" s="90"/>
      <c r="LP8" s="101"/>
      <c r="LQ8" s="274" t="s">
        <v>0</v>
      </c>
      <c r="LR8" s="61"/>
      <c r="LS8" s="110" t="s">
        <v>326</v>
      </c>
      <c r="LT8" s="111" t="s">
        <v>326</v>
      </c>
      <c r="LU8" s="90"/>
      <c r="LV8" s="102"/>
      <c r="LW8" s="274" t="s">
        <v>0</v>
      </c>
      <c r="LX8" s="101"/>
      <c r="LY8" s="110" t="s">
        <v>326</v>
      </c>
      <c r="LZ8" s="111" t="s">
        <v>326</v>
      </c>
      <c r="MA8" s="90"/>
      <c r="MB8" s="101"/>
      <c r="MC8" s="274" t="s">
        <v>0</v>
      </c>
      <c r="MD8" s="61"/>
      <c r="ME8" s="110" t="s">
        <v>326</v>
      </c>
      <c r="MF8" s="111" t="s">
        <v>326</v>
      </c>
      <c r="MG8" s="90"/>
      <c r="MH8" s="101"/>
      <c r="MI8" s="274" t="s">
        <v>0</v>
      </c>
      <c r="MJ8" s="61"/>
      <c r="MK8" s="110" t="s">
        <v>326</v>
      </c>
      <c r="ML8" s="111" t="s">
        <v>326</v>
      </c>
      <c r="MM8" s="90"/>
      <c r="MN8" s="101"/>
      <c r="MO8" s="274" t="s">
        <v>0</v>
      </c>
      <c r="MP8" s="61"/>
      <c r="MQ8" s="110" t="s">
        <v>326</v>
      </c>
      <c r="MR8" s="111" t="s">
        <v>326</v>
      </c>
      <c r="MS8" s="90"/>
      <c r="MT8" s="102"/>
      <c r="MU8" s="274" t="s">
        <v>0</v>
      </c>
      <c r="MV8" s="101"/>
      <c r="MW8" s="110" t="s">
        <v>326</v>
      </c>
      <c r="MX8" s="111" t="s">
        <v>326</v>
      </c>
      <c r="MY8" s="90"/>
      <c r="MZ8" s="101"/>
      <c r="NA8" s="274" t="s">
        <v>0</v>
      </c>
      <c r="NB8" s="61"/>
      <c r="NC8" s="110" t="s">
        <v>326</v>
      </c>
      <c r="ND8" s="111" t="s">
        <v>326</v>
      </c>
      <c r="NE8" s="90"/>
      <c r="NF8" s="101"/>
      <c r="NG8" s="274" t="s">
        <v>0</v>
      </c>
      <c r="NH8" s="61"/>
      <c r="NI8" s="110" t="s">
        <v>326</v>
      </c>
      <c r="NJ8" s="111" t="s">
        <v>326</v>
      </c>
      <c r="NK8" s="90"/>
      <c r="NL8" s="101"/>
      <c r="NM8" s="274" t="s">
        <v>0</v>
      </c>
      <c r="NN8" s="61"/>
      <c r="NO8" s="110" t="s">
        <v>326</v>
      </c>
      <c r="NP8" s="111" t="s">
        <v>326</v>
      </c>
      <c r="NQ8" s="90"/>
      <c r="NR8" s="101"/>
      <c r="NS8" s="274" t="s">
        <v>0</v>
      </c>
      <c r="NT8" s="61"/>
      <c r="NU8" s="110" t="s">
        <v>326</v>
      </c>
      <c r="NV8" s="111" t="s">
        <v>326</v>
      </c>
      <c r="NW8" s="98"/>
      <c r="NX8" s="102"/>
      <c r="NY8" s="274" t="s">
        <v>0</v>
      </c>
      <c r="NZ8" s="101"/>
      <c r="OA8" s="110" t="s">
        <v>326</v>
      </c>
      <c r="OB8" s="111" t="s">
        <v>326</v>
      </c>
      <c r="OC8" s="117"/>
      <c r="OD8" s="273"/>
      <c r="OE8" s="274" t="s">
        <v>0</v>
      </c>
      <c r="OF8" s="274"/>
      <c r="OG8" s="110" t="s">
        <v>326</v>
      </c>
      <c r="OH8" s="111" t="s">
        <v>326</v>
      </c>
    </row>
    <row r="9" spans="1:398" ht="15" hidden="1" x14ac:dyDescent="0.2">
      <c r="A9" s="283">
        <f>IF(B9="","",VLOOKUP(B9,'Registrovaní tipéri'!$A$2:$B$101,2,FALSE))</f>
        <v>46</v>
      </c>
      <c r="B9" s="277" t="s">
        <v>298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216</v>
      </c>
      <c r="N9" s="111" t="s">
        <v>289</v>
      </c>
      <c r="O9" s="77"/>
      <c r="P9" s="102">
        <v>5</v>
      </c>
      <c r="Q9" s="311" t="s">
        <v>0</v>
      </c>
      <c r="R9" s="101">
        <v>0</v>
      </c>
      <c r="S9" s="110" t="s">
        <v>216</v>
      </c>
      <c r="T9" s="111" t="s">
        <v>212</v>
      </c>
      <c r="U9" s="77"/>
      <c r="V9" s="102"/>
      <c r="W9" s="311" t="s">
        <v>0</v>
      </c>
      <c r="X9" s="101"/>
      <c r="Y9" s="110" t="s">
        <v>326</v>
      </c>
      <c r="Z9" s="111" t="s">
        <v>326</v>
      </c>
      <c r="AA9" s="90"/>
      <c r="AB9" s="61">
        <v>4</v>
      </c>
      <c r="AC9" s="294" t="s">
        <v>0</v>
      </c>
      <c r="AD9" s="61">
        <v>1</v>
      </c>
      <c r="AE9" s="110" t="s">
        <v>218</v>
      </c>
      <c r="AF9" s="111" t="s">
        <v>289</v>
      </c>
      <c r="AG9" s="90"/>
      <c r="AH9" s="61">
        <v>0</v>
      </c>
      <c r="AI9" s="274" t="s">
        <v>0</v>
      </c>
      <c r="AJ9" s="61">
        <v>4</v>
      </c>
      <c r="AK9" s="110" t="s">
        <v>219</v>
      </c>
      <c r="AL9" s="111" t="s">
        <v>289</v>
      </c>
      <c r="AM9" s="90"/>
      <c r="AN9" s="102"/>
      <c r="AO9" s="274" t="s">
        <v>0</v>
      </c>
      <c r="AP9" s="101"/>
      <c r="AQ9" s="110" t="s">
        <v>326</v>
      </c>
      <c r="AR9" s="111" t="s">
        <v>326</v>
      </c>
      <c r="AS9" s="90"/>
      <c r="AT9" s="61">
        <v>4</v>
      </c>
      <c r="AU9" s="274" t="s">
        <v>0</v>
      </c>
      <c r="AV9" s="61">
        <v>0</v>
      </c>
      <c r="AW9" s="110" t="s">
        <v>216</v>
      </c>
      <c r="AX9" s="111" t="s">
        <v>266</v>
      </c>
      <c r="AY9" s="90"/>
      <c r="AZ9" s="273">
        <v>3</v>
      </c>
      <c r="BA9" s="274" t="s">
        <v>0</v>
      </c>
      <c r="BB9" s="274">
        <v>0</v>
      </c>
      <c r="BC9" s="110" t="s">
        <v>217</v>
      </c>
      <c r="BD9" s="111" t="s">
        <v>266</v>
      </c>
      <c r="BE9" s="90"/>
      <c r="BF9" s="61">
        <v>0</v>
      </c>
      <c r="BG9" s="274" t="s">
        <v>0</v>
      </c>
      <c r="BH9" s="61">
        <v>3</v>
      </c>
      <c r="BI9" s="110" t="s">
        <v>218</v>
      </c>
      <c r="BJ9" s="111" t="s">
        <v>216</v>
      </c>
      <c r="BK9" s="90"/>
      <c r="BL9" s="61"/>
      <c r="BM9" s="274" t="s">
        <v>0</v>
      </c>
      <c r="BN9" s="61"/>
      <c r="BO9" s="110" t="s">
        <v>326</v>
      </c>
      <c r="BP9" s="111" t="s">
        <v>326</v>
      </c>
      <c r="BQ9" s="90"/>
      <c r="BR9" s="61">
        <v>0</v>
      </c>
      <c r="BS9" s="274" t="s">
        <v>0</v>
      </c>
      <c r="BT9" s="61">
        <v>3</v>
      </c>
      <c r="BU9" s="110" t="s">
        <v>218</v>
      </c>
      <c r="BV9" s="111" t="s">
        <v>212</v>
      </c>
      <c r="BW9" s="90"/>
      <c r="BX9" s="61">
        <v>3</v>
      </c>
      <c r="BY9" s="274" t="s">
        <v>0</v>
      </c>
      <c r="BZ9" s="61">
        <v>0</v>
      </c>
      <c r="CA9" s="110" t="s">
        <v>218</v>
      </c>
      <c r="CB9" s="111" t="s">
        <v>216</v>
      </c>
      <c r="CC9" s="90"/>
      <c r="CD9" s="61"/>
      <c r="CE9" s="274" t="s">
        <v>0</v>
      </c>
      <c r="CF9" s="61"/>
      <c r="CG9" s="110" t="s">
        <v>326</v>
      </c>
      <c r="CH9" s="111" t="s">
        <v>326</v>
      </c>
      <c r="CI9" s="90"/>
      <c r="CJ9" s="102">
        <v>4</v>
      </c>
      <c r="CK9" s="274" t="s">
        <v>0</v>
      </c>
      <c r="CL9" s="101">
        <v>0</v>
      </c>
      <c r="CM9" s="110" t="s">
        <v>219</v>
      </c>
      <c r="CN9" s="111" t="s">
        <v>216</v>
      </c>
      <c r="CO9" s="90"/>
      <c r="CP9" s="102">
        <v>1</v>
      </c>
      <c r="CQ9" s="274" t="s">
        <v>0</v>
      </c>
      <c r="CR9" s="101">
        <v>3</v>
      </c>
      <c r="CS9" s="110" t="s">
        <v>266</v>
      </c>
      <c r="CT9" s="111" t="s">
        <v>216</v>
      </c>
      <c r="CU9" s="90"/>
      <c r="CV9" s="61"/>
      <c r="CW9" s="274" t="s">
        <v>0</v>
      </c>
      <c r="CX9" s="61"/>
      <c r="CY9" s="110" t="s">
        <v>326</v>
      </c>
      <c r="CZ9" s="111" t="s">
        <v>326</v>
      </c>
      <c r="DA9" s="90"/>
      <c r="DB9" s="61"/>
      <c r="DC9" s="274" t="s">
        <v>0</v>
      </c>
      <c r="DD9" s="61"/>
      <c r="DE9" s="110" t="s">
        <v>326</v>
      </c>
      <c r="DF9" s="111" t="s">
        <v>326</v>
      </c>
      <c r="DG9" s="90"/>
      <c r="DH9" s="61">
        <v>4</v>
      </c>
      <c r="DI9" s="274" t="s">
        <v>0</v>
      </c>
      <c r="DJ9" s="61">
        <v>0</v>
      </c>
      <c r="DK9" s="110" t="s">
        <v>218</v>
      </c>
      <c r="DL9" s="111" t="s">
        <v>289</v>
      </c>
      <c r="DM9" s="90"/>
      <c r="DN9" s="61">
        <v>1</v>
      </c>
      <c r="DO9" s="274" t="s">
        <v>0</v>
      </c>
      <c r="DP9" s="61">
        <v>3</v>
      </c>
      <c r="DQ9" s="110" t="s">
        <v>218</v>
      </c>
      <c r="DR9" s="111" t="s">
        <v>216</v>
      </c>
      <c r="DS9" s="90"/>
      <c r="DT9" s="61"/>
      <c r="DU9" s="274" t="s">
        <v>0</v>
      </c>
      <c r="DV9" s="61"/>
      <c r="DW9" s="110" t="s">
        <v>326</v>
      </c>
      <c r="DX9" s="111" t="s">
        <v>326</v>
      </c>
      <c r="DY9" s="90"/>
      <c r="DZ9" s="61"/>
      <c r="EA9" s="274" t="s">
        <v>0</v>
      </c>
      <c r="EB9" s="61"/>
      <c r="EC9" s="110" t="s">
        <v>326</v>
      </c>
      <c r="ED9" s="111" t="s">
        <v>326</v>
      </c>
      <c r="EE9" s="90"/>
      <c r="EF9" s="61"/>
      <c r="EG9" s="274" t="s">
        <v>0</v>
      </c>
      <c r="EH9" s="61"/>
      <c r="EI9" s="110" t="s">
        <v>326</v>
      </c>
      <c r="EJ9" s="111" t="s">
        <v>326</v>
      </c>
      <c r="EK9" s="90"/>
      <c r="EL9" s="61">
        <v>0</v>
      </c>
      <c r="EM9" s="274" t="s">
        <v>0</v>
      </c>
      <c r="EN9" s="61">
        <v>3</v>
      </c>
      <c r="EO9" s="110" t="s">
        <v>216</v>
      </c>
      <c r="EP9" s="111" t="s">
        <v>212</v>
      </c>
      <c r="EQ9" s="90"/>
      <c r="ER9" s="102">
        <v>2</v>
      </c>
      <c r="ES9" s="274" t="s">
        <v>0</v>
      </c>
      <c r="ET9" s="101">
        <v>3</v>
      </c>
      <c r="EU9" s="110" t="s">
        <v>266</v>
      </c>
      <c r="EV9" s="111" t="s">
        <v>215</v>
      </c>
      <c r="EW9" s="90"/>
      <c r="EX9" s="61">
        <v>5</v>
      </c>
      <c r="EY9" s="274" t="s">
        <v>0</v>
      </c>
      <c r="EZ9" s="61">
        <v>0</v>
      </c>
      <c r="FA9" s="110" t="s">
        <v>218</v>
      </c>
      <c r="FB9" s="111" t="s">
        <v>216</v>
      </c>
      <c r="FC9" s="90"/>
      <c r="FD9" s="273"/>
      <c r="FE9" s="274" t="s">
        <v>0</v>
      </c>
      <c r="FF9" s="274"/>
      <c r="FG9" s="110" t="s">
        <v>326</v>
      </c>
      <c r="FH9" s="111" t="s">
        <v>326</v>
      </c>
      <c r="FI9" s="90"/>
      <c r="FJ9" s="61"/>
      <c r="FK9" s="274" t="s">
        <v>0</v>
      </c>
      <c r="FL9" s="61"/>
      <c r="FM9" s="110" t="s">
        <v>326</v>
      </c>
      <c r="FN9" s="111" t="s">
        <v>326</v>
      </c>
      <c r="FO9" s="90"/>
      <c r="FP9" s="61"/>
      <c r="FQ9" s="274" t="s">
        <v>0</v>
      </c>
      <c r="FR9" s="61"/>
      <c r="FS9" s="110" t="s">
        <v>326</v>
      </c>
      <c r="FT9" s="111" t="s">
        <v>326</v>
      </c>
      <c r="FU9" s="90"/>
      <c r="FV9" s="61"/>
      <c r="FW9" s="274" t="s">
        <v>0</v>
      </c>
      <c r="FX9" s="61"/>
      <c r="FY9" s="110" t="s">
        <v>326</v>
      </c>
      <c r="FZ9" s="111" t="s">
        <v>326</v>
      </c>
      <c r="GA9" s="90"/>
      <c r="GB9" s="102"/>
      <c r="GC9" s="274" t="s">
        <v>0</v>
      </c>
      <c r="GD9" s="101"/>
      <c r="GE9" s="110" t="s">
        <v>326</v>
      </c>
      <c r="GF9" s="111" t="s">
        <v>326</v>
      </c>
      <c r="GG9" s="90"/>
      <c r="GH9" s="102"/>
      <c r="GI9" s="274" t="s">
        <v>0</v>
      </c>
      <c r="GJ9" s="101"/>
      <c r="GK9" s="110" t="s">
        <v>326</v>
      </c>
      <c r="GL9" s="111" t="s">
        <v>326</v>
      </c>
      <c r="GM9" s="90"/>
      <c r="GN9" s="61"/>
      <c r="GO9" s="274" t="s">
        <v>0</v>
      </c>
      <c r="GP9" s="61"/>
      <c r="GQ9" s="110" t="s">
        <v>326</v>
      </c>
      <c r="GR9" s="111" t="s">
        <v>326</v>
      </c>
      <c r="GS9" s="90"/>
      <c r="GT9" s="61"/>
      <c r="GU9" s="274" t="s">
        <v>0</v>
      </c>
      <c r="GV9" s="61"/>
      <c r="GW9" s="110" t="s">
        <v>326</v>
      </c>
      <c r="GX9" s="111" t="s">
        <v>326</v>
      </c>
      <c r="GY9" s="90"/>
      <c r="GZ9" s="273"/>
      <c r="HA9" s="274" t="s">
        <v>0</v>
      </c>
      <c r="HB9" s="274"/>
      <c r="HC9" s="110" t="s">
        <v>326</v>
      </c>
      <c r="HD9" s="111" t="s">
        <v>326</v>
      </c>
      <c r="HE9" s="90"/>
      <c r="HF9" s="61"/>
      <c r="HG9" s="274" t="s">
        <v>0</v>
      </c>
      <c r="HH9" s="61"/>
      <c r="HI9" s="110" t="s">
        <v>326</v>
      </c>
      <c r="HJ9" s="111" t="s">
        <v>326</v>
      </c>
      <c r="HK9" s="90"/>
      <c r="HL9" s="61"/>
      <c r="HM9" s="274" t="s">
        <v>0</v>
      </c>
      <c r="HN9" s="61"/>
      <c r="HO9" s="110" t="s">
        <v>326</v>
      </c>
      <c r="HP9" s="111" t="s">
        <v>326</v>
      </c>
      <c r="HQ9" s="90"/>
      <c r="HR9" s="61"/>
      <c r="HS9" s="274" t="s">
        <v>0</v>
      </c>
      <c r="HT9" s="61"/>
      <c r="HU9" s="110" t="s">
        <v>326</v>
      </c>
      <c r="HV9" s="111" t="s">
        <v>326</v>
      </c>
      <c r="HW9" s="90"/>
      <c r="HX9" s="273"/>
      <c r="HY9" s="274" t="s">
        <v>0</v>
      </c>
      <c r="HZ9" s="274"/>
      <c r="IA9" s="110" t="s">
        <v>326</v>
      </c>
      <c r="IB9" s="111" t="s">
        <v>326</v>
      </c>
      <c r="IC9" s="90"/>
      <c r="ID9" s="61"/>
      <c r="IE9" s="274" t="s">
        <v>0</v>
      </c>
      <c r="IF9" s="61"/>
      <c r="IG9" s="110" t="s">
        <v>326</v>
      </c>
      <c r="IH9" s="111" t="s">
        <v>326</v>
      </c>
      <c r="II9" s="90"/>
      <c r="IJ9" s="61"/>
      <c r="IK9" s="274" t="s">
        <v>0</v>
      </c>
      <c r="IL9" s="61"/>
      <c r="IM9" s="110" t="s">
        <v>326</v>
      </c>
      <c r="IN9" s="111" t="s">
        <v>326</v>
      </c>
      <c r="IO9" s="90"/>
      <c r="IP9" s="273"/>
      <c r="IQ9" s="274" t="s">
        <v>0</v>
      </c>
      <c r="IR9" s="274"/>
      <c r="IS9" s="110" t="s">
        <v>326</v>
      </c>
      <c r="IT9" s="111" t="s">
        <v>326</v>
      </c>
      <c r="IU9" s="90"/>
      <c r="IV9" s="61"/>
      <c r="IW9" s="274" t="s">
        <v>0</v>
      </c>
      <c r="IX9" s="61"/>
      <c r="IY9" s="110" t="s">
        <v>326</v>
      </c>
      <c r="IZ9" s="111" t="s">
        <v>326</v>
      </c>
      <c r="JA9" s="90"/>
      <c r="JB9" s="61"/>
      <c r="JC9" s="274" t="s">
        <v>0</v>
      </c>
      <c r="JD9" s="61"/>
      <c r="JE9" s="110" t="s">
        <v>326</v>
      </c>
      <c r="JF9" s="111" t="s">
        <v>326</v>
      </c>
      <c r="JG9" s="90"/>
      <c r="JH9" s="61"/>
      <c r="JI9" s="274" t="s">
        <v>0</v>
      </c>
      <c r="JJ9" s="61"/>
      <c r="JK9" s="110" t="s">
        <v>326</v>
      </c>
      <c r="JL9" s="111" t="s">
        <v>326</v>
      </c>
      <c r="JM9" s="90"/>
      <c r="JN9" s="61"/>
      <c r="JO9" s="274" t="s">
        <v>0</v>
      </c>
      <c r="JP9" s="61"/>
      <c r="JQ9" s="110" t="s">
        <v>326</v>
      </c>
      <c r="JR9" s="111" t="s">
        <v>326</v>
      </c>
      <c r="JS9" s="90"/>
      <c r="JT9" s="273"/>
      <c r="JU9" s="274" t="s">
        <v>0</v>
      </c>
      <c r="JV9" s="274"/>
      <c r="JW9" s="110" t="s">
        <v>326</v>
      </c>
      <c r="JX9" s="111" t="s">
        <v>326</v>
      </c>
      <c r="JY9" s="90"/>
      <c r="JZ9" s="273"/>
      <c r="KA9" s="274" t="s">
        <v>0</v>
      </c>
      <c r="KB9" s="274"/>
      <c r="KC9" s="110" t="s">
        <v>326</v>
      </c>
      <c r="KD9" s="111" t="s">
        <v>326</v>
      </c>
      <c r="KE9" s="90"/>
      <c r="KF9" s="273"/>
      <c r="KG9" s="274" t="s">
        <v>0</v>
      </c>
      <c r="KH9" s="274"/>
      <c r="KI9" s="110" t="s">
        <v>326</v>
      </c>
      <c r="KJ9" s="111" t="s">
        <v>326</v>
      </c>
      <c r="KK9" s="90"/>
      <c r="KL9" s="61"/>
      <c r="KM9" s="274" t="s">
        <v>0</v>
      </c>
      <c r="KN9" s="61"/>
      <c r="KO9" s="110" t="s">
        <v>326</v>
      </c>
      <c r="KP9" s="111" t="s">
        <v>326</v>
      </c>
      <c r="KQ9" s="90"/>
      <c r="KR9" s="61"/>
      <c r="KS9" s="274" t="s">
        <v>0</v>
      </c>
      <c r="KT9" s="61"/>
      <c r="KU9" s="110" t="s">
        <v>326</v>
      </c>
      <c r="KV9" s="111" t="s">
        <v>326</v>
      </c>
      <c r="KW9" s="90"/>
      <c r="KX9" s="61"/>
      <c r="KY9" s="274" t="s">
        <v>0</v>
      </c>
      <c r="KZ9" s="61"/>
      <c r="LA9" s="110" t="s">
        <v>326</v>
      </c>
      <c r="LB9" s="111" t="s">
        <v>326</v>
      </c>
      <c r="LC9" s="90"/>
      <c r="LD9" s="273"/>
      <c r="LE9" s="274" t="s">
        <v>0</v>
      </c>
      <c r="LF9" s="274"/>
      <c r="LG9" s="110" t="s">
        <v>326</v>
      </c>
      <c r="LH9" s="111" t="s">
        <v>326</v>
      </c>
      <c r="LI9" s="90"/>
      <c r="LJ9" s="61"/>
      <c r="LK9" s="274" t="s">
        <v>0</v>
      </c>
      <c r="LL9" s="61"/>
      <c r="LM9" s="110" t="s">
        <v>326</v>
      </c>
      <c r="LN9" s="111" t="s">
        <v>326</v>
      </c>
      <c r="LO9" s="90"/>
      <c r="LP9" s="61"/>
      <c r="LQ9" s="274" t="s">
        <v>0</v>
      </c>
      <c r="LR9" s="61"/>
      <c r="LS9" s="110" t="s">
        <v>326</v>
      </c>
      <c r="LT9" s="111" t="s">
        <v>326</v>
      </c>
      <c r="LU9" s="90"/>
      <c r="LV9" s="273"/>
      <c r="LW9" s="274" t="s">
        <v>0</v>
      </c>
      <c r="LX9" s="274"/>
      <c r="LY9" s="110" t="s">
        <v>326</v>
      </c>
      <c r="LZ9" s="111" t="s">
        <v>326</v>
      </c>
      <c r="MA9" s="90"/>
      <c r="MB9" s="61"/>
      <c r="MC9" s="274" t="s">
        <v>0</v>
      </c>
      <c r="MD9" s="61"/>
      <c r="ME9" s="110" t="s">
        <v>326</v>
      </c>
      <c r="MF9" s="111" t="s">
        <v>326</v>
      </c>
      <c r="MG9" s="90"/>
      <c r="MH9" s="61"/>
      <c r="MI9" s="274" t="s">
        <v>0</v>
      </c>
      <c r="MJ9" s="61"/>
      <c r="MK9" s="110" t="s">
        <v>326</v>
      </c>
      <c r="ML9" s="111" t="s">
        <v>326</v>
      </c>
      <c r="MM9" s="90"/>
      <c r="MN9" s="61"/>
      <c r="MO9" s="274" t="s">
        <v>0</v>
      </c>
      <c r="MP9" s="61"/>
      <c r="MQ9" s="110" t="s">
        <v>326</v>
      </c>
      <c r="MR9" s="111" t="s">
        <v>326</v>
      </c>
      <c r="MS9" s="90"/>
      <c r="MT9" s="102"/>
      <c r="MU9" s="274" t="s">
        <v>0</v>
      </c>
      <c r="MV9" s="101"/>
      <c r="MW9" s="110" t="s">
        <v>326</v>
      </c>
      <c r="MX9" s="111" t="s">
        <v>326</v>
      </c>
      <c r="MY9" s="90"/>
      <c r="MZ9" s="61"/>
      <c r="NA9" s="274" t="s">
        <v>0</v>
      </c>
      <c r="NB9" s="61"/>
      <c r="NC9" s="110" t="s">
        <v>326</v>
      </c>
      <c r="ND9" s="111" t="s">
        <v>326</v>
      </c>
      <c r="NE9" s="90"/>
      <c r="NF9" s="61"/>
      <c r="NG9" s="274" t="s">
        <v>0</v>
      </c>
      <c r="NH9" s="61"/>
      <c r="NI9" s="110" t="s">
        <v>326</v>
      </c>
      <c r="NJ9" s="111" t="s">
        <v>326</v>
      </c>
      <c r="NK9" s="90"/>
      <c r="NL9" s="61"/>
      <c r="NM9" s="274" t="s">
        <v>0</v>
      </c>
      <c r="NN9" s="61"/>
      <c r="NO9" s="110" t="s">
        <v>326</v>
      </c>
      <c r="NP9" s="111" t="s">
        <v>326</v>
      </c>
      <c r="NQ9" s="90"/>
      <c r="NR9" s="61"/>
      <c r="NS9" s="274" t="s">
        <v>0</v>
      </c>
      <c r="NT9" s="61"/>
      <c r="NU9" s="110" t="s">
        <v>326</v>
      </c>
      <c r="NV9" s="111" t="s">
        <v>326</v>
      </c>
      <c r="NW9" s="98"/>
      <c r="NX9" s="102"/>
      <c r="NY9" s="274" t="s">
        <v>0</v>
      </c>
      <c r="NZ9" s="101"/>
      <c r="OA9" s="110" t="s">
        <v>326</v>
      </c>
      <c r="OB9" s="111" t="s">
        <v>326</v>
      </c>
      <c r="OC9" s="117"/>
      <c r="OD9" s="273"/>
      <c r="OE9" s="274" t="s">
        <v>0</v>
      </c>
      <c r="OF9" s="274"/>
      <c r="OG9" s="110" t="s">
        <v>326</v>
      </c>
      <c r="OH9" s="111" t="s">
        <v>326</v>
      </c>
    </row>
    <row r="10" spans="1:398" ht="15" x14ac:dyDescent="0.2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217</v>
      </c>
      <c r="N10" s="312" t="s">
        <v>216</v>
      </c>
      <c r="O10" s="117"/>
      <c r="P10" s="310">
        <v>4</v>
      </c>
      <c r="Q10" s="311" t="s">
        <v>0</v>
      </c>
      <c r="R10" s="311">
        <v>1</v>
      </c>
      <c r="S10" s="311" t="s">
        <v>216</v>
      </c>
      <c r="T10" s="312" t="s">
        <v>212</v>
      </c>
      <c r="U10" s="77"/>
      <c r="V10" s="102"/>
      <c r="W10" s="311" t="s">
        <v>0</v>
      </c>
      <c r="X10" s="101"/>
      <c r="Y10" s="110" t="s">
        <v>326</v>
      </c>
      <c r="Z10" s="111" t="s">
        <v>326</v>
      </c>
      <c r="AA10" s="90"/>
      <c r="AB10" s="61">
        <v>3</v>
      </c>
      <c r="AC10" s="294" t="s">
        <v>0</v>
      </c>
      <c r="AD10" s="61">
        <v>2</v>
      </c>
      <c r="AE10" s="110" t="s">
        <v>216</v>
      </c>
      <c r="AF10" s="111" t="s">
        <v>289</v>
      </c>
      <c r="AG10" s="90"/>
      <c r="AH10" s="61">
        <v>1</v>
      </c>
      <c r="AI10" s="274" t="s">
        <v>0</v>
      </c>
      <c r="AJ10" s="61">
        <v>3</v>
      </c>
      <c r="AK10" s="110" t="s">
        <v>217</v>
      </c>
      <c r="AL10" s="111" t="s">
        <v>289</v>
      </c>
      <c r="AM10" s="90"/>
      <c r="AN10" s="273">
        <v>1</v>
      </c>
      <c r="AO10" s="274" t="s">
        <v>0</v>
      </c>
      <c r="AP10" s="274">
        <v>4</v>
      </c>
      <c r="AQ10" s="110" t="s">
        <v>218</v>
      </c>
      <c r="AR10" s="111" t="s">
        <v>360</v>
      </c>
      <c r="AS10" s="90"/>
      <c r="AT10" s="61">
        <v>4</v>
      </c>
      <c r="AU10" s="274" t="s">
        <v>0</v>
      </c>
      <c r="AV10" s="61">
        <v>1</v>
      </c>
      <c r="AW10" s="110" t="s">
        <v>216</v>
      </c>
      <c r="AX10" s="111" t="s">
        <v>289</v>
      </c>
      <c r="AY10" s="90"/>
      <c r="AZ10" s="273"/>
      <c r="BA10" s="274" t="s">
        <v>0</v>
      </c>
      <c r="BB10" s="274"/>
      <c r="BC10" s="110" t="s">
        <v>326</v>
      </c>
      <c r="BD10" s="111" t="s">
        <v>326</v>
      </c>
      <c r="BE10" s="90"/>
      <c r="BF10" s="61"/>
      <c r="BG10" s="274" t="s">
        <v>0</v>
      </c>
      <c r="BH10" s="61"/>
      <c r="BI10" s="110" t="s">
        <v>326</v>
      </c>
      <c r="BJ10" s="111" t="s">
        <v>326</v>
      </c>
      <c r="BK10" s="90"/>
      <c r="BL10" s="61">
        <v>4</v>
      </c>
      <c r="BM10" s="274" t="s">
        <v>0</v>
      </c>
      <c r="BN10" s="61">
        <v>1</v>
      </c>
      <c r="BO10" s="110" t="s">
        <v>217</v>
      </c>
      <c r="BP10" s="111" t="s">
        <v>209</v>
      </c>
      <c r="BQ10" s="90"/>
      <c r="BR10" s="61">
        <v>1</v>
      </c>
      <c r="BS10" s="274" t="s">
        <v>0</v>
      </c>
      <c r="BT10" s="61">
        <v>3</v>
      </c>
      <c r="BU10" s="110" t="s">
        <v>218</v>
      </c>
      <c r="BV10" s="111" t="s">
        <v>216</v>
      </c>
      <c r="BW10" s="90"/>
      <c r="BX10" s="61">
        <v>4</v>
      </c>
      <c r="BY10" s="274" t="s">
        <v>0</v>
      </c>
      <c r="BZ10" s="61">
        <v>1</v>
      </c>
      <c r="CA10" s="110" t="s">
        <v>216</v>
      </c>
      <c r="CB10" s="111" t="s">
        <v>289</v>
      </c>
      <c r="CC10" s="90"/>
      <c r="CD10" s="61"/>
      <c r="CE10" s="274" t="s">
        <v>0</v>
      </c>
      <c r="CF10" s="61"/>
      <c r="CG10" s="110" t="s">
        <v>326</v>
      </c>
      <c r="CH10" s="111" t="s">
        <v>326</v>
      </c>
      <c r="CI10" s="90"/>
      <c r="CJ10" s="102">
        <v>4</v>
      </c>
      <c r="CK10" s="274" t="s">
        <v>0</v>
      </c>
      <c r="CL10" s="101">
        <v>0</v>
      </c>
      <c r="CM10" s="110" t="s">
        <v>218</v>
      </c>
      <c r="CN10" s="111" t="s">
        <v>212</v>
      </c>
      <c r="CO10" s="90"/>
      <c r="CP10" s="102">
        <v>2</v>
      </c>
      <c r="CQ10" s="274" t="s">
        <v>0</v>
      </c>
      <c r="CR10" s="101">
        <v>3</v>
      </c>
      <c r="CS10" s="110" t="s">
        <v>266</v>
      </c>
      <c r="CT10" s="111" t="s">
        <v>217</v>
      </c>
      <c r="CU10" s="90"/>
      <c r="CV10" s="61">
        <v>0</v>
      </c>
      <c r="CW10" s="274" t="s">
        <v>0</v>
      </c>
      <c r="CX10" s="61">
        <v>5</v>
      </c>
      <c r="CY10" s="110" t="s">
        <v>218</v>
      </c>
      <c r="CZ10" s="111" t="s">
        <v>216</v>
      </c>
      <c r="DA10" s="90"/>
      <c r="DB10" s="61">
        <v>1</v>
      </c>
      <c r="DC10" s="274" t="s">
        <v>0</v>
      </c>
      <c r="DD10" s="61">
        <v>3</v>
      </c>
      <c r="DE10" s="110" t="s">
        <v>217</v>
      </c>
      <c r="DF10" s="111" t="s">
        <v>215</v>
      </c>
      <c r="DG10" s="90"/>
      <c r="DH10" s="61">
        <v>4</v>
      </c>
      <c r="DI10" s="274" t="s">
        <v>0</v>
      </c>
      <c r="DJ10" s="61">
        <v>1</v>
      </c>
      <c r="DK10" s="110" t="s">
        <v>216</v>
      </c>
      <c r="DL10" s="111" t="s">
        <v>289</v>
      </c>
      <c r="DM10" s="90"/>
      <c r="DN10" s="61">
        <v>2</v>
      </c>
      <c r="DO10" s="274" t="s">
        <v>0</v>
      </c>
      <c r="DP10" s="61">
        <v>3</v>
      </c>
      <c r="DQ10" s="110" t="s">
        <v>218</v>
      </c>
      <c r="DR10" s="111" t="s">
        <v>216</v>
      </c>
      <c r="DS10" s="90"/>
      <c r="DT10" s="61">
        <v>3</v>
      </c>
      <c r="DU10" s="274" t="s">
        <v>0</v>
      </c>
      <c r="DV10" s="61">
        <v>1</v>
      </c>
      <c r="DW10" s="110" t="s">
        <v>219</v>
      </c>
      <c r="DX10" s="111" t="s">
        <v>215</v>
      </c>
      <c r="DY10" s="90"/>
      <c r="DZ10" s="61"/>
      <c r="EA10" s="274" t="s">
        <v>0</v>
      </c>
      <c r="EB10" s="61"/>
      <c r="EC10" s="110" t="s">
        <v>326</v>
      </c>
      <c r="ED10" s="111" t="s">
        <v>326</v>
      </c>
      <c r="EE10" s="90"/>
      <c r="EF10" s="61"/>
      <c r="EG10" s="274" t="s">
        <v>0</v>
      </c>
      <c r="EH10" s="61"/>
      <c r="EI10" s="110" t="s">
        <v>326</v>
      </c>
      <c r="EJ10" s="111" t="s">
        <v>326</v>
      </c>
      <c r="EK10" s="90"/>
      <c r="EL10" s="61">
        <v>1</v>
      </c>
      <c r="EM10" s="274" t="s">
        <v>0</v>
      </c>
      <c r="EN10" s="61">
        <v>4</v>
      </c>
      <c r="EO10" s="110" t="s">
        <v>218</v>
      </c>
      <c r="EP10" s="111" t="s">
        <v>216</v>
      </c>
      <c r="EQ10" s="90"/>
      <c r="ER10" s="273">
        <v>2</v>
      </c>
      <c r="ES10" s="274" t="s">
        <v>0</v>
      </c>
      <c r="ET10" s="274">
        <v>3</v>
      </c>
      <c r="EU10" s="110" t="s">
        <v>266</v>
      </c>
      <c r="EV10" s="111" t="s">
        <v>215</v>
      </c>
      <c r="EW10" s="90"/>
      <c r="EX10" s="61">
        <v>6</v>
      </c>
      <c r="EY10" s="274" t="s">
        <v>0</v>
      </c>
      <c r="EZ10" s="61">
        <v>0</v>
      </c>
      <c r="FA10" s="110" t="s">
        <v>218</v>
      </c>
      <c r="FB10" s="111" t="s">
        <v>212</v>
      </c>
      <c r="FC10" s="90"/>
      <c r="FD10" s="102"/>
      <c r="FE10" s="274" t="s">
        <v>0</v>
      </c>
      <c r="FF10" s="101"/>
      <c r="FG10" s="110" t="s">
        <v>326</v>
      </c>
      <c r="FH10" s="111" t="s">
        <v>326</v>
      </c>
      <c r="FI10" s="90"/>
      <c r="FJ10" s="61">
        <v>4</v>
      </c>
      <c r="FK10" s="274" t="s">
        <v>0</v>
      </c>
      <c r="FL10" s="61">
        <v>1</v>
      </c>
      <c r="FM10" s="110" t="s">
        <v>216</v>
      </c>
      <c r="FN10" s="111" t="s">
        <v>212</v>
      </c>
      <c r="FO10" s="90"/>
      <c r="FP10" s="61"/>
      <c r="FQ10" s="274" t="s">
        <v>0</v>
      </c>
      <c r="FR10" s="61"/>
      <c r="FS10" s="110" t="s">
        <v>326</v>
      </c>
      <c r="FT10" s="111" t="s">
        <v>326</v>
      </c>
      <c r="FU10" s="90"/>
      <c r="FV10" s="61">
        <v>4</v>
      </c>
      <c r="FW10" s="274" t="s">
        <v>0</v>
      </c>
      <c r="FX10" s="61">
        <v>1</v>
      </c>
      <c r="FY10" s="110" t="s">
        <v>216</v>
      </c>
      <c r="FZ10" s="111" t="s">
        <v>218</v>
      </c>
      <c r="GA10" s="90"/>
      <c r="GB10" s="273">
        <v>2</v>
      </c>
      <c r="GC10" s="274" t="s">
        <v>0</v>
      </c>
      <c r="GD10" s="274">
        <v>3</v>
      </c>
      <c r="GE10" s="110" t="s">
        <v>217</v>
      </c>
      <c r="GF10" s="111" t="s">
        <v>212</v>
      </c>
      <c r="GG10" s="90"/>
      <c r="GH10" s="273">
        <v>3</v>
      </c>
      <c r="GI10" s="274" t="s">
        <v>0</v>
      </c>
      <c r="GJ10" s="274">
        <v>1</v>
      </c>
      <c r="GK10" s="110" t="s">
        <v>217</v>
      </c>
      <c r="GL10" s="111" t="s">
        <v>266</v>
      </c>
      <c r="GM10" s="90"/>
      <c r="GN10" s="61">
        <v>1</v>
      </c>
      <c r="GO10" s="274" t="s">
        <v>0</v>
      </c>
      <c r="GP10" s="61">
        <v>3</v>
      </c>
      <c r="GQ10" s="110" t="s">
        <v>217</v>
      </c>
      <c r="GR10" s="111" t="s">
        <v>214</v>
      </c>
      <c r="GS10" s="90"/>
      <c r="GT10" s="61">
        <v>2</v>
      </c>
      <c r="GU10" s="274" t="s">
        <v>0</v>
      </c>
      <c r="GV10" s="61">
        <v>3</v>
      </c>
      <c r="GW10" s="110" t="s">
        <v>218</v>
      </c>
      <c r="GX10" s="111" t="s">
        <v>217</v>
      </c>
      <c r="GY10" s="90"/>
      <c r="GZ10" s="273">
        <v>3</v>
      </c>
      <c r="HA10" s="274" t="s">
        <v>0</v>
      </c>
      <c r="HB10" s="274">
        <v>0</v>
      </c>
      <c r="HC10" s="110" t="s">
        <v>217</v>
      </c>
      <c r="HD10" s="111" t="s">
        <v>218</v>
      </c>
      <c r="HE10" s="90"/>
      <c r="HF10" s="61">
        <v>2</v>
      </c>
      <c r="HG10" s="274" t="s">
        <v>0</v>
      </c>
      <c r="HH10" s="61">
        <v>1</v>
      </c>
      <c r="HI10" s="110" t="s">
        <v>218</v>
      </c>
      <c r="HJ10" s="111" t="s">
        <v>218</v>
      </c>
      <c r="HK10" s="90"/>
      <c r="HL10" s="61">
        <v>1</v>
      </c>
      <c r="HM10" s="274" t="s">
        <v>0</v>
      </c>
      <c r="HN10" s="61">
        <v>3</v>
      </c>
      <c r="HO10" s="110" t="s">
        <v>217</v>
      </c>
      <c r="HP10" s="111" t="s">
        <v>212</v>
      </c>
      <c r="HQ10" s="90"/>
      <c r="HR10" s="61">
        <v>3</v>
      </c>
      <c r="HS10" s="274" t="s">
        <v>0</v>
      </c>
      <c r="HT10" s="61">
        <v>1</v>
      </c>
      <c r="HU10" s="110" t="s">
        <v>217</v>
      </c>
      <c r="HV10" s="111" t="s">
        <v>212</v>
      </c>
      <c r="HW10" s="90"/>
      <c r="HX10" s="273"/>
      <c r="HY10" s="274" t="s">
        <v>0</v>
      </c>
      <c r="HZ10" s="274"/>
      <c r="IA10" s="110" t="s">
        <v>326</v>
      </c>
      <c r="IB10" s="111" t="s">
        <v>326</v>
      </c>
      <c r="IC10" s="90"/>
      <c r="ID10" s="61">
        <v>1</v>
      </c>
      <c r="IE10" s="274" t="s">
        <v>0</v>
      </c>
      <c r="IF10" s="61">
        <v>3</v>
      </c>
      <c r="IG10" s="110" t="s">
        <v>218</v>
      </c>
      <c r="IH10" s="111" t="s">
        <v>218</v>
      </c>
      <c r="II10" s="90"/>
      <c r="IJ10" s="61"/>
      <c r="IK10" s="274" t="s">
        <v>0</v>
      </c>
      <c r="IL10" s="61"/>
      <c r="IM10" s="110" t="s">
        <v>326</v>
      </c>
      <c r="IN10" s="111" t="s">
        <v>326</v>
      </c>
      <c r="IO10" s="90"/>
      <c r="IP10" s="273">
        <v>3</v>
      </c>
      <c r="IQ10" s="274" t="s">
        <v>0</v>
      </c>
      <c r="IR10" s="274">
        <v>1</v>
      </c>
      <c r="IS10" s="110" t="s">
        <v>219</v>
      </c>
      <c r="IT10" s="111" t="s">
        <v>210</v>
      </c>
      <c r="IU10" s="90"/>
      <c r="IV10" s="61"/>
      <c r="IW10" s="274" t="s">
        <v>0</v>
      </c>
      <c r="IX10" s="61"/>
      <c r="IY10" s="110" t="s">
        <v>326</v>
      </c>
      <c r="IZ10" s="111" t="s">
        <v>326</v>
      </c>
      <c r="JA10" s="90"/>
      <c r="JB10" s="61"/>
      <c r="JC10" s="274" t="s">
        <v>0</v>
      </c>
      <c r="JD10" s="61"/>
      <c r="JE10" s="110" t="s">
        <v>326</v>
      </c>
      <c r="JF10" s="111" t="s">
        <v>326</v>
      </c>
      <c r="JG10" s="90"/>
      <c r="JH10" s="61"/>
      <c r="JI10" s="274" t="s">
        <v>0</v>
      </c>
      <c r="JJ10" s="61"/>
      <c r="JK10" s="110" t="s">
        <v>326</v>
      </c>
      <c r="JL10" s="111" t="s">
        <v>326</v>
      </c>
      <c r="JM10" s="90"/>
      <c r="JN10" s="61"/>
      <c r="JO10" s="274" t="s">
        <v>0</v>
      </c>
      <c r="JP10" s="61"/>
      <c r="JQ10" s="110" t="s">
        <v>326</v>
      </c>
      <c r="JR10" s="111" t="s">
        <v>326</v>
      </c>
      <c r="JS10" s="90"/>
      <c r="JT10" s="273"/>
      <c r="JU10" s="274" t="s">
        <v>0</v>
      </c>
      <c r="JV10" s="274"/>
      <c r="JW10" s="110" t="s">
        <v>326</v>
      </c>
      <c r="JX10" s="111" t="s">
        <v>326</v>
      </c>
      <c r="JY10" s="90"/>
      <c r="JZ10" s="102"/>
      <c r="KA10" s="274" t="s">
        <v>0</v>
      </c>
      <c r="KB10" s="101"/>
      <c r="KC10" s="110" t="s">
        <v>326</v>
      </c>
      <c r="KD10" s="111" t="s">
        <v>326</v>
      </c>
      <c r="KE10" s="90"/>
      <c r="KF10" s="273"/>
      <c r="KG10" s="274" t="s">
        <v>0</v>
      </c>
      <c r="KH10" s="274"/>
      <c r="KI10" s="110" t="s">
        <v>326</v>
      </c>
      <c r="KJ10" s="111" t="s">
        <v>326</v>
      </c>
      <c r="KK10" s="90"/>
      <c r="KL10" s="61"/>
      <c r="KM10" s="274" t="s">
        <v>0</v>
      </c>
      <c r="KN10" s="61"/>
      <c r="KO10" s="110" t="s">
        <v>326</v>
      </c>
      <c r="KP10" s="111" t="s">
        <v>326</v>
      </c>
      <c r="KQ10" s="90"/>
      <c r="KR10" s="61"/>
      <c r="KS10" s="274" t="s">
        <v>0</v>
      </c>
      <c r="KT10" s="61"/>
      <c r="KU10" s="110" t="s">
        <v>326</v>
      </c>
      <c r="KV10" s="111" t="s">
        <v>326</v>
      </c>
      <c r="KW10" s="90"/>
      <c r="KX10" s="61"/>
      <c r="KY10" s="274" t="s">
        <v>0</v>
      </c>
      <c r="KZ10" s="61"/>
      <c r="LA10" s="110" t="s">
        <v>326</v>
      </c>
      <c r="LB10" s="111" t="s">
        <v>326</v>
      </c>
      <c r="LC10" s="90"/>
      <c r="LD10" s="273"/>
      <c r="LE10" s="274" t="s">
        <v>0</v>
      </c>
      <c r="LF10" s="274"/>
      <c r="LG10" s="110" t="s">
        <v>326</v>
      </c>
      <c r="LH10" s="111" t="s">
        <v>326</v>
      </c>
      <c r="LI10" s="90"/>
      <c r="LJ10" s="61"/>
      <c r="LK10" s="274" t="s">
        <v>0</v>
      </c>
      <c r="LL10" s="61"/>
      <c r="LM10" s="110" t="s">
        <v>326</v>
      </c>
      <c r="LN10" s="111" t="s">
        <v>326</v>
      </c>
      <c r="LO10" s="90"/>
      <c r="LP10" s="61"/>
      <c r="LQ10" s="274" t="s">
        <v>0</v>
      </c>
      <c r="LR10" s="61"/>
      <c r="LS10" s="110" t="s">
        <v>326</v>
      </c>
      <c r="LT10" s="111" t="s">
        <v>326</v>
      </c>
      <c r="LU10" s="90"/>
      <c r="LV10" s="273"/>
      <c r="LW10" s="274" t="s">
        <v>0</v>
      </c>
      <c r="LX10" s="274"/>
      <c r="LY10" s="110" t="s">
        <v>326</v>
      </c>
      <c r="LZ10" s="111" t="s">
        <v>326</v>
      </c>
      <c r="MA10" s="90"/>
      <c r="MB10" s="61"/>
      <c r="MC10" s="274" t="s">
        <v>0</v>
      </c>
      <c r="MD10" s="61"/>
      <c r="ME10" s="110" t="s">
        <v>326</v>
      </c>
      <c r="MF10" s="111" t="s">
        <v>326</v>
      </c>
      <c r="MG10" s="90"/>
      <c r="MH10" s="61"/>
      <c r="MI10" s="274" t="s">
        <v>0</v>
      </c>
      <c r="MJ10" s="61"/>
      <c r="MK10" s="110" t="s">
        <v>326</v>
      </c>
      <c r="ML10" s="111" t="s">
        <v>326</v>
      </c>
      <c r="MM10" s="90"/>
      <c r="MN10" s="61"/>
      <c r="MO10" s="274" t="s">
        <v>0</v>
      </c>
      <c r="MP10" s="61"/>
      <c r="MQ10" s="110" t="s">
        <v>326</v>
      </c>
      <c r="MR10" s="111" t="s">
        <v>326</v>
      </c>
      <c r="MS10" s="90"/>
      <c r="MT10" s="102"/>
      <c r="MU10" s="274" t="s">
        <v>0</v>
      </c>
      <c r="MV10" s="101"/>
      <c r="MW10" s="110" t="s">
        <v>326</v>
      </c>
      <c r="MX10" s="111" t="s">
        <v>326</v>
      </c>
      <c r="MY10" s="90"/>
      <c r="MZ10" s="61"/>
      <c r="NA10" s="274" t="s">
        <v>0</v>
      </c>
      <c r="NB10" s="61"/>
      <c r="NC10" s="110" t="s">
        <v>326</v>
      </c>
      <c r="ND10" s="111" t="s">
        <v>326</v>
      </c>
      <c r="NE10" s="90"/>
      <c r="NF10" s="61"/>
      <c r="NG10" s="274" t="s">
        <v>0</v>
      </c>
      <c r="NH10" s="61"/>
      <c r="NI10" s="110" t="s">
        <v>326</v>
      </c>
      <c r="NJ10" s="111" t="s">
        <v>326</v>
      </c>
      <c r="NK10" s="90"/>
      <c r="NL10" s="61"/>
      <c r="NM10" s="274" t="s">
        <v>0</v>
      </c>
      <c r="NN10" s="61"/>
      <c r="NO10" s="110" t="s">
        <v>326</v>
      </c>
      <c r="NP10" s="111" t="s">
        <v>326</v>
      </c>
      <c r="NQ10" s="90"/>
      <c r="NR10" s="61"/>
      <c r="NS10" s="274" t="s">
        <v>0</v>
      </c>
      <c r="NT10" s="61"/>
      <c r="NU10" s="110" t="s">
        <v>326</v>
      </c>
      <c r="NV10" s="111" t="s">
        <v>326</v>
      </c>
      <c r="NW10" s="98"/>
      <c r="NX10" s="102"/>
      <c r="NY10" s="274" t="s">
        <v>0</v>
      </c>
      <c r="NZ10" s="101"/>
      <c r="OA10" s="110" t="s">
        <v>326</v>
      </c>
      <c r="OB10" s="111" t="s">
        <v>326</v>
      </c>
      <c r="OC10" s="117"/>
      <c r="OD10" s="273"/>
      <c r="OE10" s="274" t="s">
        <v>0</v>
      </c>
      <c r="OF10" s="274"/>
      <c r="OG10" s="110" t="s">
        <v>326</v>
      </c>
      <c r="OH10" s="111" t="s">
        <v>326</v>
      </c>
    </row>
    <row r="11" spans="1:398" ht="15" x14ac:dyDescent="0.2">
      <c r="A11" s="283">
        <f>IF(B11="","",VLOOKUP(B11,'Registrovaní tipéri'!$A$2:$B$101,2,FALSE))</f>
        <v>11</v>
      </c>
      <c r="B11" s="277" t="s">
        <v>294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216</v>
      </c>
      <c r="N11" s="111" t="s">
        <v>327</v>
      </c>
      <c r="O11" s="77"/>
      <c r="P11" s="102">
        <v>4</v>
      </c>
      <c r="Q11" s="311" t="s">
        <v>0</v>
      </c>
      <c r="R11" s="101">
        <v>1</v>
      </c>
      <c r="S11" s="110" t="s">
        <v>289</v>
      </c>
      <c r="T11" s="111" t="s">
        <v>216</v>
      </c>
      <c r="U11" s="77"/>
      <c r="V11" s="102"/>
      <c r="W11" s="311" t="s">
        <v>0</v>
      </c>
      <c r="X11" s="101"/>
      <c r="Y11" s="110" t="s">
        <v>326</v>
      </c>
      <c r="Z11" s="111" t="s">
        <v>326</v>
      </c>
      <c r="AA11" s="90"/>
      <c r="AB11" s="61">
        <v>3</v>
      </c>
      <c r="AC11" s="294" t="s">
        <v>0</v>
      </c>
      <c r="AD11" s="61">
        <v>2</v>
      </c>
      <c r="AE11" s="110" t="s">
        <v>218</v>
      </c>
      <c r="AF11" s="111" t="s">
        <v>289</v>
      </c>
      <c r="AG11" s="90"/>
      <c r="AH11" s="61">
        <v>1</v>
      </c>
      <c r="AI11" s="274" t="s">
        <v>0</v>
      </c>
      <c r="AJ11" s="61">
        <v>4</v>
      </c>
      <c r="AK11" s="110" t="s">
        <v>365</v>
      </c>
      <c r="AL11" s="111" t="s">
        <v>217</v>
      </c>
      <c r="AM11" s="90"/>
      <c r="AN11" s="273">
        <v>2</v>
      </c>
      <c r="AO11" s="274" t="s">
        <v>0</v>
      </c>
      <c r="AP11" s="274">
        <v>4</v>
      </c>
      <c r="AQ11" s="110" t="s">
        <v>360</v>
      </c>
      <c r="AR11" s="111" t="s">
        <v>215</v>
      </c>
      <c r="AS11" s="90"/>
      <c r="AT11" s="61">
        <v>2</v>
      </c>
      <c r="AU11" s="274" t="s">
        <v>0</v>
      </c>
      <c r="AV11" s="61">
        <v>0</v>
      </c>
      <c r="AW11" s="110" t="s">
        <v>216</v>
      </c>
      <c r="AX11" s="111" t="s">
        <v>219</v>
      </c>
      <c r="AY11" s="90"/>
      <c r="AZ11" s="273">
        <v>2</v>
      </c>
      <c r="BA11" s="274" t="s">
        <v>0</v>
      </c>
      <c r="BB11" s="274">
        <v>0</v>
      </c>
      <c r="BC11" s="110" t="s">
        <v>217</v>
      </c>
      <c r="BD11" s="111" t="s">
        <v>360</v>
      </c>
      <c r="BE11" s="90"/>
      <c r="BF11" s="61">
        <v>2</v>
      </c>
      <c r="BG11" s="274" t="s">
        <v>0</v>
      </c>
      <c r="BH11" s="61">
        <v>3</v>
      </c>
      <c r="BI11" s="110" t="s">
        <v>289</v>
      </c>
      <c r="BJ11" s="111" t="s">
        <v>216</v>
      </c>
      <c r="BK11" s="90"/>
      <c r="BL11" s="61">
        <v>2</v>
      </c>
      <c r="BM11" s="274" t="s">
        <v>0</v>
      </c>
      <c r="BN11" s="61">
        <v>1</v>
      </c>
      <c r="BO11" s="110" t="s">
        <v>362</v>
      </c>
      <c r="BP11" s="111" t="s">
        <v>215</v>
      </c>
      <c r="BQ11" s="90"/>
      <c r="BR11" s="61">
        <v>1</v>
      </c>
      <c r="BS11" s="274" t="s">
        <v>0</v>
      </c>
      <c r="BT11" s="61">
        <v>4</v>
      </c>
      <c r="BU11" s="110" t="s">
        <v>216</v>
      </c>
      <c r="BV11" s="111" t="s">
        <v>219</v>
      </c>
      <c r="BW11" s="90"/>
      <c r="BX11" s="61">
        <v>1</v>
      </c>
      <c r="BY11" s="274" t="s">
        <v>0</v>
      </c>
      <c r="BZ11" s="61">
        <v>0</v>
      </c>
      <c r="CA11" s="110" t="s">
        <v>218</v>
      </c>
      <c r="CB11" s="111" t="s">
        <v>216</v>
      </c>
      <c r="CC11" s="90"/>
      <c r="CD11" s="61">
        <v>3</v>
      </c>
      <c r="CE11" s="274" t="s">
        <v>0</v>
      </c>
      <c r="CF11" s="61">
        <v>1</v>
      </c>
      <c r="CG11" s="110" t="s">
        <v>360</v>
      </c>
      <c r="CH11" s="111" t="s">
        <v>214</v>
      </c>
      <c r="CI11" s="90"/>
      <c r="CJ11" s="102">
        <v>4</v>
      </c>
      <c r="CK11" s="274" t="s">
        <v>0</v>
      </c>
      <c r="CL11" s="101">
        <v>1</v>
      </c>
      <c r="CM11" s="110" t="s">
        <v>216</v>
      </c>
      <c r="CN11" s="111" t="s">
        <v>218</v>
      </c>
      <c r="CO11" s="90"/>
      <c r="CP11" s="102">
        <v>0</v>
      </c>
      <c r="CQ11" s="274" t="s">
        <v>0</v>
      </c>
      <c r="CR11" s="101">
        <v>2</v>
      </c>
      <c r="CS11" s="110" t="s">
        <v>215</v>
      </c>
      <c r="CT11" s="111" t="s">
        <v>345</v>
      </c>
      <c r="CU11" s="90"/>
      <c r="CV11" s="61">
        <v>0</v>
      </c>
      <c r="CW11" s="274" t="s">
        <v>0</v>
      </c>
      <c r="CX11" s="61">
        <v>5</v>
      </c>
      <c r="CY11" s="110" t="s">
        <v>217</v>
      </c>
      <c r="CZ11" s="111" t="s">
        <v>216</v>
      </c>
      <c r="DA11" s="90"/>
      <c r="DB11" s="61"/>
      <c r="DC11" s="274" t="s">
        <v>0</v>
      </c>
      <c r="DD11" s="61"/>
      <c r="DE11" s="110" t="s">
        <v>326</v>
      </c>
      <c r="DF11" s="111" t="s">
        <v>326</v>
      </c>
      <c r="DG11" s="90"/>
      <c r="DH11" s="61"/>
      <c r="DI11" s="274" t="s">
        <v>0</v>
      </c>
      <c r="DJ11" s="61"/>
      <c r="DK11" s="110" t="s">
        <v>326</v>
      </c>
      <c r="DL11" s="111" t="s">
        <v>326</v>
      </c>
      <c r="DM11" s="90"/>
      <c r="DN11" s="61">
        <v>2</v>
      </c>
      <c r="DO11" s="274" t="s">
        <v>0</v>
      </c>
      <c r="DP11" s="61">
        <v>4</v>
      </c>
      <c r="DQ11" s="110" t="s">
        <v>216</v>
      </c>
      <c r="DR11" s="111" t="s">
        <v>289</v>
      </c>
      <c r="DS11" s="90"/>
      <c r="DT11" s="61">
        <v>3</v>
      </c>
      <c r="DU11" s="274" t="s">
        <v>0</v>
      </c>
      <c r="DV11" s="61">
        <v>0</v>
      </c>
      <c r="DW11" s="110" t="s">
        <v>215</v>
      </c>
      <c r="DX11" s="111" t="s">
        <v>345</v>
      </c>
      <c r="DY11" s="90"/>
      <c r="DZ11" s="61">
        <v>2</v>
      </c>
      <c r="EA11" s="274" t="s">
        <v>0</v>
      </c>
      <c r="EB11" s="61">
        <v>0</v>
      </c>
      <c r="EC11" s="110" t="s">
        <v>218</v>
      </c>
      <c r="ED11" s="111" t="s">
        <v>216</v>
      </c>
      <c r="EE11" s="90"/>
      <c r="EF11" s="61">
        <v>1</v>
      </c>
      <c r="EG11" s="274" t="s">
        <v>0</v>
      </c>
      <c r="EH11" s="61">
        <v>5</v>
      </c>
      <c r="EI11" s="110" t="s">
        <v>216</v>
      </c>
      <c r="EJ11" s="111" t="s">
        <v>266</v>
      </c>
      <c r="EK11" s="90"/>
      <c r="EL11" s="61">
        <v>1</v>
      </c>
      <c r="EM11" s="274" t="s">
        <v>0</v>
      </c>
      <c r="EN11" s="61">
        <v>2</v>
      </c>
      <c r="EO11" s="110" t="s">
        <v>219</v>
      </c>
      <c r="EP11" s="111" t="s">
        <v>289</v>
      </c>
      <c r="EQ11" s="90"/>
      <c r="ER11" s="273">
        <v>2</v>
      </c>
      <c r="ES11" s="274" t="s">
        <v>0</v>
      </c>
      <c r="ET11" s="274">
        <v>2</v>
      </c>
      <c r="EU11" s="110" t="s">
        <v>215</v>
      </c>
      <c r="EV11" s="111" t="s">
        <v>345</v>
      </c>
      <c r="EW11" s="90"/>
      <c r="EX11" s="61">
        <v>5</v>
      </c>
      <c r="EY11" s="274" t="s">
        <v>0</v>
      </c>
      <c r="EZ11" s="61">
        <v>0</v>
      </c>
      <c r="FA11" s="110" t="s">
        <v>216</v>
      </c>
      <c r="FB11" s="111" t="s">
        <v>218</v>
      </c>
      <c r="FC11" s="90"/>
      <c r="FD11" s="102"/>
      <c r="FE11" s="274" t="s">
        <v>0</v>
      </c>
      <c r="FF11" s="101"/>
      <c r="FG11" s="110" t="s">
        <v>326</v>
      </c>
      <c r="FH11" s="111" t="s">
        <v>326</v>
      </c>
      <c r="FI11" s="90"/>
      <c r="FJ11" s="61">
        <v>4</v>
      </c>
      <c r="FK11" s="274" t="s">
        <v>0</v>
      </c>
      <c r="FL11" s="61">
        <v>3</v>
      </c>
      <c r="FM11" s="110" t="s">
        <v>218</v>
      </c>
      <c r="FN11" s="111" t="s">
        <v>216</v>
      </c>
      <c r="FO11" s="90"/>
      <c r="FP11" s="61">
        <v>0</v>
      </c>
      <c r="FQ11" s="274" t="s">
        <v>0</v>
      </c>
      <c r="FR11" s="61">
        <v>2</v>
      </c>
      <c r="FS11" s="110" t="s">
        <v>215</v>
      </c>
      <c r="FT11" s="111" t="s">
        <v>216</v>
      </c>
      <c r="FU11" s="90"/>
      <c r="FV11" s="61">
        <v>3</v>
      </c>
      <c r="FW11" s="274" t="s">
        <v>0</v>
      </c>
      <c r="FX11" s="61">
        <v>0</v>
      </c>
      <c r="FY11" s="110" t="s">
        <v>218</v>
      </c>
      <c r="FZ11" s="111" t="s">
        <v>216</v>
      </c>
      <c r="GA11" s="90"/>
      <c r="GB11" s="273">
        <v>1</v>
      </c>
      <c r="GC11" s="274" t="s">
        <v>0</v>
      </c>
      <c r="GD11" s="274">
        <v>1</v>
      </c>
      <c r="GE11" s="110" t="s">
        <v>215</v>
      </c>
      <c r="GF11" s="111" t="s">
        <v>360</v>
      </c>
      <c r="GG11" s="90"/>
      <c r="GH11" s="273"/>
      <c r="GI11" s="274" t="s">
        <v>0</v>
      </c>
      <c r="GJ11" s="274"/>
      <c r="GK11" s="110" t="s">
        <v>326</v>
      </c>
      <c r="GL11" s="111" t="s">
        <v>326</v>
      </c>
      <c r="GM11" s="90"/>
      <c r="GN11" s="61">
        <v>1</v>
      </c>
      <c r="GO11" s="274" t="s">
        <v>0</v>
      </c>
      <c r="GP11" s="61">
        <v>2</v>
      </c>
      <c r="GQ11" s="110" t="s">
        <v>218</v>
      </c>
      <c r="GR11" s="111" t="s">
        <v>219</v>
      </c>
      <c r="GS11" s="90"/>
      <c r="GT11" s="61">
        <v>0</v>
      </c>
      <c r="GU11" s="274" t="s">
        <v>0</v>
      </c>
      <c r="GV11" s="61">
        <v>2</v>
      </c>
      <c r="GW11" s="110" t="s">
        <v>327</v>
      </c>
      <c r="GX11" s="111" t="s">
        <v>215</v>
      </c>
      <c r="GY11" s="90"/>
      <c r="GZ11" s="102">
        <v>2</v>
      </c>
      <c r="HA11" s="274" t="s">
        <v>0</v>
      </c>
      <c r="HB11" s="101">
        <v>0</v>
      </c>
      <c r="HC11" s="110" t="s">
        <v>357</v>
      </c>
      <c r="HD11" s="111" t="s">
        <v>289</v>
      </c>
      <c r="HE11" s="90"/>
      <c r="HF11" s="61">
        <v>4</v>
      </c>
      <c r="HG11" s="274" t="s">
        <v>0</v>
      </c>
      <c r="HH11" s="61">
        <v>1</v>
      </c>
      <c r="HI11" s="110" t="s">
        <v>218</v>
      </c>
      <c r="HJ11" s="111" t="s">
        <v>289</v>
      </c>
      <c r="HK11" s="90"/>
      <c r="HL11" s="61">
        <v>2</v>
      </c>
      <c r="HM11" s="274" t="s">
        <v>0</v>
      </c>
      <c r="HN11" s="61">
        <v>3</v>
      </c>
      <c r="HO11" s="110" t="s">
        <v>218</v>
      </c>
      <c r="HP11" s="111" t="s">
        <v>326</v>
      </c>
      <c r="HQ11" s="90"/>
      <c r="HR11" s="61">
        <v>4</v>
      </c>
      <c r="HS11" s="274" t="s">
        <v>0</v>
      </c>
      <c r="HT11" s="61">
        <v>0</v>
      </c>
      <c r="HU11" s="110" t="s">
        <v>218</v>
      </c>
      <c r="HV11" s="111" t="s">
        <v>218</v>
      </c>
      <c r="HW11" s="90"/>
      <c r="HX11" s="273"/>
      <c r="HY11" s="274" t="s">
        <v>0</v>
      </c>
      <c r="HZ11" s="274"/>
      <c r="IA11" s="110" t="s">
        <v>326</v>
      </c>
      <c r="IB11" s="111" t="s">
        <v>326</v>
      </c>
      <c r="IC11" s="90"/>
      <c r="ID11" s="61">
        <v>1</v>
      </c>
      <c r="IE11" s="274" t="s">
        <v>0</v>
      </c>
      <c r="IF11" s="61">
        <v>2</v>
      </c>
      <c r="IG11" s="110" t="s">
        <v>219</v>
      </c>
      <c r="IH11" s="111" t="s">
        <v>345</v>
      </c>
      <c r="II11" s="90"/>
      <c r="IJ11" s="61"/>
      <c r="IK11" s="274" t="s">
        <v>0</v>
      </c>
      <c r="IL11" s="61"/>
      <c r="IM11" s="110" t="s">
        <v>326</v>
      </c>
      <c r="IN11" s="111" t="s">
        <v>326</v>
      </c>
      <c r="IO11" s="90"/>
      <c r="IP11" s="102">
        <v>1</v>
      </c>
      <c r="IQ11" s="274" t="s">
        <v>0</v>
      </c>
      <c r="IR11" s="101">
        <v>0</v>
      </c>
      <c r="IS11" s="110" t="s">
        <v>345</v>
      </c>
      <c r="IT11" s="111" t="s">
        <v>327</v>
      </c>
      <c r="IU11" s="90"/>
      <c r="IV11" s="61">
        <v>1</v>
      </c>
      <c r="IW11" s="274" t="s">
        <v>0</v>
      </c>
      <c r="IX11" s="61">
        <v>2</v>
      </c>
      <c r="IY11" s="110" t="s">
        <v>207</v>
      </c>
      <c r="IZ11" s="111" t="s">
        <v>327</v>
      </c>
      <c r="JA11" s="90"/>
      <c r="JB11" s="61">
        <v>2</v>
      </c>
      <c r="JC11" s="274" t="s">
        <v>0</v>
      </c>
      <c r="JD11" s="61">
        <v>0</v>
      </c>
      <c r="JE11" s="110" t="s">
        <v>416</v>
      </c>
      <c r="JF11" s="111" t="s">
        <v>266</v>
      </c>
      <c r="JG11" s="90"/>
      <c r="JH11" s="61"/>
      <c r="JI11" s="274" t="s">
        <v>0</v>
      </c>
      <c r="JJ11" s="61"/>
      <c r="JK11" s="110" t="s">
        <v>326</v>
      </c>
      <c r="JL11" s="111" t="s">
        <v>326</v>
      </c>
      <c r="JM11" s="90"/>
      <c r="JN11" s="61"/>
      <c r="JO11" s="274" t="s">
        <v>0</v>
      </c>
      <c r="JP11" s="61"/>
      <c r="JQ11" s="110" t="s">
        <v>326</v>
      </c>
      <c r="JR11" s="111" t="s">
        <v>326</v>
      </c>
      <c r="JS11" s="90"/>
      <c r="JT11" s="273"/>
      <c r="JU11" s="274" t="s">
        <v>0</v>
      </c>
      <c r="JV11" s="274"/>
      <c r="JW11" s="110" t="s">
        <v>326</v>
      </c>
      <c r="JX11" s="111" t="s">
        <v>326</v>
      </c>
      <c r="JY11" s="90"/>
      <c r="JZ11" s="102"/>
      <c r="KA11" s="274" t="s">
        <v>0</v>
      </c>
      <c r="KB11" s="101"/>
      <c r="KC11" s="110" t="s">
        <v>326</v>
      </c>
      <c r="KD11" s="111" t="s">
        <v>326</v>
      </c>
      <c r="KE11" s="90"/>
      <c r="KF11" s="273"/>
      <c r="KG11" s="274" t="s">
        <v>0</v>
      </c>
      <c r="KH11" s="274"/>
      <c r="KI11" s="110" t="s">
        <v>326</v>
      </c>
      <c r="KJ11" s="111" t="s">
        <v>326</v>
      </c>
      <c r="KK11" s="90"/>
      <c r="KL11" s="61"/>
      <c r="KM11" s="274" t="s">
        <v>0</v>
      </c>
      <c r="KN11" s="61"/>
      <c r="KO11" s="110" t="s">
        <v>326</v>
      </c>
      <c r="KP11" s="111" t="s">
        <v>326</v>
      </c>
      <c r="KQ11" s="90"/>
      <c r="KR11" s="61"/>
      <c r="KS11" s="274" t="s">
        <v>0</v>
      </c>
      <c r="KT11" s="61"/>
      <c r="KU11" s="110" t="s">
        <v>326</v>
      </c>
      <c r="KV11" s="111" t="s">
        <v>326</v>
      </c>
      <c r="KW11" s="90"/>
      <c r="KX11" s="61"/>
      <c r="KY11" s="274" t="s">
        <v>0</v>
      </c>
      <c r="KZ11" s="61"/>
      <c r="LA11" s="110" t="s">
        <v>326</v>
      </c>
      <c r="LB11" s="111" t="s">
        <v>326</v>
      </c>
      <c r="LC11" s="90"/>
      <c r="LD11" s="102"/>
      <c r="LE11" s="274" t="s">
        <v>0</v>
      </c>
      <c r="LF11" s="101"/>
      <c r="LG11" s="110" t="s">
        <v>326</v>
      </c>
      <c r="LH11" s="111" t="s">
        <v>326</v>
      </c>
      <c r="LI11" s="90"/>
      <c r="LJ11" s="61"/>
      <c r="LK11" s="274" t="s">
        <v>0</v>
      </c>
      <c r="LL11" s="61"/>
      <c r="LM11" s="110" t="s">
        <v>326</v>
      </c>
      <c r="LN11" s="111" t="s">
        <v>326</v>
      </c>
      <c r="LO11" s="90"/>
      <c r="LP11" s="61"/>
      <c r="LQ11" s="274" t="s">
        <v>0</v>
      </c>
      <c r="LR11" s="61"/>
      <c r="LS11" s="110" t="s">
        <v>326</v>
      </c>
      <c r="LT11" s="111" t="s">
        <v>326</v>
      </c>
      <c r="LU11" s="90"/>
      <c r="LV11" s="273"/>
      <c r="LW11" s="274" t="s">
        <v>0</v>
      </c>
      <c r="LX11" s="274"/>
      <c r="LY11" s="110" t="s">
        <v>326</v>
      </c>
      <c r="LZ11" s="111" t="s">
        <v>326</v>
      </c>
      <c r="MA11" s="90"/>
      <c r="MB11" s="61"/>
      <c r="MC11" s="274" t="s">
        <v>0</v>
      </c>
      <c r="MD11" s="61"/>
      <c r="ME11" s="110" t="s">
        <v>326</v>
      </c>
      <c r="MF11" s="111" t="s">
        <v>326</v>
      </c>
      <c r="MG11" s="90"/>
      <c r="MH11" s="61"/>
      <c r="MI11" s="274" t="s">
        <v>0</v>
      </c>
      <c r="MJ11" s="61"/>
      <c r="MK11" s="110" t="s">
        <v>326</v>
      </c>
      <c r="ML11" s="111" t="s">
        <v>326</v>
      </c>
      <c r="MM11" s="90"/>
      <c r="MN11" s="61"/>
      <c r="MO11" s="274" t="s">
        <v>0</v>
      </c>
      <c r="MP11" s="61"/>
      <c r="MQ11" s="110" t="s">
        <v>326</v>
      </c>
      <c r="MR11" s="111" t="s">
        <v>326</v>
      </c>
      <c r="MS11" s="90"/>
      <c r="MT11" s="102"/>
      <c r="MU11" s="274" t="s">
        <v>0</v>
      </c>
      <c r="MV11" s="101"/>
      <c r="MW11" s="110" t="s">
        <v>326</v>
      </c>
      <c r="MX11" s="111" t="s">
        <v>326</v>
      </c>
      <c r="MY11" s="90"/>
      <c r="MZ11" s="61"/>
      <c r="NA11" s="274" t="s">
        <v>0</v>
      </c>
      <c r="NB11" s="61"/>
      <c r="NC11" s="110" t="s">
        <v>326</v>
      </c>
      <c r="ND11" s="111" t="s">
        <v>326</v>
      </c>
      <c r="NE11" s="90"/>
      <c r="NF11" s="61"/>
      <c r="NG11" s="274" t="s">
        <v>0</v>
      </c>
      <c r="NH11" s="61"/>
      <c r="NI11" s="110" t="s">
        <v>326</v>
      </c>
      <c r="NJ11" s="111" t="s">
        <v>326</v>
      </c>
      <c r="NK11" s="90"/>
      <c r="NL11" s="61"/>
      <c r="NM11" s="274" t="s">
        <v>0</v>
      </c>
      <c r="NN11" s="61"/>
      <c r="NO11" s="110" t="s">
        <v>326</v>
      </c>
      <c r="NP11" s="111" t="s">
        <v>326</v>
      </c>
      <c r="NQ11" s="90"/>
      <c r="NR11" s="61"/>
      <c r="NS11" s="274" t="s">
        <v>0</v>
      </c>
      <c r="NT11" s="61"/>
      <c r="NU11" s="110" t="s">
        <v>326</v>
      </c>
      <c r="NV11" s="111" t="s">
        <v>326</v>
      </c>
      <c r="NW11" s="98"/>
      <c r="NX11" s="102"/>
      <c r="NY11" s="274" t="s">
        <v>0</v>
      </c>
      <c r="NZ11" s="101"/>
      <c r="OA11" s="110" t="s">
        <v>326</v>
      </c>
      <c r="OB11" s="111" t="s">
        <v>326</v>
      </c>
      <c r="OC11" s="117"/>
      <c r="OD11" s="253"/>
      <c r="OE11" s="110" t="s">
        <v>0</v>
      </c>
      <c r="OF11" s="110"/>
      <c r="OG11" s="110" t="s">
        <v>326</v>
      </c>
      <c r="OH11" s="111" t="s">
        <v>326</v>
      </c>
    </row>
    <row r="12" spans="1:398" ht="15" x14ac:dyDescent="0.2">
      <c r="A12" s="283">
        <f>IF(B12="","",VLOOKUP(B12,'Registrovaní tipéri'!$A$2:$B$101,2,FALSE))</f>
        <v>48</v>
      </c>
      <c r="B12" s="277" t="s">
        <v>299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217</v>
      </c>
      <c r="N12" s="111" t="s">
        <v>216</v>
      </c>
      <c r="O12" s="77"/>
      <c r="P12" s="102">
        <v>3</v>
      </c>
      <c r="Q12" s="311" t="s">
        <v>0</v>
      </c>
      <c r="R12" s="101">
        <v>1</v>
      </c>
      <c r="S12" s="110" t="s">
        <v>216</v>
      </c>
      <c r="T12" s="111" t="s">
        <v>289</v>
      </c>
      <c r="U12" s="77"/>
      <c r="V12" s="102">
        <v>1</v>
      </c>
      <c r="W12" s="311" t="s">
        <v>0</v>
      </c>
      <c r="X12" s="101">
        <v>2</v>
      </c>
      <c r="Y12" s="110" t="s">
        <v>216</v>
      </c>
      <c r="Z12" s="111" t="s">
        <v>289</v>
      </c>
      <c r="AA12" s="90"/>
      <c r="AB12" s="61">
        <v>2</v>
      </c>
      <c r="AC12" s="294" t="s">
        <v>0</v>
      </c>
      <c r="AD12" s="61">
        <v>1</v>
      </c>
      <c r="AE12" s="110" t="s">
        <v>219</v>
      </c>
      <c r="AF12" s="111" t="s">
        <v>216</v>
      </c>
      <c r="AG12" s="90"/>
      <c r="AH12" s="61">
        <v>1</v>
      </c>
      <c r="AI12" s="274" t="s">
        <v>0</v>
      </c>
      <c r="AJ12" s="61">
        <v>2</v>
      </c>
      <c r="AK12" s="110" t="s">
        <v>218</v>
      </c>
      <c r="AL12" s="111" t="s">
        <v>216</v>
      </c>
      <c r="AM12" s="90"/>
      <c r="AN12" s="273">
        <v>1</v>
      </c>
      <c r="AO12" s="274" t="s">
        <v>0</v>
      </c>
      <c r="AP12" s="274">
        <v>2</v>
      </c>
      <c r="AQ12" s="110" t="s">
        <v>217</v>
      </c>
      <c r="AR12" s="111" t="s">
        <v>215</v>
      </c>
      <c r="AS12" s="90"/>
      <c r="AT12" s="61"/>
      <c r="AU12" s="274" t="s">
        <v>0</v>
      </c>
      <c r="AV12" s="61"/>
      <c r="AW12" s="110" t="s">
        <v>326</v>
      </c>
      <c r="AX12" s="111" t="s">
        <v>326</v>
      </c>
      <c r="AY12" s="90"/>
      <c r="AZ12" s="102">
        <v>2</v>
      </c>
      <c r="BA12" s="274" t="s">
        <v>0</v>
      </c>
      <c r="BB12" s="101">
        <v>0</v>
      </c>
      <c r="BC12" s="110" t="s">
        <v>217</v>
      </c>
      <c r="BD12" s="111" t="s">
        <v>266</v>
      </c>
      <c r="BE12" s="90"/>
      <c r="BF12" s="61">
        <v>2</v>
      </c>
      <c r="BG12" s="274" t="s">
        <v>0</v>
      </c>
      <c r="BH12" s="61">
        <v>3</v>
      </c>
      <c r="BI12" s="110" t="s">
        <v>218</v>
      </c>
      <c r="BJ12" s="111" t="s">
        <v>216</v>
      </c>
      <c r="BK12" s="90"/>
      <c r="BL12" s="61">
        <v>3</v>
      </c>
      <c r="BM12" s="274" t="s">
        <v>0</v>
      </c>
      <c r="BN12" s="61">
        <v>1</v>
      </c>
      <c r="BO12" s="110" t="s">
        <v>218</v>
      </c>
      <c r="BP12" s="111" t="s">
        <v>215</v>
      </c>
      <c r="BQ12" s="90"/>
      <c r="BR12" s="61">
        <v>1</v>
      </c>
      <c r="BS12" s="274" t="s">
        <v>0</v>
      </c>
      <c r="BT12" s="61">
        <v>2</v>
      </c>
      <c r="BU12" s="110" t="s">
        <v>218</v>
      </c>
      <c r="BV12" s="111" t="s">
        <v>216</v>
      </c>
      <c r="BW12" s="90"/>
      <c r="BX12" s="61">
        <v>1</v>
      </c>
      <c r="BY12" s="274" t="s">
        <v>0</v>
      </c>
      <c r="BZ12" s="61">
        <v>1</v>
      </c>
      <c r="CA12" s="110" t="s">
        <v>216</v>
      </c>
      <c r="CB12" s="111" t="s">
        <v>212</v>
      </c>
      <c r="CC12" s="90"/>
      <c r="CD12" s="61">
        <v>2</v>
      </c>
      <c r="CE12" s="274" t="s">
        <v>0</v>
      </c>
      <c r="CF12" s="61">
        <v>1</v>
      </c>
      <c r="CG12" s="110" t="s">
        <v>218</v>
      </c>
      <c r="CH12" s="111" t="s">
        <v>215</v>
      </c>
      <c r="CI12" s="90"/>
      <c r="CJ12" s="102">
        <v>3</v>
      </c>
      <c r="CK12" s="274" t="s">
        <v>0</v>
      </c>
      <c r="CL12" s="101">
        <v>1</v>
      </c>
      <c r="CM12" s="110" t="s">
        <v>218</v>
      </c>
      <c r="CN12" s="111" t="s">
        <v>216</v>
      </c>
      <c r="CO12" s="90"/>
      <c r="CP12" s="102">
        <v>1</v>
      </c>
      <c r="CQ12" s="274" t="s">
        <v>0</v>
      </c>
      <c r="CR12" s="101">
        <v>4</v>
      </c>
      <c r="CS12" s="110" t="s">
        <v>266</v>
      </c>
      <c r="CT12" s="111" t="s">
        <v>215</v>
      </c>
      <c r="CU12" s="90"/>
      <c r="CV12" s="61">
        <v>0</v>
      </c>
      <c r="CW12" s="274" t="s">
        <v>0</v>
      </c>
      <c r="CX12" s="61">
        <v>4</v>
      </c>
      <c r="CY12" s="110" t="s">
        <v>218</v>
      </c>
      <c r="CZ12" s="111" t="s">
        <v>216</v>
      </c>
      <c r="DA12" s="90"/>
      <c r="DB12" s="61"/>
      <c r="DC12" s="274" t="s">
        <v>0</v>
      </c>
      <c r="DD12" s="61"/>
      <c r="DE12" s="110" t="s">
        <v>326</v>
      </c>
      <c r="DF12" s="111" t="s">
        <v>326</v>
      </c>
      <c r="DG12" s="90"/>
      <c r="DH12" s="61">
        <v>2</v>
      </c>
      <c r="DI12" s="274" t="s">
        <v>0</v>
      </c>
      <c r="DJ12" s="61">
        <v>2</v>
      </c>
      <c r="DK12" s="110" t="s">
        <v>218</v>
      </c>
      <c r="DL12" s="111" t="s">
        <v>216</v>
      </c>
      <c r="DM12" s="90"/>
      <c r="DN12" s="61">
        <v>1</v>
      </c>
      <c r="DO12" s="274" t="s">
        <v>0</v>
      </c>
      <c r="DP12" s="61">
        <v>1</v>
      </c>
      <c r="DQ12" s="110" t="s">
        <v>216</v>
      </c>
      <c r="DR12" s="111" t="s">
        <v>212</v>
      </c>
      <c r="DS12" s="90"/>
      <c r="DT12" s="61">
        <v>2</v>
      </c>
      <c r="DU12" s="274" t="s">
        <v>0</v>
      </c>
      <c r="DV12" s="61">
        <v>1</v>
      </c>
      <c r="DW12" s="110" t="s">
        <v>219</v>
      </c>
      <c r="DX12" s="111" t="s">
        <v>215</v>
      </c>
      <c r="DY12" s="90"/>
      <c r="DZ12" s="61">
        <v>3</v>
      </c>
      <c r="EA12" s="274" t="s">
        <v>0</v>
      </c>
      <c r="EB12" s="61">
        <v>1</v>
      </c>
      <c r="EC12" s="110" t="s">
        <v>218</v>
      </c>
      <c r="ED12" s="111" t="s">
        <v>216</v>
      </c>
      <c r="EE12" s="90"/>
      <c r="EF12" s="61">
        <v>1</v>
      </c>
      <c r="EG12" s="274" t="s">
        <v>0</v>
      </c>
      <c r="EH12" s="61">
        <v>3</v>
      </c>
      <c r="EI12" s="110" t="s">
        <v>216</v>
      </c>
      <c r="EJ12" s="111" t="s">
        <v>216</v>
      </c>
      <c r="EK12" s="90"/>
      <c r="EL12" s="61">
        <v>0</v>
      </c>
      <c r="EM12" s="274" t="s">
        <v>0</v>
      </c>
      <c r="EN12" s="61">
        <v>2</v>
      </c>
      <c r="EO12" s="110" t="s">
        <v>218</v>
      </c>
      <c r="EP12" s="111" t="s">
        <v>216</v>
      </c>
      <c r="EQ12" s="90"/>
      <c r="ER12" s="273">
        <v>2</v>
      </c>
      <c r="ES12" s="274" t="s">
        <v>0</v>
      </c>
      <c r="ET12" s="274">
        <v>2</v>
      </c>
      <c r="EU12" s="110" t="s">
        <v>218</v>
      </c>
      <c r="EV12" s="111" t="s">
        <v>215</v>
      </c>
      <c r="EW12" s="90"/>
      <c r="EX12" s="61">
        <v>3</v>
      </c>
      <c r="EY12" s="274" t="s">
        <v>0</v>
      </c>
      <c r="EZ12" s="61">
        <v>1</v>
      </c>
      <c r="FA12" s="110" t="s">
        <v>218</v>
      </c>
      <c r="FB12" s="111" t="s">
        <v>216</v>
      </c>
      <c r="FC12" s="90"/>
      <c r="FD12" s="102">
        <v>3</v>
      </c>
      <c r="FE12" s="274" t="s">
        <v>0</v>
      </c>
      <c r="FF12" s="101">
        <v>2</v>
      </c>
      <c r="FG12" s="110" t="s">
        <v>218</v>
      </c>
      <c r="FH12" s="111" t="s">
        <v>215</v>
      </c>
      <c r="FI12" s="90"/>
      <c r="FJ12" s="61">
        <v>2</v>
      </c>
      <c r="FK12" s="274" t="s">
        <v>0</v>
      </c>
      <c r="FL12" s="61">
        <v>2</v>
      </c>
      <c r="FM12" s="110" t="s">
        <v>216</v>
      </c>
      <c r="FN12" s="111" t="s">
        <v>212</v>
      </c>
      <c r="FO12" s="90"/>
      <c r="FP12" s="61">
        <v>0</v>
      </c>
      <c r="FQ12" s="274" t="s">
        <v>0</v>
      </c>
      <c r="FR12" s="61">
        <v>3</v>
      </c>
      <c r="FS12" s="110" t="s">
        <v>218</v>
      </c>
      <c r="FT12" s="111" t="s">
        <v>216</v>
      </c>
      <c r="FU12" s="90"/>
      <c r="FV12" s="61">
        <v>3</v>
      </c>
      <c r="FW12" s="274" t="s">
        <v>0</v>
      </c>
      <c r="FX12" s="61">
        <v>1</v>
      </c>
      <c r="FY12" s="110" t="s">
        <v>216</v>
      </c>
      <c r="FZ12" s="111" t="s">
        <v>212</v>
      </c>
      <c r="GA12" s="90"/>
      <c r="GB12" s="273">
        <v>3</v>
      </c>
      <c r="GC12" s="274" t="s">
        <v>0</v>
      </c>
      <c r="GD12" s="274">
        <v>2</v>
      </c>
      <c r="GE12" s="110" t="s">
        <v>217</v>
      </c>
      <c r="GF12" s="111" t="s">
        <v>215</v>
      </c>
      <c r="GG12" s="90"/>
      <c r="GH12" s="273"/>
      <c r="GI12" s="274" t="s">
        <v>0</v>
      </c>
      <c r="GJ12" s="274"/>
      <c r="GK12" s="110" t="s">
        <v>326</v>
      </c>
      <c r="GL12" s="111" t="s">
        <v>326</v>
      </c>
      <c r="GM12" s="90"/>
      <c r="GN12" s="61">
        <v>1</v>
      </c>
      <c r="GO12" s="274" t="s">
        <v>0</v>
      </c>
      <c r="GP12" s="61">
        <v>2</v>
      </c>
      <c r="GQ12" s="110" t="s">
        <v>217</v>
      </c>
      <c r="GR12" s="111" t="s">
        <v>218</v>
      </c>
      <c r="GS12" s="90"/>
      <c r="GT12" s="61">
        <v>1</v>
      </c>
      <c r="GU12" s="274" t="s">
        <v>0</v>
      </c>
      <c r="GV12" s="61">
        <v>2</v>
      </c>
      <c r="GW12" s="110" t="s">
        <v>266</v>
      </c>
      <c r="GX12" s="111" t="s">
        <v>217</v>
      </c>
      <c r="GY12" s="90"/>
      <c r="GZ12" s="102">
        <v>3</v>
      </c>
      <c r="HA12" s="274" t="s">
        <v>0</v>
      </c>
      <c r="HB12" s="101">
        <v>1</v>
      </c>
      <c r="HC12" s="110" t="s">
        <v>217</v>
      </c>
      <c r="HD12" s="111" t="s">
        <v>389</v>
      </c>
      <c r="HE12" s="90"/>
      <c r="HF12" s="61">
        <v>1</v>
      </c>
      <c r="HG12" s="274" t="s">
        <v>0</v>
      </c>
      <c r="HH12" s="61">
        <v>1</v>
      </c>
      <c r="HI12" s="110" t="s">
        <v>217</v>
      </c>
      <c r="HJ12" s="111" t="s">
        <v>218</v>
      </c>
      <c r="HK12" s="90"/>
      <c r="HL12" s="61">
        <v>1</v>
      </c>
      <c r="HM12" s="274" t="s">
        <v>0</v>
      </c>
      <c r="HN12" s="61">
        <v>1</v>
      </c>
      <c r="HO12" s="110" t="s">
        <v>217</v>
      </c>
      <c r="HP12" s="111" t="s">
        <v>212</v>
      </c>
      <c r="HQ12" s="90"/>
      <c r="HR12" s="61">
        <v>3</v>
      </c>
      <c r="HS12" s="274" t="s">
        <v>0</v>
      </c>
      <c r="HT12" s="61">
        <v>1</v>
      </c>
      <c r="HU12" s="110" t="s">
        <v>217</v>
      </c>
      <c r="HV12" s="111" t="s">
        <v>218</v>
      </c>
      <c r="HW12" s="90"/>
      <c r="HX12" s="102"/>
      <c r="HY12" s="274" t="s">
        <v>0</v>
      </c>
      <c r="HZ12" s="101"/>
      <c r="IA12" s="110" t="s">
        <v>326</v>
      </c>
      <c r="IB12" s="111" t="s">
        <v>326</v>
      </c>
      <c r="IC12" s="90"/>
      <c r="ID12" s="61">
        <v>1</v>
      </c>
      <c r="IE12" s="274" t="s">
        <v>0</v>
      </c>
      <c r="IF12" s="61">
        <v>3</v>
      </c>
      <c r="IG12" s="110" t="s">
        <v>217</v>
      </c>
      <c r="IH12" s="111" t="s">
        <v>218</v>
      </c>
      <c r="II12" s="90"/>
      <c r="IJ12" s="61"/>
      <c r="IK12" s="274" t="s">
        <v>0</v>
      </c>
      <c r="IL12" s="61"/>
      <c r="IM12" s="110" t="s">
        <v>326</v>
      </c>
      <c r="IN12" s="111" t="s">
        <v>326</v>
      </c>
      <c r="IO12" s="90"/>
      <c r="IP12" s="102">
        <v>2</v>
      </c>
      <c r="IQ12" s="274" t="s">
        <v>0</v>
      </c>
      <c r="IR12" s="101">
        <v>1</v>
      </c>
      <c r="IS12" s="110" t="s">
        <v>266</v>
      </c>
      <c r="IT12" s="111" t="s">
        <v>389</v>
      </c>
      <c r="IU12" s="90"/>
      <c r="IV12" s="61">
        <v>1</v>
      </c>
      <c r="IW12" s="274" t="s">
        <v>0</v>
      </c>
      <c r="IX12" s="61">
        <v>1</v>
      </c>
      <c r="IY12" s="110" t="s">
        <v>266</v>
      </c>
      <c r="IZ12" s="111" t="s">
        <v>215</v>
      </c>
      <c r="JA12" s="90"/>
      <c r="JB12" s="61">
        <v>3</v>
      </c>
      <c r="JC12" s="274" t="s">
        <v>0</v>
      </c>
      <c r="JD12" s="61">
        <v>1</v>
      </c>
      <c r="JE12" s="110" t="s">
        <v>266</v>
      </c>
      <c r="JF12" s="111" t="s">
        <v>215</v>
      </c>
      <c r="JG12" s="90"/>
      <c r="JH12" s="61"/>
      <c r="JI12" s="274" t="s">
        <v>0</v>
      </c>
      <c r="JJ12" s="61"/>
      <c r="JK12" s="110" t="s">
        <v>326</v>
      </c>
      <c r="JL12" s="111" t="s">
        <v>326</v>
      </c>
      <c r="JM12" s="90"/>
      <c r="JN12" s="61"/>
      <c r="JO12" s="274" t="s">
        <v>0</v>
      </c>
      <c r="JP12" s="61"/>
      <c r="JQ12" s="110" t="s">
        <v>326</v>
      </c>
      <c r="JR12" s="111" t="s">
        <v>326</v>
      </c>
      <c r="JS12" s="90"/>
      <c r="JT12" s="102"/>
      <c r="JU12" s="274" t="s">
        <v>0</v>
      </c>
      <c r="JV12" s="101"/>
      <c r="JW12" s="110" t="s">
        <v>326</v>
      </c>
      <c r="JX12" s="111" t="s">
        <v>326</v>
      </c>
      <c r="JY12" s="90"/>
      <c r="JZ12" s="102"/>
      <c r="KA12" s="274" t="s">
        <v>0</v>
      </c>
      <c r="KB12" s="101"/>
      <c r="KC12" s="110" t="s">
        <v>326</v>
      </c>
      <c r="KD12" s="111" t="s">
        <v>326</v>
      </c>
      <c r="KE12" s="90"/>
      <c r="KF12" s="102"/>
      <c r="KG12" s="274" t="s">
        <v>0</v>
      </c>
      <c r="KH12" s="101"/>
      <c r="KI12" s="110" t="s">
        <v>326</v>
      </c>
      <c r="KJ12" s="111" t="s">
        <v>326</v>
      </c>
      <c r="KK12" s="90"/>
      <c r="KL12" s="61"/>
      <c r="KM12" s="274" t="s">
        <v>0</v>
      </c>
      <c r="KN12" s="61"/>
      <c r="KO12" s="110" t="s">
        <v>326</v>
      </c>
      <c r="KP12" s="111" t="s">
        <v>326</v>
      </c>
      <c r="KQ12" s="90"/>
      <c r="KR12" s="61"/>
      <c r="KS12" s="274" t="s">
        <v>0</v>
      </c>
      <c r="KT12" s="61"/>
      <c r="KU12" s="110" t="s">
        <v>326</v>
      </c>
      <c r="KV12" s="111" t="s">
        <v>326</v>
      </c>
      <c r="KW12" s="90"/>
      <c r="KX12" s="61"/>
      <c r="KY12" s="274" t="s">
        <v>0</v>
      </c>
      <c r="KZ12" s="61"/>
      <c r="LA12" s="110" t="s">
        <v>326</v>
      </c>
      <c r="LB12" s="111" t="s">
        <v>326</v>
      </c>
      <c r="LC12" s="90"/>
      <c r="LD12" s="102"/>
      <c r="LE12" s="274" t="s">
        <v>0</v>
      </c>
      <c r="LF12" s="101"/>
      <c r="LG12" s="110" t="s">
        <v>326</v>
      </c>
      <c r="LH12" s="111" t="s">
        <v>326</v>
      </c>
      <c r="LI12" s="90"/>
      <c r="LJ12" s="61"/>
      <c r="LK12" s="274" t="s">
        <v>0</v>
      </c>
      <c r="LL12" s="61"/>
      <c r="LM12" s="110" t="s">
        <v>326</v>
      </c>
      <c r="LN12" s="111" t="s">
        <v>326</v>
      </c>
      <c r="LO12" s="90"/>
      <c r="LP12" s="61"/>
      <c r="LQ12" s="274" t="s">
        <v>0</v>
      </c>
      <c r="LR12" s="61"/>
      <c r="LS12" s="110" t="s">
        <v>326</v>
      </c>
      <c r="LT12" s="111" t="s">
        <v>326</v>
      </c>
      <c r="LU12" s="90"/>
      <c r="LV12" s="102"/>
      <c r="LW12" s="274" t="s">
        <v>0</v>
      </c>
      <c r="LX12" s="101"/>
      <c r="LY12" s="110" t="s">
        <v>326</v>
      </c>
      <c r="LZ12" s="111" t="s">
        <v>326</v>
      </c>
      <c r="MA12" s="90"/>
      <c r="MB12" s="61"/>
      <c r="MC12" s="274" t="s">
        <v>0</v>
      </c>
      <c r="MD12" s="61"/>
      <c r="ME12" s="110" t="s">
        <v>326</v>
      </c>
      <c r="MF12" s="111" t="s">
        <v>326</v>
      </c>
      <c r="MG12" s="90"/>
      <c r="MH12" s="61"/>
      <c r="MI12" s="274" t="s">
        <v>0</v>
      </c>
      <c r="MJ12" s="61"/>
      <c r="MK12" s="110" t="s">
        <v>326</v>
      </c>
      <c r="ML12" s="111" t="s">
        <v>326</v>
      </c>
      <c r="MM12" s="90"/>
      <c r="MN12" s="61"/>
      <c r="MO12" s="274" t="s">
        <v>0</v>
      </c>
      <c r="MP12" s="61"/>
      <c r="MQ12" s="110" t="s">
        <v>326</v>
      </c>
      <c r="MR12" s="111" t="s">
        <v>326</v>
      </c>
      <c r="MS12" s="90"/>
      <c r="MT12" s="102"/>
      <c r="MU12" s="274" t="s">
        <v>0</v>
      </c>
      <c r="MV12" s="101"/>
      <c r="MW12" s="110" t="s">
        <v>326</v>
      </c>
      <c r="MX12" s="111" t="s">
        <v>326</v>
      </c>
      <c r="MY12" s="90"/>
      <c r="MZ12" s="61"/>
      <c r="NA12" s="274" t="s">
        <v>0</v>
      </c>
      <c r="NB12" s="61"/>
      <c r="NC12" s="110" t="s">
        <v>326</v>
      </c>
      <c r="ND12" s="111" t="s">
        <v>326</v>
      </c>
      <c r="NE12" s="90"/>
      <c r="NF12" s="61"/>
      <c r="NG12" s="274" t="s">
        <v>0</v>
      </c>
      <c r="NH12" s="61"/>
      <c r="NI12" s="110" t="s">
        <v>326</v>
      </c>
      <c r="NJ12" s="111" t="s">
        <v>326</v>
      </c>
      <c r="NK12" s="90"/>
      <c r="NL12" s="61"/>
      <c r="NM12" s="274" t="s">
        <v>0</v>
      </c>
      <c r="NN12" s="61"/>
      <c r="NO12" s="110" t="s">
        <v>326</v>
      </c>
      <c r="NP12" s="111" t="s">
        <v>326</v>
      </c>
      <c r="NQ12" s="90"/>
      <c r="NR12" s="61"/>
      <c r="NS12" s="274" t="s">
        <v>0</v>
      </c>
      <c r="NT12" s="61"/>
      <c r="NU12" s="110" t="s">
        <v>326</v>
      </c>
      <c r="NV12" s="111" t="s">
        <v>326</v>
      </c>
      <c r="NW12" s="98"/>
      <c r="NX12" s="102"/>
      <c r="NY12" s="274" t="s">
        <v>0</v>
      </c>
      <c r="NZ12" s="101"/>
      <c r="OA12" s="110" t="s">
        <v>326</v>
      </c>
      <c r="OB12" s="111" t="s">
        <v>326</v>
      </c>
      <c r="OC12" s="117"/>
      <c r="OD12" s="253"/>
      <c r="OE12" s="110" t="s">
        <v>0</v>
      </c>
      <c r="OF12" s="110"/>
      <c r="OG12" s="110" t="s">
        <v>326</v>
      </c>
      <c r="OH12" s="111" t="s">
        <v>326</v>
      </c>
    </row>
    <row r="13" spans="1:398" ht="15" x14ac:dyDescent="0.2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216</v>
      </c>
      <c r="N13" s="111" t="s">
        <v>216</v>
      </c>
      <c r="O13" s="77"/>
      <c r="P13" s="102">
        <v>4</v>
      </c>
      <c r="Q13" s="311" t="s">
        <v>0</v>
      </c>
      <c r="R13" s="101">
        <v>0</v>
      </c>
      <c r="S13" s="110" t="s">
        <v>216</v>
      </c>
      <c r="T13" s="111" t="s">
        <v>216</v>
      </c>
      <c r="U13" s="77"/>
      <c r="V13" s="102">
        <v>1</v>
      </c>
      <c r="W13" s="311" t="s">
        <v>0</v>
      </c>
      <c r="X13" s="101">
        <v>2</v>
      </c>
      <c r="Y13" s="110" t="s">
        <v>216</v>
      </c>
      <c r="Z13" s="111" t="s">
        <v>289</v>
      </c>
      <c r="AA13" s="90"/>
      <c r="AB13" s="61">
        <v>3</v>
      </c>
      <c r="AC13" s="294" t="s">
        <v>0</v>
      </c>
      <c r="AD13" s="61">
        <v>1</v>
      </c>
      <c r="AE13" s="110" t="s">
        <v>216</v>
      </c>
      <c r="AF13" s="111" t="s">
        <v>216</v>
      </c>
      <c r="AG13" s="90"/>
      <c r="AH13" s="61">
        <v>0</v>
      </c>
      <c r="AI13" s="274" t="s">
        <v>0</v>
      </c>
      <c r="AJ13" s="61">
        <v>2</v>
      </c>
      <c r="AK13" s="110" t="s">
        <v>216</v>
      </c>
      <c r="AL13" s="111" t="s">
        <v>289</v>
      </c>
      <c r="AM13" s="90"/>
      <c r="AN13" s="102">
        <v>1</v>
      </c>
      <c r="AO13" s="274" t="s">
        <v>0</v>
      </c>
      <c r="AP13" s="101">
        <v>3</v>
      </c>
      <c r="AQ13" s="110" t="s">
        <v>218</v>
      </c>
      <c r="AR13" s="111" t="s">
        <v>209</v>
      </c>
      <c r="AS13" s="90"/>
      <c r="AT13" s="61">
        <v>2</v>
      </c>
      <c r="AU13" s="274" t="s">
        <v>0</v>
      </c>
      <c r="AV13" s="61">
        <v>0</v>
      </c>
      <c r="AW13" s="110" t="s">
        <v>216</v>
      </c>
      <c r="AX13" s="111" t="s">
        <v>218</v>
      </c>
      <c r="AY13" s="90"/>
      <c r="AZ13" s="102">
        <v>3</v>
      </c>
      <c r="BA13" s="274" t="s">
        <v>0</v>
      </c>
      <c r="BB13" s="101">
        <v>1</v>
      </c>
      <c r="BC13" s="110" t="s">
        <v>217</v>
      </c>
      <c r="BD13" s="111" t="s">
        <v>360</v>
      </c>
      <c r="BE13" s="90"/>
      <c r="BF13" s="61">
        <v>1</v>
      </c>
      <c r="BG13" s="274" t="s">
        <v>0</v>
      </c>
      <c r="BH13" s="61">
        <v>2</v>
      </c>
      <c r="BI13" s="110" t="s">
        <v>216</v>
      </c>
      <c r="BJ13" s="111" t="s">
        <v>289</v>
      </c>
      <c r="BK13" s="90"/>
      <c r="BL13" s="61">
        <v>3</v>
      </c>
      <c r="BM13" s="274" t="s">
        <v>0</v>
      </c>
      <c r="BN13" s="61">
        <v>1</v>
      </c>
      <c r="BO13" s="110" t="s">
        <v>218</v>
      </c>
      <c r="BP13" s="111" t="s">
        <v>360</v>
      </c>
      <c r="BQ13" s="90"/>
      <c r="BR13" s="61">
        <v>1</v>
      </c>
      <c r="BS13" s="274" t="s">
        <v>0</v>
      </c>
      <c r="BT13" s="61">
        <v>3</v>
      </c>
      <c r="BU13" s="110" t="s">
        <v>216</v>
      </c>
      <c r="BV13" s="111" t="s">
        <v>212</v>
      </c>
      <c r="BW13" s="90"/>
      <c r="BX13" s="61">
        <v>3</v>
      </c>
      <c r="BY13" s="274" t="s">
        <v>0</v>
      </c>
      <c r="BZ13" s="61">
        <v>0</v>
      </c>
      <c r="CA13" s="110" t="s">
        <v>216</v>
      </c>
      <c r="CB13" s="111" t="s">
        <v>209</v>
      </c>
      <c r="CC13" s="90"/>
      <c r="CD13" s="61">
        <v>3</v>
      </c>
      <c r="CE13" s="274" t="s">
        <v>0</v>
      </c>
      <c r="CF13" s="61">
        <v>0</v>
      </c>
      <c r="CG13" s="110" t="s">
        <v>218</v>
      </c>
      <c r="CH13" s="111" t="s">
        <v>360</v>
      </c>
      <c r="CI13" s="90"/>
      <c r="CJ13" s="102">
        <v>3</v>
      </c>
      <c r="CK13" s="274" t="s">
        <v>0</v>
      </c>
      <c r="CL13" s="101">
        <v>0</v>
      </c>
      <c r="CM13" s="110" t="s">
        <v>216</v>
      </c>
      <c r="CN13" s="111" t="s">
        <v>218</v>
      </c>
      <c r="CO13" s="90"/>
      <c r="CP13" s="102">
        <v>1</v>
      </c>
      <c r="CQ13" s="274" t="s">
        <v>0</v>
      </c>
      <c r="CR13" s="101">
        <v>3</v>
      </c>
      <c r="CS13" s="110" t="s">
        <v>266</v>
      </c>
      <c r="CT13" s="111" t="s">
        <v>360</v>
      </c>
      <c r="CU13" s="90"/>
      <c r="CV13" s="61">
        <v>0</v>
      </c>
      <c r="CW13" s="274" t="s">
        <v>0</v>
      </c>
      <c r="CX13" s="61">
        <v>4</v>
      </c>
      <c r="CY13" s="110" t="s">
        <v>216</v>
      </c>
      <c r="CZ13" s="111" t="s">
        <v>289</v>
      </c>
      <c r="DA13" s="90"/>
      <c r="DB13" s="61">
        <v>1</v>
      </c>
      <c r="DC13" s="274" t="s">
        <v>0</v>
      </c>
      <c r="DD13" s="61">
        <v>2</v>
      </c>
      <c r="DE13" s="110" t="s">
        <v>266</v>
      </c>
      <c r="DF13" s="111" t="s">
        <v>215</v>
      </c>
      <c r="DG13" s="90"/>
      <c r="DH13" s="61">
        <v>3</v>
      </c>
      <c r="DI13" s="274" t="s">
        <v>0</v>
      </c>
      <c r="DJ13" s="61">
        <v>1</v>
      </c>
      <c r="DK13" s="110" t="s">
        <v>216</v>
      </c>
      <c r="DL13" s="111" t="s">
        <v>289</v>
      </c>
      <c r="DM13" s="90"/>
      <c r="DN13" s="61">
        <v>2</v>
      </c>
      <c r="DO13" s="274" t="s">
        <v>0</v>
      </c>
      <c r="DP13" s="61">
        <v>3</v>
      </c>
      <c r="DQ13" s="110" t="s">
        <v>216</v>
      </c>
      <c r="DR13" s="111" t="s">
        <v>216</v>
      </c>
      <c r="DS13" s="90"/>
      <c r="DT13" s="61">
        <v>3</v>
      </c>
      <c r="DU13" s="274" t="s">
        <v>0</v>
      </c>
      <c r="DV13" s="61">
        <v>1</v>
      </c>
      <c r="DW13" s="110" t="s">
        <v>266</v>
      </c>
      <c r="DX13" s="111" t="s">
        <v>215</v>
      </c>
      <c r="DY13" s="90"/>
      <c r="DZ13" s="61">
        <v>3</v>
      </c>
      <c r="EA13" s="274" t="s">
        <v>0</v>
      </c>
      <c r="EB13" s="61">
        <v>0</v>
      </c>
      <c r="EC13" s="110" t="s">
        <v>216</v>
      </c>
      <c r="ED13" s="111" t="s">
        <v>218</v>
      </c>
      <c r="EE13" s="90"/>
      <c r="EF13" s="61">
        <v>0</v>
      </c>
      <c r="EG13" s="274" t="s">
        <v>0</v>
      </c>
      <c r="EH13" s="61">
        <v>4</v>
      </c>
      <c r="EI13" s="110" t="s">
        <v>216</v>
      </c>
      <c r="EJ13" s="111" t="s">
        <v>207</v>
      </c>
      <c r="EK13" s="90"/>
      <c r="EL13" s="61">
        <v>1</v>
      </c>
      <c r="EM13" s="274" t="s">
        <v>0</v>
      </c>
      <c r="EN13" s="61">
        <v>3</v>
      </c>
      <c r="EO13" s="110" t="s">
        <v>216</v>
      </c>
      <c r="EP13" s="111" t="s">
        <v>212</v>
      </c>
      <c r="EQ13" s="90"/>
      <c r="ER13" s="102">
        <v>1</v>
      </c>
      <c r="ES13" s="274" t="s">
        <v>0</v>
      </c>
      <c r="ET13" s="101">
        <v>2</v>
      </c>
      <c r="EU13" s="110" t="s">
        <v>266</v>
      </c>
      <c r="EV13" s="111" t="s">
        <v>215</v>
      </c>
      <c r="EW13" s="90"/>
      <c r="EX13" s="61">
        <v>3</v>
      </c>
      <c r="EY13" s="274" t="s">
        <v>0</v>
      </c>
      <c r="EZ13" s="61">
        <v>1</v>
      </c>
      <c r="FA13" s="110" t="s">
        <v>216</v>
      </c>
      <c r="FB13" s="111" t="s">
        <v>216</v>
      </c>
      <c r="FC13" s="90"/>
      <c r="FD13" s="102">
        <v>2</v>
      </c>
      <c r="FE13" s="274" t="s">
        <v>0</v>
      </c>
      <c r="FF13" s="101">
        <v>1</v>
      </c>
      <c r="FG13" s="110" t="s">
        <v>266</v>
      </c>
      <c r="FH13" s="111" t="s">
        <v>218</v>
      </c>
      <c r="FI13" s="90"/>
      <c r="FJ13" s="61">
        <v>2</v>
      </c>
      <c r="FK13" s="274" t="s">
        <v>0</v>
      </c>
      <c r="FL13" s="61">
        <v>0</v>
      </c>
      <c r="FM13" s="110" t="s">
        <v>216</v>
      </c>
      <c r="FN13" s="111" t="s">
        <v>212</v>
      </c>
      <c r="FO13" s="90"/>
      <c r="FP13" s="61">
        <v>0</v>
      </c>
      <c r="FQ13" s="274" t="s">
        <v>0</v>
      </c>
      <c r="FR13" s="61">
        <v>3</v>
      </c>
      <c r="FS13" s="110" t="s">
        <v>216</v>
      </c>
      <c r="FT13" s="111" t="s">
        <v>212</v>
      </c>
      <c r="FU13" s="90"/>
      <c r="FV13" s="61">
        <v>2</v>
      </c>
      <c r="FW13" s="274" t="s">
        <v>0</v>
      </c>
      <c r="FX13" s="61">
        <v>0</v>
      </c>
      <c r="FY13" s="110" t="s">
        <v>216</v>
      </c>
      <c r="FZ13" s="111" t="s">
        <v>218</v>
      </c>
      <c r="GA13" s="90"/>
      <c r="GB13" s="102">
        <v>1</v>
      </c>
      <c r="GC13" s="274" t="s">
        <v>0</v>
      </c>
      <c r="GD13" s="101">
        <v>2</v>
      </c>
      <c r="GE13" s="110" t="s">
        <v>218</v>
      </c>
      <c r="GF13" s="111" t="s">
        <v>214</v>
      </c>
      <c r="GG13" s="90"/>
      <c r="GH13" s="102">
        <v>3</v>
      </c>
      <c r="GI13" s="274" t="s">
        <v>0</v>
      </c>
      <c r="GJ13" s="101">
        <v>1</v>
      </c>
      <c r="GK13" s="110" t="s">
        <v>217</v>
      </c>
      <c r="GL13" s="111" t="s">
        <v>266</v>
      </c>
      <c r="GM13" s="90"/>
      <c r="GN13" s="61"/>
      <c r="GO13" s="274" t="s">
        <v>0</v>
      </c>
      <c r="GP13" s="61"/>
      <c r="GQ13" s="110" t="s">
        <v>326</v>
      </c>
      <c r="GR13" s="111" t="s">
        <v>326</v>
      </c>
      <c r="GS13" s="90"/>
      <c r="GT13" s="61">
        <v>1</v>
      </c>
      <c r="GU13" s="274" t="s">
        <v>0</v>
      </c>
      <c r="GV13" s="61">
        <v>2</v>
      </c>
      <c r="GW13" s="110" t="s">
        <v>266</v>
      </c>
      <c r="GX13" s="111" t="s">
        <v>218</v>
      </c>
      <c r="GY13" s="90"/>
      <c r="GZ13" s="102">
        <v>3</v>
      </c>
      <c r="HA13" s="274" t="s">
        <v>0</v>
      </c>
      <c r="HB13" s="101">
        <v>0</v>
      </c>
      <c r="HC13" s="110" t="s">
        <v>217</v>
      </c>
      <c r="HD13" s="111" t="s">
        <v>389</v>
      </c>
      <c r="HE13" s="90"/>
      <c r="HF13" s="61">
        <v>2</v>
      </c>
      <c r="HG13" s="274" t="s">
        <v>0</v>
      </c>
      <c r="HH13" s="61">
        <v>0</v>
      </c>
      <c r="HI13" s="110" t="s">
        <v>217</v>
      </c>
      <c r="HJ13" s="111" t="s">
        <v>218</v>
      </c>
      <c r="HK13" s="90"/>
      <c r="HL13" s="61">
        <v>0</v>
      </c>
      <c r="HM13" s="274" t="s">
        <v>0</v>
      </c>
      <c r="HN13" s="61">
        <v>2</v>
      </c>
      <c r="HO13" s="110" t="s">
        <v>217</v>
      </c>
      <c r="HP13" s="111" t="s">
        <v>212</v>
      </c>
      <c r="HQ13" s="90"/>
      <c r="HR13" s="61">
        <v>3</v>
      </c>
      <c r="HS13" s="274" t="s">
        <v>0</v>
      </c>
      <c r="HT13" s="61">
        <v>0</v>
      </c>
      <c r="HU13" s="110" t="s">
        <v>217</v>
      </c>
      <c r="HV13" s="111" t="s">
        <v>212</v>
      </c>
      <c r="HW13" s="90"/>
      <c r="HX13" s="102"/>
      <c r="HY13" s="274" t="s">
        <v>0</v>
      </c>
      <c r="HZ13" s="101"/>
      <c r="IA13" s="110" t="s">
        <v>326</v>
      </c>
      <c r="IB13" s="111" t="s">
        <v>326</v>
      </c>
      <c r="IC13" s="90"/>
      <c r="ID13" s="61">
        <v>0</v>
      </c>
      <c r="IE13" s="274" t="s">
        <v>0</v>
      </c>
      <c r="IF13" s="61">
        <v>3</v>
      </c>
      <c r="IG13" s="110" t="s">
        <v>217</v>
      </c>
      <c r="IH13" s="111" t="s">
        <v>218</v>
      </c>
      <c r="II13" s="90"/>
      <c r="IJ13" s="61"/>
      <c r="IK13" s="274" t="s">
        <v>0</v>
      </c>
      <c r="IL13" s="61"/>
      <c r="IM13" s="110" t="s">
        <v>326</v>
      </c>
      <c r="IN13" s="111" t="s">
        <v>326</v>
      </c>
      <c r="IO13" s="90"/>
      <c r="IP13" s="102"/>
      <c r="IQ13" s="274" t="s">
        <v>0</v>
      </c>
      <c r="IR13" s="101"/>
      <c r="IS13" s="110" t="s">
        <v>326</v>
      </c>
      <c r="IT13" s="111" t="s">
        <v>326</v>
      </c>
      <c r="IU13" s="90"/>
      <c r="IV13" s="61">
        <v>1</v>
      </c>
      <c r="IW13" s="274" t="s">
        <v>0</v>
      </c>
      <c r="IX13" s="61">
        <v>2</v>
      </c>
      <c r="IY13" s="110" t="s">
        <v>216</v>
      </c>
      <c r="IZ13" s="111" t="s">
        <v>327</v>
      </c>
      <c r="JA13" s="90"/>
      <c r="JB13" s="61">
        <v>3</v>
      </c>
      <c r="JC13" s="274" t="s">
        <v>0</v>
      </c>
      <c r="JD13" s="61">
        <v>1</v>
      </c>
      <c r="JE13" s="110" t="s">
        <v>266</v>
      </c>
      <c r="JF13" s="111" t="s">
        <v>209</v>
      </c>
      <c r="JG13" s="90"/>
      <c r="JH13" s="61"/>
      <c r="JI13" s="274" t="s">
        <v>0</v>
      </c>
      <c r="JJ13" s="61"/>
      <c r="JK13" s="110" t="s">
        <v>326</v>
      </c>
      <c r="JL13" s="111" t="s">
        <v>326</v>
      </c>
      <c r="JM13" s="90"/>
      <c r="JN13" s="61"/>
      <c r="JO13" s="274" t="s">
        <v>0</v>
      </c>
      <c r="JP13" s="61"/>
      <c r="JQ13" s="110" t="s">
        <v>326</v>
      </c>
      <c r="JR13" s="111" t="s">
        <v>326</v>
      </c>
      <c r="JS13" s="90"/>
      <c r="JT13" s="102"/>
      <c r="JU13" s="274" t="s">
        <v>0</v>
      </c>
      <c r="JV13" s="101"/>
      <c r="JW13" s="110" t="s">
        <v>326</v>
      </c>
      <c r="JX13" s="111" t="s">
        <v>326</v>
      </c>
      <c r="JY13" s="90"/>
      <c r="JZ13" s="102"/>
      <c r="KA13" s="274" t="s">
        <v>0</v>
      </c>
      <c r="KB13" s="101"/>
      <c r="KC13" s="110" t="s">
        <v>326</v>
      </c>
      <c r="KD13" s="111" t="s">
        <v>326</v>
      </c>
      <c r="KE13" s="90"/>
      <c r="KF13" s="102"/>
      <c r="KG13" s="274" t="s">
        <v>0</v>
      </c>
      <c r="KH13" s="101"/>
      <c r="KI13" s="110" t="s">
        <v>326</v>
      </c>
      <c r="KJ13" s="111" t="s">
        <v>326</v>
      </c>
      <c r="KK13" s="90"/>
      <c r="KL13" s="61"/>
      <c r="KM13" s="274" t="s">
        <v>0</v>
      </c>
      <c r="KN13" s="61"/>
      <c r="KO13" s="110" t="s">
        <v>326</v>
      </c>
      <c r="KP13" s="111" t="s">
        <v>326</v>
      </c>
      <c r="KQ13" s="90"/>
      <c r="KR13" s="61"/>
      <c r="KS13" s="274" t="s">
        <v>0</v>
      </c>
      <c r="KT13" s="61"/>
      <c r="KU13" s="110" t="s">
        <v>326</v>
      </c>
      <c r="KV13" s="111" t="s">
        <v>326</v>
      </c>
      <c r="KW13" s="90"/>
      <c r="KX13" s="61"/>
      <c r="KY13" s="274" t="s">
        <v>0</v>
      </c>
      <c r="KZ13" s="61"/>
      <c r="LA13" s="110" t="s">
        <v>326</v>
      </c>
      <c r="LB13" s="111" t="s">
        <v>326</v>
      </c>
      <c r="LC13" s="90"/>
      <c r="LD13" s="102"/>
      <c r="LE13" s="274" t="s">
        <v>0</v>
      </c>
      <c r="LF13" s="101"/>
      <c r="LG13" s="110" t="s">
        <v>326</v>
      </c>
      <c r="LH13" s="111" t="s">
        <v>326</v>
      </c>
      <c r="LI13" s="90"/>
      <c r="LJ13" s="61"/>
      <c r="LK13" s="274" t="s">
        <v>0</v>
      </c>
      <c r="LL13" s="61"/>
      <c r="LM13" s="110" t="s">
        <v>326</v>
      </c>
      <c r="LN13" s="111" t="s">
        <v>326</v>
      </c>
      <c r="LO13" s="90"/>
      <c r="LP13" s="61"/>
      <c r="LQ13" s="274" t="s">
        <v>0</v>
      </c>
      <c r="LR13" s="61"/>
      <c r="LS13" s="110" t="s">
        <v>326</v>
      </c>
      <c r="LT13" s="111" t="s">
        <v>326</v>
      </c>
      <c r="LU13" s="90"/>
      <c r="LV13" s="102"/>
      <c r="LW13" s="274" t="s">
        <v>0</v>
      </c>
      <c r="LX13" s="101"/>
      <c r="LY13" s="110" t="s">
        <v>326</v>
      </c>
      <c r="LZ13" s="111" t="s">
        <v>326</v>
      </c>
      <c r="MA13" s="90"/>
      <c r="MB13" s="61"/>
      <c r="MC13" s="274" t="s">
        <v>0</v>
      </c>
      <c r="MD13" s="61"/>
      <c r="ME13" s="110" t="s">
        <v>326</v>
      </c>
      <c r="MF13" s="111" t="s">
        <v>326</v>
      </c>
      <c r="MG13" s="90"/>
      <c r="MH13" s="61"/>
      <c r="MI13" s="274" t="s">
        <v>0</v>
      </c>
      <c r="MJ13" s="61"/>
      <c r="MK13" s="110" t="s">
        <v>326</v>
      </c>
      <c r="ML13" s="111" t="s">
        <v>326</v>
      </c>
      <c r="MM13" s="90"/>
      <c r="MN13" s="61"/>
      <c r="MO13" s="274" t="s">
        <v>0</v>
      </c>
      <c r="MP13" s="61"/>
      <c r="MQ13" s="110" t="s">
        <v>326</v>
      </c>
      <c r="MR13" s="111" t="s">
        <v>326</v>
      </c>
      <c r="MS13" s="90"/>
      <c r="MT13" s="102"/>
      <c r="MU13" s="274" t="s">
        <v>0</v>
      </c>
      <c r="MV13" s="101"/>
      <c r="MW13" s="110" t="s">
        <v>326</v>
      </c>
      <c r="MX13" s="111" t="s">
        <v>326</v>
      </c>
      <c r="MY13" s="90"/>
      <c r="MZ13" s="61"/>
      <c r="NA13" s="274" t="s">
        <v>0</v>
      </c>
      <c r="NB13" s="61"/>
      <c r="NC13" s="110" t="s">
        <v>326</v>
      </c>
      <c r="ND13" s="111" t="s">
        <v>326</v>
      </c>
      <c r="NE13" s="90"/>
      <c r="NF13" s="61"/>
      <c r="NG13" s="274" t="s">
        <v>0</v>
      </c>
      <c r="NH13" s="61"/>
      <c r="NI13" s="110" t="s">
        <v>326</v>
      </c>
      <c r="NJ13" s="111" t="s">
        <v>326</v>
      </c>
      <c r="NK13" s="90"/>
      <c r="NL13" s="61"/>
      <c r="NM13" s="274" t="s">
        <v>0</v>
      </c>
      <c r="NN13" s="61"/>
      <c r="NO13" s="110" t="s">
        <v>326</v>
      </c>
      <c r="NP13" s="111" t="s">
        <v>326</v>
      </c>
      <c r="NQ13" s="90"/>
      <c r="NR13" s="61"/>
      <c r="NS13" s="274" t="s">
        <v>0</v>
      </c>
      <c r="NT13" s="61"/>
      <c r="NU13" s="110" t="s">
        <v>326</v>
      </c>
      <c r="NV13" s="111" t="s">
        <v>326</v>
      </c>
      <c r="NW13" s="98"/>
      <c r="NX13" s="102"/>
      <c r="NY13" s="274" t="s">
        <v>0</v>
      </c>
      <c r="NZ13" s="101"/>
      <c r="OA13" s="110" t="s">
        <v>326</v>
      </c>
      <c r="OB13" s="111" t="s">
        <v>326</v>
      </c>
      <c r="OC13" s="117"/>
      <c r="OD13" s="253"/>
      <c r="OE13" s="110" t="s">
        <v>0</v>
      </c>
      <c r="OF13" s="110"/>
      <c r="OG13" s="110" t="s">
        <v>326</v>
      </c>
      <c r="OH13" s="111" t="s">
        <v>326</v>
      </c>
    </row>
    <row r="14" spans="1:398" ht="15" x14ac:dyDescent="0.2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219</v>
      </c>
      <c r="N14" s="111" t="s">
        <v>216</v>
      </c>
      <c r="O14" s="77"/>
      <c r="P14" s="102">
        <v>1</v>
      </c>
      <c r="Q14" s="311" t="s">
        <v>0</v>
      </c>
      <c r="R14" s="101">
        <v>0</v>
      </c>
      <c r="S14" s="110" t="s">
        <v>207</v>
      </c>
      <c r="T14" s="111" t="s">
        <v>212</v>
      </c>
      <c r="U14" s="77"/>
      <c r="V14" s="102"/>
      <c r="W14" s="311" t="s">
        <v>0</v>
      </c>
      <c r="X14" s="101"/>
      <c r="Y14" s="110" t="s">
        <v>326</v>
      </c>
      <c r="Z14" s="111" t="s">
        <v>326</v>
      </c>
      <c r="AA14" s="90"/>
      <c r="AB14" s="61">
        <v>1</v>
      </c>
      <c r="AC14" s="294" t="s">
        <v>0</v>
      </c>
      <c r="AD14" s="61">
        <v>0</v>
      </c>
      <c r="AE14" s="110" t="s">
        <v>289</v>
      </c>
      <c r="AF14" s="111" t="s">
        <v>215</v>
      </c>
      <c r="AG14" s="90"/>
      <c r="AH14" s="61">
        <v>3</v>
      </c>
      <c r="AI14" s="274" t="s">
        <v>0</v>
      </c>
      <c r="AJ14" s="61">
        <v>0</v>
      </c>
      <c r="AK14" s="110" t="s">
        <v>220</v>
      </c>
      <c r="AL14" s="111" t="s">
        <v>289</v>
      </c>
      <c r="AM14" s="90"/>
      <c r="AN14" s="102">
        <v>1</v>
      </c>
      <c r="AO14" s="274" t="s">
        <v>0</v>
      </c>
      <c r="AP14" s="101">
        <v>2</v>
      </c>
      <c r="AQ14" s="110" t="s">
        <v>218</v>
      </c>
      <c r="AR14" s="111" t="s">
        <v>209</v>
      </c>
      <c r="AS14" s="90"/>
      <c r="AT14" s="61">
        <v>3</v>
      </c>
      <c r="AU14" s="274" t="s">
        <v>0</v>
      </c>
      <c r="AV14" s="61">
        <v>1</v>
      </c>
      <c r="AW14" s="110" t="s">
        <v>216</v>
      </c>
      <c r="AX14" s="111" t="s">
        <v>216</v>
      </c>
      <c r="AY14" s="90"/>
      <c r="AZ14" s="102">
        <v>4</v>
      </c>
      <c r="BA14" s="274" t="s">
        <v>0</v>
      </c>
      <c r="BB14" s="101">
        <v>2</v>
      </c>
      <c r="BC14" s="110" t="s">
        <v>217</v>
      </c>
      <c r="BD14" s="111" t="s">
        <v>360</v>
      </c>
      <c r="BE14" s="90"/>
      <c r="BF14" s="61">
        <v>1</v>
      </c>
      <c r="BG14" s="274" t="s">
        <v>0</v>
      </c>
      <c r="BH14" s="61">
        <v>1</v>
      </c>
      <c r="BI14" s="110" t="s">
        <v>207</v>
      </c>
      <c r="BJ14" s="111" t="s">
        <v>216</v>
      </c>
      <c r="BK14" s="90"/>
      <c r="BL14" s="61">
        <v>5</v>
      </c>
      <c r="BM14" s="274" t="s">
        <v>0</v>
      </c>
      <c r="BN14" s="61">
        <v>0</v>
      </c>
      <c r="BO14" s="110" t="s">
        <v>218</v>
      </c>
      <c r="BP14" s="111" t="s">
        <v>263</v>
      </c>
      <c r="BQ14" s="90"/>
      <c r="BR14" s="61">
        <v>1</v>
      </c>
      <c r="BS14" s="274" t="s">
        <v>0</v>
      </c>
      <c r="BT14" s="61">
        <v>3</v>
      </c>
      <c r="BU14" s="110" t="s">
        <v>207</v>
      </c>
      <c r="BV14" s="111" t="s">
        <v>212</v>
      </c>
      <c r="BW14" s="90"/>
      <c r="BX14" s="61">
        <v>2</v>
      </c>
      <c r="BY14" s="274" t="s">
        <v>0</v>
      </c>
      <c r="BZ14" s="61">
        <v>0</v>
      </c>
      <c r="CA14" s="110" t="s">
        <v>218</v>
      </c>
      <c r="CB14" s="111" t="s">
        <v>216</v>
      </c>
      <c r="CC14" s="90"/>
      <c r="CD14" s="61">
        <v>3</v>
      </c>
      <c r="CE14" s="274" t="s">
        <v>0</v>
      </c>
      <c r="CF14" s="61">
        <v>2</v>
      </c>
      <c r="CG14" s="110" t="s">
        <v>218</v>
      </c>
      <c r="CH14" s="111" t="s">
        <v>215</v>
      </c>
      <c r="CI14" s="90"/>
      <c r="CJ14" s="102">
        <v>6</v>
      </c>
      <c r="CK14" s="274" t="s">
        <v>0</v>
      </c>
      <c r="CL14" s="101">
        <v>1</v>
      </c>
      <c r="CM14" s="110" t="s">
        <v>216</v>
      </c>
      <c r="CN14" s="111" t="s">
        <v>212</v>
      </c>
      <c r="CO14" s="90"/>
      <c r="CP14" s="102"/>
      <c r="CQ14" s="274" t="s">
        <v>0</v>
      </c>
      <c r="CR14" s="101"/>
      <c r="CS14" s="110" t="s">
        <v>326</v>
      </c>
      <c r="CT14" s="111" t="s">
        <v>326</v>
      </c>
      <c r="CU14" s="90"/>
      <c r="CV14" s="61">
        <v>0</v>
      </c>
      <c r="CW14" s="274" t="s">
        <v>0</v>
      </c>
      <c r="CX14" s="61">
        <v>5</v>
      </c>
      <c r="CY14" s="110" t="s">
        <v>216</v>
      </c>
      <c r="CZ14" s="111" t="s">
        <v>212</v>
      </c>
      <c r="DA14" s="90"/>
      <c r="DB14" s="61">
        <v>1</v>
      </c>
      <c r="DC14" s="274" t="s">
        <v>0</v>
      </c>
      <c r="DD14" s="61">
        <v>2</v>
      </c>
      <c r="DE14" s="110" t="s">
        <v>266</v>
      </c>
      <c r="DF14" s="111" t="s">
        <v>215</v>
      </c>
      <c r="DG14" s="90"/>
      <c r="DH14" s="61">
        <v>3</v>
      </c>
      <c r="DI14" s="274" t="s">
        <v>0</v>
      </c>
      <c r="DJ14" s="61">
        <v>1</v>
      </c>
      <c r="DK14" s="110" t="s">
        <v>218</v>
      </c>
      <c r="DL14" s="111" t="s">
        <v>289</v>
      </c>
      <c r="DM14" s="90"/>
      <c r="DN14" s="61">
        <v>2</v>
      </c>
      <c r="DO14" s="274" t="s">
        <v>0</v>
      </c>
      <c r="DP14" s="61">
        <v>3</v>
      </c>
      <c r="DQ14" s="110" t="s">
        <v>216</v>
      </c>
      <c r="DR14" s="111" t="s">
        <v>216</v>
      </c>
      <c r="DS14" s="90"/>
      <c r="DT14" s="61">
        <v>3</v>
      </c>
      <c r="DU14" s="274" t="s">
        <v>0</v>
      </c>
      <c r="DV14" s="61">
        <v>0</v>
      </c>
      <c r="DW14" s="110" t="s">
        <v>219</v>
      </c>
      <c r="DX14" s="111" t="s">
        <v>215</v>
      </c>
      <c r="DY14" s="90"/>
      <c r="DZ14" s="61">
        <v>1</v>
      </c>
      <c r="EA14" s="274" t="s">
        <v>0</v>
      </c>
      <c r="EB14" s="61">
        <v>0</v>
      </c>
      <c r="EC14" s="110" t="s">
        <v>289</v>
      </c>
      <c r="ED14" s="111" t="s">
        <v>212</v>
      </c>
      <c r="EE14" s="90"/>
      <c r="EF14" s="61">
        <v>2</v>
      </c>
      <c r="EG14" s="274" t="s">
        <v>0</v>
      </c>
      <c r="EH14" s="61">
        <v>3</v>
      </c>
      <c r="EI14" s="110" t="s">
        <v>216</v>
      </c>
      <c r="EJ14" s="111" t="s">
        <v>216</v>
      </c>
      <c r="EK14" s="90"/>
      <c r="EL14" s="61"/>
      <c r="EM14" s="274" t="s">
        <v>0</v>
      </c>
      <c r="EN14" s="61"/>
      <c r="EO14" s="110" t="s">
        <v>326</v>
      </c>
      <c r="EP14" s="111" t="s">
        <v>326</v>
      </c>
      <c r="EQ14" s="90"/>
      <c r="ER14" s="102">
        <v>1</v>
      </c>
      <c r="ES14" s="274" t="s">
        <v>0</v>
      </c>
      <c r="ET14" s="101">
        <v>1</v>
      </c>
      <c r="EU14" s="110" t="s">
        <v>215</v>
      </c>
      <c r="EV14" s="111" t="s">
        <v>345</v>
      </c>
      <c r="EW14" s="90"/>
      <c r="EX14" s="61">
        <v>2</v>
      </c>
      <c r="EY14" s="274" t="s">
        <v>0</v>
      </c>
      <c r="EZ14" s="61">
        <v>1</v>
      </c>
      <c r="FA14" s="110" t="s">
        <v>216</v>
      </c>
      <c r="FB14" s="111" t="s">
        <v>212</v>
      </c>
      <c r="FC14" s="90"/>
      <c r="FD14" s="102">
        <v>2</v>
      </c>
      <c r="FE14" s="274" t="s">
        <v>0</v>
      </c>
      <c r="FF14" s="101">
        <v>0</v>
      </c>
      <c r="FG14" s="110" t="s">
        <v>215</v>
      </c>
      <c r="FH14" s="111" t="s">
        <v>208</v>
      </c>
      <c r="FI14" s="90"/>
      <c r="FJ14" s="61">
        <v>1</v>
      </c>
      <c r="FK14" s="274" t="s">
        <v>0</v>
      </c>
      <c r="FL14" s="61">
        <v>3</v>
      </c>
      <c r="FM14" s="110" t="s">
        <v>207</v>
      </c>
      <c r="FN14" s="111" t="s">
        <v>212</v>
      </c>
      <c r="FO14" s="90"/>
      <c r="FP14" s="61">
        <v>1</v>
      </c>
      <c r="FQ14" s="274" t="s">
        <v>0</v>
      </c>
      <c r="FR14" s="61">
        <v>3</v>
      </c>
      <c r="FS14" s="110" t="s">
        <v>216</v>
      </c>
      <c r="FT14" s="111" t="s">
        <v>212</v>
      </c>
      <c r="FU14" s="90"/>
      <c r="FV14" s="61">
        <v>2</v>
      </c>
      <c r="FW14" s="274" t="s">
        <v>0</v>
      </c>
      <c r="FX14" s="61">
        <v>2</v>
      </c>
      <c r="FY14" s="110" t="s">
        <v>216</v>
      </c>
      <c r="FZ14" s="111" t="s">
        <v>212</v>
      </c>
      <c r="GA14" s="90"/>
      <c r="GB14" s="102">
        <v>1</v>
      </c>
      <c r="GC14" s="274" t="s">
        <v>0</v>
      </c>
      <c r="GD14" s="101">
        <v>3</v>
      </c>
      <c r="GE14" s="110" t="s">
        <v>217</v>
      </c>
      <c r="GF14" s="111" t="s">
        <v>215</v>
      </c>
      <c r="GG14" s="90"/>
      <c r="GH14" s="102">
        <v>1</v>
      </c>
      <c r="GI14" s="274" t="s">
        <v>0</v>
      </c>
      <c r="GJ14" s="101">
        <v>2</v>
      </c>
      <c r="GK14" s="110" t="s">
        <v>218</v>
      </c>
      <c r="GL14" s="111" t="s">
        <v>266</v>
      </c>
      <c r="GM14" s="90"/>
      <c r="GN14" s="61">
        <v>0</v>
      </c>
      <c r="GO14" s="274" t="s">
        <v>0</v>
      </c>
      <c r="GP14" s="61">
        <v>3</v>
      </c>
      <c r="GQ14" s="110" t="s">
        <v>218</v>
      </c>
      <c r="GR14" s="111" t="s">
        <v>214</v>
      </c>
      <c r="GS14" s="90"/>
      <c r="GT14" s="61">
        <v>0</v>
      </c>
      <c r="GU14" s="274" t="s">
        <v>0</v>
      </c>
      <c r="GV14" s="61">
        <v>1</v>
      </c>
      <c r="GW14" s="110" t="s">
        <v>266</v>
      </c>
      <c r="GX14" s="111" t="s">
        <v>219</v>
      </c>
      <c r="GY14" s="90"/>
      <c r="GZ14" s="102">
        <v>3</v>
      </c>
      <c r="HA14" s="274" t="s">
        <v>0</v>
      </c>
      <c r="HB14" s="101">
        <v>1</v>
      </c>
      <c r="HC14" s="110" t="s">
        <v>218</v>
      </c>
      <c r="HD14" s="111" t="s">
        <v>217</v>
      </c>
      <c r="HE14" s="90"/>
      <c r="HF14" s="61">
        <v>1</v>
      </c>
      <c r="HG14" s="274" t="s">
        <v>0</v>
      </c>
      <c r="HH14" s="61">
        <v>2</v>
      </c>
      <c r="HI14" s="110" t="s">
        <v>218</v>
      </c>
      <c r="HJ14" s="111" t="s">
        <v>289</v>
      </c>
      <c r="HK14" s="90"/>
      <c r="HL14" s="61">
        <v>1</v>
      </c>
      <c r="HM14" s="274" t="s">
        <v>0</v>
      </c>
      <c r="HN14" s="61">
        <v>2</v>
      </c>
      <c r="HO14" s="110" t="s">
        <v>207</v>
      </c>
      <c r="HP14" s="111" t="s">
        <v>212</v>
      </c>
      <c r="HQ14" s="90"/>
      <c r="HR14" s="61">
        <v>3</v>
      </c>
      <c r="HS14" s="274" t="s">
        <v>0</v>
      </c>
      <c r="HT14" s="61">
        <v>1</v>
      </c>
      <c r="HU14" s="110" t="s">
        <v>217</v>
      </c>
      <c r="HV14" s="111" t="s">
        <v>212</v>
      </c>
      <c r="HW14" s="90"/>
      <c r="HX14" s="102"/>
      <c r="HY14" s="274" t="s">
        <v>0</v>
      </c>
      <c r="HZ14" s="101"/>
      <c r="IA14" s="110" t="s">
        <v>326</v>
      </c>
      <c r="IB14" s="111" t="s">
        <v>326</v>
      </c>
      <c r="IC14" s="90"/>
      <c r="ID14" s="61">
        <v>2</v>
      </c>
      <c r="IE14" s="274" t="s">
        <v>0</v>
      </c>
      <c r="IF14" s="61">
        <v>1</v>
      </c>
      <c r="IG14" s="110" t="s">
        <v>207</v>
      </c>
      <c r="IH14" s="111" t="s">
        <v>210</v>
      </c>
      <c r="II14" s="90"/>
      <c r="IJ14" s="61"/>
      <c r="IK14" s="274" t="s">
        <v>0</v>
      </c>
      <c r="IL14" s="61"/>
      <c r="IM14" s="110" t="s">
        <v>326</v>
      </c>
      <c r="IN14" s="111" t="s">
        <v>326</v>
      </c>
      <c r="IO14" s="90"/>
      <c r="IP14" s="102">
        <v>1</v>
      </c>
      <c r="IQ14" s="274" t="s">
        <v>0</v>
      </c>
      <c r="IR14" s="101">
        <v>0</v>
      </c>
      <c r="IS14" s="110" t="s">
        <v>207</v>
      </c>
      <c r="IT14" s="111" t="s">
        <v>389</v>
      </c>
      <c r="IU14" s="90"/>
      <c r="IV14" s="61">
        <v>1</v>
      </c>
      <c r="IW14" s="274" t="s">
        <v>0</v>
      </c>
      <c r="IX14" s="61">
        <v>1</v>
      </c>
      <c r="IY14" s="110" t="s">
        <v>219</v>
      </c>
      <c r="IZ14" s="111" t="s">
        <v>389</v>
      </c>
      <c r="JA14" s="90"/>
      <c r="JB14" s="61">
        <v>1</v>
      </c>
      <c r="JC14" s="274" t="s">
        <v>0</v>
      </c>
      <c r="JD14" s="61">
        <v>1</v>
      </c>
      <c r="JE14" s="110" t="s">
        <v>215</v>
      </c>
      <c r="JF14" s="111" t="s">
        <v>266</v>
      </c>
      <c r="JG14" s="90"/>
      <c r="JH14" s="61"/>
      <c r="JI14" s="274" t="s">
        <v>0</v>
      </c>
      <c r="JJ14" s="61"/>
      <c r="JK14" s="110" t="s">
        <v>326</v>
      </c>
      <c r="JL14" s="111" t="s">
        <v>326</v>
      </c>
      <c r="JM14" s="90"/>
      <c r="JN14" s="61"/>
      <c r="JO14" s="274" t="s">
        <v>0</v>
      </c>
      <c r="JP14" s="61"/>
      <c r="JQ14" s="110" t="s">
        <v>326</v>
      </c>
      <c r="JR14" s="111" t="s">
        <v>326</v>
      </c>
      <c r="JS14" s="90"/>
      <c r="JT14" s="102"/>
      <c r="JU14" s="274" t="s">
        <v>0</v>
      </c>
      <c r="JV14" s="101"/>
      <c r="JW14" s="110" t="s">
        <v>326</v>
      </c>
      <c r="JX14" s="111" t="s">
        <v>326</v>
      </c>
      <c r="JY14" s="90"/>
      <c r="JZ14" s="102"/>
      <c r="KA14" s="274" t="s">
        <v>0</v>
      </c>
      <c r="KB14" s="101"/>
      <c r="KC14" s="110" t="s">
        <v>326</v>
      </c>
      <c r="KD14" s="111" t="s">
        <v>326</v>
      </c>
      <c r="KE14" s="90"/>
      <c r="KF14" s="102"/>
      <c r="KG14" s="274" t="s">
        <v>0</v>
      </c>
      <c r="KH14" s="101"/>
      <c r="KI14" s="110" t="s">
        <v>326</v>
      </c>
      <c r="KJ14" s="111" t="s">
        <v>326</v>
      </c>
      <c r="KK14" s="90"/>
      <c r="KL14" s="61"/>
      <c r="KM14" s="274" t="s">
        <v>0</v>
      </c>
      <c r="KN14" s="61"/>
      <c r="KO14" s="110" t="s">
        <v>326</v>
      </c>
      <c r="KP14" s="111" t="s">
        <v>326</v>
      </c>
      <c r="KQ14" s="90"/>
      <c r="KR14" s="61"/>
      <c r="KS14" s="274" t="s">
        <v>0</v>
      </c>
      <c r="KT14" s="61"/>
      <c r="KU14" s="110" t="s">
        <v>326</v>
      </c>
      <c r="KV14" s="111" t="s">
        <v>326</v>
      </c>
      <c r="KW14" s="90"/>
      <c r="KX14" s="61"/>
      <c r="KY14" s="274" t="s">
        <v>0</v>
      </c>
      <c r="KZ14" s="61"/>
      <c r="LA14" s="110" t="s">
        <v>326</v>
      </c>
      <c r="LB14" s="111" t="s">
        <v>326</v>
      </c>
      <c r="LC14" s="90"/>
      <c r="LD14" s="102"/>
      <c r="LE14" s="274" t="s">
        <v>0</v>
      </c>
      <c r="LF14" s="101"/>
      <c r="LG14" s="110" t="s">
        <v>326</v>
      </c>
      <c r="LH14" s="111" t="s">
        <v>326</v>
      </c>
      <c r="LI14" s="90"/>
      <c r="LJ14" s="61"/>
      <c r="LK14" s="274" t="s">
        <v>0</v>
      </c>
      <c r="LL14" s="61"/>
      <c r="LM14" s="110" t="s">
        <v>326</v>
      </c>
      <c r="LN14" s="111" t="s">
        <v>326</v>
      </c>
      <c r="LO14" s="90"/>
      <c r="LP14" s="61"/>
      <c r="LQ14" s="274" t="s">
        <v>0</v>
      </c>
      <c r="LR14" s="61"/>
      <c r="LS14" s="110" t="s">
        <v>326</v>
      </c>
      <c r="LT14" s="111" t="s">
        <v>326</v>
      </c>
      <c r="LU14" s="90"/>
      <c r="LV14" s="102"/>
      <c r="LW14" s="274" t="s">
        <v>0</v>
      </c>
      <c r="LX14" s="101"/>
      <c r="LY14" s="110" t="s">
        <v>326</v>
      </c>
      <c r="LZ14" s="111" t="s">
        <v>326</v>
      </c>
      <c r="MA14" s="90"/>
      <c r="MB14" s="61"/>
      <c r="MC14" s="274" t="s">
        <v>0</v>
      </c>
      <c r="MD14" s="61"/>
      <c r="ME14" s="110" t="s">
        <v>326</v>
      </c>
      <c r="MF14" s="111" t="s">
        <v>326</v>
      </c>
      <c r="MG14" s="90"/>
      <c r="MH14" s="61"/>
      <c r="MI14" s="274" t="s">
        <v>0</v>
      </c>
      <c r="MJ14" s="61"/>
      <c r="MK14" s="110" t="s">
        <v>326</v>
      </c>
      <c r="ML14" s="111" t="s">
        <v>326</v>
      </c>
      <c r="MM14" s="90"/>
      <c r="MN14" s="61"/>
      <c r="MO14" s="274" t="s">
        <v>0</v>
      </c>
      <c r="MP14" s="61"/>
      <c r="MQ14" s="110" t="s">
        <v>326</v>
      </c>
      <c r="MR14" s="111" t="s">
        <v>326</v>
      </c>
      <c r="MS14" s="90"/>
      <c r="MT14" s="102"/>
      <c r="MU14" s="274" t="s">
        <v>0</v>
      </c>
      <c r="MV14" s="101"/>
      <c r="MW14" s="110" t="s">
        <v>326</v>
      </c>
      <c r="MX14" s="111" t="s">
        <v>326</v>
      </c>
      <c r="MY14" s="90"/>
      <c r="MZ14" s="61"/>
      <c r="NA14" s="274" t="s">
        <v>0</v>
      </c>
      <c r="NB14" s="61"/>
      <c r="NC14" s="110" t="s">
        <v>326</v>
      </c>
      <c r="ND14" s="111" t="s">
        <v>326</v>
      </c>
      <c r="NE14" s="90"/>
      <c r="NF14" s="61"/>
      <c r="NG14" s="274" t="s">
        <v>0</v>
      </c>
      <c r="NH14" s="61"/>
      <c r="NI14" s="110" t="s">
        <v>326</v>
      </c>
      <c r="NJ14" s="111" t="s">
        <v>326</v>
      </c>
      <c r="NK14" s="90"/>
      <c r="NL14" s="61"/>
      <c r="NM14" s="274" t="s">
        <v>0</v>
      </c>
      <c r="NN14" s="61"/>
      <c r="NO14" s="110" t="s">
        <v>326</v>
      </c>
      <c r="NP14" s="111" t="s">
        <v>326</v>
      </c>
      <c r="NQ14" s="90"/>
      <c r="NR14" s="61"/>
      <c r="NS14" s="274" t="s">
        <v>0</v>
      </c>
      <c r="NT14" s="61"/>
      <c r="NU14" s="110" t="s">
        <v>326</v>
      </c>
      <c r="NV14" s="111" t="s">
        <v>326</v>
      </c>
      <c r="NW14" s="98"/>
      <c r="NX14" s="102"/>
      <c r="NY14" s="274" t="s">
        <v>0</v>
      </c>
      <c r="NZ14" s="101"/>
      <c r="OA14" s="110" t="s">
        <v>326</v>
      </c>
      <c r="OB14" s="111" t="s">
        <v>326</v>
      </c>
      <c r="OC14" s="117"/>
      <c r="OD14" s="253"/>
      <c r="OE14" s="110" t="s">
        <v>0</v>
      </c>
      <c r="OF14" s="110"/>
      <c r="OG14" s="110" t="s">
        <v>326</v>
      </c>
      <c r="OH14" s="111" t="s">
        <v>326</v>
      </c>
    </row>
    <row r="15" spans="1:398" ht="15" x14ac:dyDescent="0.2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219</v>
      </c>
      <c r="N15" s="312" t="s">
        <v>212</v>
      </c>
      <c r="O15" s="77"/>
      <c r="P15" s="102">
        <v>3</v>
      </c>
      <c r="Q15" s="311" t="s">
        <v>0</v>
      </c>
      <c r="R15" s="101">
        <v>1</v>
      </c>
      <c r="S15" s="110" t="s">
        <v>216</v>
      </c>
      <c r="T15" s="111" t="s">
        <v>266</v>
      </c>
      <c r="U15" s="77"/>
      <c r="V15" s="102">
        <v>1</v>
      </c>
      <c r="W15" s="311" t="s">
        <v>0</v>
      </c>
      <c r="X15" s="101">
        <v>3</v>
      </c>
      <c r="Y15" s="110" t="s">
        <v>266</v>
      </c>
      <c r="Z15" s="111" t="s">
        <v>216</v>
      </c>
      <c r="AA15" s="90"/>
      <c r="AB15" s="61">
        <v>2</v>
      </c>
      <c r="AC15" s="294" t="s">
        <v>0</v>
      </c>
      <c r="AD15" s="61">
        <v>0</v>
      </c>
      <c r="AE15" s="110" t="s">
        <v>211</v>
      </c>
      <c r="AF15" s="111" t="s">
        <v>212</v>
      </c>
      <c r="AG15" s="90"/>
      <c r="AH15" s="61"/>
      <c r="AI15" s="274" t="s">
        <v>0</v>
      </c>
      <c r="AJ15" s="61"/>
      <c r="AK15" s="110" t="s">
        <v>326</v>
      </c>
      <c r="AL15" s="111" t="s">
        <v>326</v>
      </c>
      <c r="AM15" s="90"/>
      <c r="AN15" s="102">
        <v>0</v>
      </c>
      <c r="AO15" s="274" t="s">
        <v>0</v>
      </c>
      <c r="AP15" s="101">
        <v>4</v>
      </c>
      <c r="AQ15" s="110" t="s">
        <v>217</v>
      </c>
      <c r="AR15" s="111" t="s">
        <v>209</v>
      </c>
      <c r="AS15" s="90"/>
      <c r="AT15" s="61"/>
      <c r="AU15" s="274" t="s">
        <v>0</v>
      </c>
      <c r="AV15" s="61"/>
      <c r="AW15" s="110" t="s">
        <v>326</v>
      </c>
      <c r="AX15" s="111" t="s">
        <v>326</v>
      </c>
      <c r="AY15" s="90"/>
      <c r="AZ15" s="102"/>
      <c r="BA15" s="274" t="s">
        <v>0</v>
      </c>
      <c r="BB15" s="101"/>
      <c r="BC15" s="110" t="s">
        <v>326</v>
      </c>
      <c r="BD15" s="111" t="s">
        <v>326</v>
      </c>
      <c r="BE15" s="90"/>
      <c r="BF15" s="61"/>
      <c r="BG15" s="274" t="s">
        <v>0</v>
      </c>
      <c r="BH15" s="61"/>
      <c r="BI15" s="110" t="s">
        <v>326</v>
      </c>
      <c r="BJ15" s="111" t="s">
        <v>326</v>
      </c>
      <c r="BK15" s="90"/>
      <c r="BL15" s="61">
        <v>3</v>
      </c>
      <c r="BM15" s="274" t="s">
        <v>0</v>
      </c>
      <c r="BN15" s="61">
        <v>0</v>
      </c>
      <c r="BO15" s="110" t="s">
        <v>218</v>
      </c>
      <c r="BP15" s="111" t="s">
        <v>212</v>
      </c>
      <c r="BQ15" s="90"/>
      <c r="BR15" s="61">
        <v>0</v>
      </c>
      <c r="BS15" s="274" t="s">
        <v>0</v>
      </c>
      <c r="BT15" s="61">
        <v>2</v>
      </c>
      <c r="BU15" s="110" t="s">
        <v>219</v>
      </c>
      <c r="BV15" s="111" t="s">
        <v>216</v>
      </c>
      <c r="BW15" s="90"/>
      <c r="BX15" s="61">
        <v>2</v>
      </c>
      <c r="BY15" s="274" t="s">
        <v>0</v>
      </c>
      <c r="BZ15" s="61">
        <v>1</v>
      </c>
      <c r="CA15" s="110" t="s">
        <v>217</v>
      </c>
      <c r="CB15" s="111" t="s">
        <v>212</v>
      </c>
      <c r="CC15" s="90"/>
      <c r="CD15" s="61">
        <v>2</v>
      </c>
      <c r="CE15" s="274" t="s">
        <v>0</v>
      </c>
      <c r="CF15" s="61">
        <v>0</v>
      </c>
      <c r="CG15" s="110" t="s">
        <v>219</v>
      </c>
      <c r="CH15" s="111" t="s">
        <v>214</v>
      </c>
      <c r="CI15" s="90"/>
      <c r="CJ15" s="273">
        <v>4</v>
      </c>
      <c r="CK15" s="274" t="s">
        <v>0</v>
      </c>
      <c r="CL15" s="274">
        <v>0</v>
      </c>
      <c r="CM15" s="110" t="s">
        <v>217</v>
      </c>
      <c r="CN15" s="111" t="s">
        <v>289</v>
      </c>
      <c r="CO15" s="90"/>
      <c r="CP15" s="273">
        <v>1</v>
      </c>
      <c r="CQ15" s="274" t="s">
        <v>0</v>
      </c>
      <c r="CR15" s="274">
        <v>2</v>
      </c>
      <c r="CS15" s="110" t="s">
        <v>218</v>
      </c>
      <c r="CT15" s="111" t="s">
        <v>214</v>
      </c>
      <c r="CU15" s="90"/>
      <c r="CV15" s="61">
        <v>0</v>
      </c>
      <c r="CW15" s="274" t="s">
        <v>0</v>
      </c>
      <c r="CX15" s="61">
        <v>4</v>
      </c>
      <c r="CY15" s="110" t="s">
        <v>217</v>
      </c>
      <c r="CZ15" s="111" t="s">
        <v>216</v>
      </c>
      <c r="DA15" s="90"/>
      <c r="DB15" s="61">
        <v>1</v>
      </c>
      <c r="DC15" s="274" t="s">
        <v>0</v>
      </c>
      <c r="DD15" s="61">
        <v>2</v>
      </c>
      <c r="DE15" s="110" t="s">
        <v>217</v>
      </c>
      <c r="DF15" s="111" t="s">
        <v>215</v>
      </c>
      <c r="DG15" s="90"/>
      <c r="DH15" s="61">
        <v>2</v>
      </c>
      <c r="DI15" s="274" t="s">
        <v>0</v>
      </c>
      <c r="DJ15" s="61">
        <v>1</v>
      </c>
      <c r="DK15" s="110" t="s">
        <v>266</v>
      </c>
      <c r="DL15" s="111" t="s">
        <v>212</v>
      </c>
      <c r="DM15" s="90"/>
      <c r="DN15" s="61"/>
      <c r="DO15" s="274" t="s">
        <v>0</v>
      </c>
      <c r="DP15" s="61"/>
      <c r="DQ15" s="110" t="s">
        <v>326</v>
      </c>
      <c r="DR15" s="111" t="s">
        <v>326</v>
      </c>
      <c r="DS15" s="90"/>
      <c r="DT15" s="61">
        <v>2</v>
      </c>
      <c r="DU15" s="274" t="s">
        <v>0</v>
      </c>
      <c r="DV15" s="61">
        <v>0</v>
      </c>
      <c r="DW15" s="110" t="s">
        <v>266</v>
      </c>
      <c r="DX15" s="111" t="s">
        <v>360</v>
      </c>
      <c r="DY15" s="90"/>
      <c r="DZ15" s="61">
        <v>2</v>
      </c>
      <c r="EA15" s="274" t="s">
        <v>0</v>
      </c>
      <c r="EB15" s="61">
        <v>1</v>
      </c>
      <c r="EC15" s="110" t="s">
        <v>216</v>
      </c>
      <c r="ED15" s="111" t="s">
        <v>218</v>
      </c>
      <c r="EE15" s="90"/>
      <c r="EF15" s="61"/>
      <c r="EG15" s="274" t="s">
        <v>0</v>
      </c>
      <c r="EH15" s="61"/>
      <c r="EI15" s="110" t="s">
        <v>326</v>
      </c>
      <c r="EJ15" s="111" t="s">
        <v>326</v>
      </c>
      <c r="EK15" s="90"/>
      <c r="EL15" s="61">
        <v>0</v>
      </c>
      <c r="EM15" s="274" t="s">
        <v>0</v>
      </c>
      <c r="EN15" s="61">
        <v>2</v>
      </c>
      <c r="EO15" s="110" t="s">
        <v>218</v>
      </c>
      <c r="EP15" s="111" t="s">
        <v>216</v>
      </c>
      <c r="EQ15" s="90"/>
      <c r="ER15" s="102"/>
      <c r="ES15" s="274" t="s">
        <v>0</v>
      </c>
      <c r="ET15" s="101"/>
      <c r="EU15" s="110" t="s">
        <v>326</v>
      </c>
      <c r="EV15" s="111" t="s">
        <v>326</v>
      </c>
      <c r="EW15" s="90"/>
      <c r="EX15" s="61">
        <v>2</v>
      </c>
      <c r="EY15" s="274" t="s">
        <v>0</v>
      </c>
      <c r="EZ15" s="61">
        <v>0</v>
      </c>
      <c r="FA15" s="110" t="s">
        <v>219</v>
      </c>
      <c r="FB15" s="111" t="s">
        <v>289</v>
      </c>
      <c r="FC15" s="90"/>
      <c r="FD15" s="102"/>
      <c r="FE15" s="274" t="s">
        <v>0</v>
      </c>
      <c r="FF15" s="101"/>
      <c r="FG15" s="110" t="s">
        <v>326</v>
      </c>
      <c r="FH15" s="111" t="s">
        <v>326</v>
      </c>
      <c r="FI15" s="90"/>
      <c r="FJ15" s="61">
        <v>4</v>
      </c>
      <c r="FK15" s="274" t="s">
        <v>0</v>
      </c>
      <c r="FL15" s="61">
        <v>2</v>
      </c>
      <c r="FM15" s="110" t="s">
        <v>219</v>
      </c>
      <c r="FN15" s="111" t="s">
        <v>215</v>
      </c>
      <c r="FO15" s="90"/>
      <c r="FP15" s="61"/>
      <c r="FQ15" s="274" t="s">
        <v>0</v>
      </c>
      <c r="FR15" s="61"/>
      <c r="FS15" s="110" t="s">
        <v>326</v>
      </c>
      <c r="FT15" s="111" t="s">
        <v>326</v>
      </c>
      <c r="FU15" s="90"/>
      <c r="FV15" s="61"/>
      <c r="FW15" s="274" t="s">
        <v>0</v>
      </c>
      <c r="FX15" s="61"/>
      <c r="FY15" s="110" t="s">
        <v>326</v>
      </c>
      <c r="FZ15" s="111" t="s">
        <v>326</v>
      </c>
      <c r="GA15" s="90"/>
      <c r="GB15" s="102"/>
      <c r="GC15" s="274" t="s">
        <v>0</v>
      </c>
      <c r="GD15" s="101"/>
      <c r="GE15" s="110" t="s">
        <v>326</v>
      </c>
      <c r="GF15" s="111" t="s">
        <v>326</v>
      </c>
      <c r="GG15" s="90"/>
      <c r="GH15" s="102">
        <v>2</v>
      </c>
      <c r="GI15" s="274" t="s">
        <v>0</v>
      </c>
      <c r="GJ15" s="101">
        <v>1</v>
      </c>
      <c r="GK15" s="110" t="s">
        <v>218</v>
      </c>
      <c r="GL15" s="111" t="s">
        <v>327</v>
      </c>
      <c r="GM15" s="90"/>
      <c r="GN15" s="61"/>
      <c r="GO15" s="274" t="s">
        <v>0</v>
      </c>
      <c r="GP15" s="61"/>
      <c r="GQ15" s="110" t="s">
        <v>326</v>
      </c>
      <c r="GR15" s="111" t="s">
        <v>326</v>
      </c>
      <c r="GS15" s="90"/>
      <c r="GT15" s="61"/>
      <c r="GU15" s="274" t="s">
        <v>0</v>
      </c>
      <c r="GV15" s="61"/>
      <c r="GW15" s="110" t="s">
        <v>326</v>
      </c>
      <c r="GX15" s="111" t="s">
        <v>326</v>
      </c>
      <c r="GY15" s="90"/>
      <c r="GZ15" s="102"/>
      <c r="HA15" s="274" t="s">
        <v>0</v>
      </c>
      <c r="HB15" s="101"/>
      <c r="HC15" s="110" t="s">
        <v>326</v>
      </c>
      <c r="HD15" s="111" t="s">
        <v>326</v>
      </c>
      <c r="HE15" s="90"/>
      <c r="HF15" s="61"/>
      <c r="HG15" s="274" t="s">
        <v>0</v>
      </c>
      <c r="HH15" s="61"/>
      <c r="HI15" s="110" t="s">
        <v>326</v>
      </c>
      <c r="HJ15" s="111" t="s">
        <v>326</v>
      </c>
      <c r="HK15" s="90"/>
      <c r="HL15" s="61"/>
      <c r="HM15" s="274" t="s">
        <v>0</v>
      </c>
      <c r="HN15" s="61"/>
      <c r="HO15" s="110" t="s">
        <v>326</v>
      </c>
      <c r="HP15" s="111" t="s">
        <v>326</v>
      </c>
      <c r="HQ15" s="90"/>
      <c r="HR15" s="61"/>
      <c r="HS15" s="274" t="s">
        <v>0</v>
      </c>
      <c r="HT15" s="61"/>
      <c r="HU15" s="110" t="s">
        <v>326</v>
      </c>
      <c r="HV15" s="111" t="s">
        <v>326</v>
      </c>
      <c r="HW15" s="90"/>
      <c r="HX15" s="102"/>
      <c r="HY15" s="274" t="s">
        <v>0</v>
      </c>
      <c r="HZ15" s="101"/>
      <c r="IA15" s="110" t="s">
        <v>326</v>
      </c>
      <c r="IB15" s="111" t="s">
        <v>326</v>
      </c>
      <c r="IC15" s="90"/>
      <c r="ID15" s="61"/>
      <c r="IE15" s="274" t="s">
        <v>0</v>
      </c>
      <c r="IF15" s="61"/>
      <c r="IG15" s="110" t="s">
        <v>326</v>
      </c>
      <c r="IH15" s="111" t="s">
        <v>326</v>
      </c>
      <c r="II15" s="90"/>
      <c r="IJ15" s="61"/>
      <c r="IK15" s="274" t="s">
        <v>0</v>
      </c>
      <c r="IL15" s="61"/>
      <c r="IM15" s="110" t="s">
        <v>326</v>
      </c>
      <c r="IN15" s="111" t="s">
        <v>326</v>
      </c>
      <c r="IO15" s="90"/>
      <c r="IP15" s="102"/>
      <c r="IQ15" s="274" t="s">
        <v>0</v>
      </c>
      <c r="IR15" s="101"/>
      <c r="IS15" s="110" t="s">
        <v>326</v>
      </c>
      <c r="IT15" s="111" t="s">
        <v>326</v>
      </c>
      <c r="IU15" s="90"/>
      <c r="IV15" s="61"/>
      <c r="IW15" s="274" t="s">
        <v>0</v>
      </c>
      <c r="IX15" s="61"/>
      <c r="IY15" s="110" t="s">
        <v>326</v>
      </c>
      <c r="IZ15" s="111" t="s">
        <v>326</v>
      </c>
      <c r="JA15" s="90"/>
      <c r="JB15" s="61"/>
      <c r="JC15" s="274" t="s">
        <v>0</v>
      </c>
      <c r="JD15" s="61"/>
      <c r="JE15" s="110" t="s">
        <v>326</v>
      </c>
      <c r="JF15" s="111" t="s">
        <v>326</v>
      </c>
      <c r="JG15" s="90"/>
      <c r="JH15" s="61"/>
      <c r="JI15" s="274" t="s">
        <v>0</v>
      </c>
      <c r="JJ15" s="61"/>
      <c r="JK15" s="110" t="s">
        <v>326</v>
      </c>
      <c r="JL15" s="111" t="s">
        <v>326</v>
      </c>
      <c r="JM15" s="90"/>
      <c r="JN15" s="61"/>
      <c r="JO15" s="274" t="s">
        <v>0</v>
      </c>
      <c r="JP15" s="61"/>
      <c r="JQ15" s="110" t="s">
        <v>326</v>
      </c>
      <c r="JR15" s="111" t="s">
        <v>326</v>
      </c>
      <c r="JS15" s="90"/>
      <c r="JT15" s="102"/>
      <c r="JU15" s="274" t="s">
        <v>0</v>
      </c>
      <c r="JV15" s="101"/>
      <c r="JW15" s="110" t="s">
        <v>326</v>
      </c>
      <c r="JX15" s="111" t="s">
        <v>326</v>
      </c>
      <c r="JY15" s="90"/>
      <c r="JZ15" s="102"/>
      <c r="KA15" s="274" t="s">
        <v>0</v>
      </c>
      <c r="KB15" s="101"/>
      <c r="KC15" s="110" t="s">
        <v>326</v>
      </c>
      <c r="KD15" s="111" t="s">
        <v>326</v>
      </c>
      <c r="KE15" s="90"/>
      <c r="KF15" s="102"/>
      <c r="KG15" s="274" t="s">
        <v>0</v>
      </c>
      <c r="KH15" s="101"/>
      <c r="KI15" s="110" t="s">
        <v>326</v>
      </c>
      <c r="KJ15" s="111" t="s">
        <v>326</v>
      </c>
      <c r="KK15" s="90"/>
      <c r="KL15" s="61"/>
      <c r="KM15" s="274" t="s">
        <v>0</v>
      </c>
      <c r="KN15" s="61"/>
      <c r="KO15" s="110" t="s">
        <v>326</v>
      </c>
      <c r="KP15" s="111" t="s">
        <v>326</v>
      </c>
      <c r="KQ15" s="90"/>
      <c r="KR15" s="61"/>
      <c r="KS15" s="274" t="s">
        <v>0</v>
      </c>
      <c r="KT15" s="61"/>
      <c r="KU15" s="110" t="s">
        <v>326</v>
      </c>
      <c r="KV15" s="111" t="s">
        <v>326</v>
      </c>
      <c r="KW15" s="90"/>
      <c r="KX15" s="61"/>
      <c r="KY15" s="274" t="s">
        <v>0</v>
      </c>
      <c r="KZ15" s="61"/>
      <c r="LA15" s="110" t="s">
        <v>326</v>
      </c>
      <c r="LB15" s="111" t="s">
        <v>326</v>
      </c>
      <c r="LC15" s="90"/>
      <c r="LD15" s="102"/>
      <c r="LE15" s="274" t="s">
        <v>0</v>
      </c>
      <c r="LF15" s="101"/>
      <c r="LG15" s="110" t="s">
        <v>326</v>
      </c>
      <c r="LH15" s="111" t="s">
        <v>326</v>
      </c>
      <c r="LI15" s="90"/>
      <c r="LJ15" s="61"/>
      <c r="LK15" s="274" t="s">
        <v>0</v>
      </c>
      <c r="LL15" s="61"/>
      <c r="LM15" s="110" t="s">
        <v>326</v>
      </c>
      <c r="LN15" s="111" t="s">
        <v>326</v>
      </c>
      <c r="LO15" s="90"/>
      <c r="LP15" s="61"/>
      <c r="LQ15" s="274" t="s">
        <v>0</v>
      </c>
      <c r="LR15" s="61"/>
      <c r="LS15" s="110" t="s">
        <v>326</v>
      </c>
      <c r="LT15" s="111" t="s">
        <v>326</v>
      </c>
      <c r="LU15" s="90"/>
      <c r="LV15" s="102"/>
      <c r="LW15" s="274" t="s">
        <v>0</v>
      </c>
      <c r="LX15" s="101"/>
      <c r="LY15" s="110" t="s">
        <v>326</v>
      </c>
      <c r="LZ15" s="111" t="s">
        <v>326</v>
      </c>
      <c r="MA15" s="90"/>
      <c r="MB15" s="61"/>
      <c r="MC15" s="274" t="s">
        <v>0</v>
      </c>
      <c r="MD15" s="61"/>
      <c r="ME15" s="110" t="s">
        <v>326</v>
      </c>
      <c r="MF15" s="111" t="s">
        <v>326</v>
      </c>
      <c r="MG15" s="90"/>
      <c r="MH15" s="61"/>
      <c r="MI15" s="274" t="s">
        <v>0</v>
      </c>
      <c r="MJ15" s="61"/>
      <c r="MK15" s="110" t="s">
        <v>326</v>
      </c>
      <c r="ML15" s="111" t="s">
        <v>326</v>
      </c>
      <c r="MM15" s="90"/>
      <c r="MN15" s="61"/>
      <c r="MO15" s="274" t="s">
        <v>0</v>
      </c>
      <c r="MP15" s="61"/>
      <c r="MQ15" s="110" t="s">
        <v>326</v>
      </c>
      <c r="MR15" s="111" t="s">
        <v>326</v>
      </c>
      <c r="MS15" s="90"/>
      <c r="MT15" s="102"/>
      <c r="MU15" s="274" t="s">
        <v>0</v>
      </c>
      <c r="MV15" s="101"/>
      <c r="MW15" s="110" t="s">
        <v>326</v>
      </c>
      <c r="MX15" s="111" t="s">
        <v>326</v>
      </c>
      <c r="MY15" s="90"/>
      <c r="MZ15" s="61"/>
      <c r="NA15" s="274" t="s">
        <v>0</v>
      </c>
      <c r="NB15" s="61"/>
      <c r="NC15" s="110" t="s">
        <v>326</v>
      </c>
      <c r="ND15" s="111" t="s">
        <v>326</v>
      </c>
      <c r="NE15" s="90"/>
      <c r="NF15" s="61"/>
      <c r="NG15" s="274" t="s">
        <v>0</v>
      </c>
      <c r="NH15" s="61"/>
      <c r="NI15" s="110" t="s">
        <v>326</v>
      </c>
      <c r="NJ15" s="111" t="s">
        <v>326</v>
      </c>
      <c r="NK15" s="90"/>
      <c r="NL15" s="61"/>
      <c r="NM15" s="274" t="s">
        <v>0</v>
      </c>
      <c r="NN15" s="61"/>
      <c r="NO15" s="110" t="s">
        <v>326</v>
      </c>
      <c r="NP15" s="111" t="s">
        <v>326</v>
      </c>
      <c r="NQ15" s="90"/>
      <c r="NR15" s="61"/>
      <c r="NS15" s="274" t="s">
        <v>0</v>
      </c>
      <c r="NT15" s="61"/>
      <c r="NU15" s="110" t="s">
        <v>326</v>
      </c>
      <c r="NV15" s="111" t="s">
        <v>326</v>
      </c>
      <c r="NW15" s="98"/>
      <c r="NX15" s="102"/>
      <c r="NY15" s="274" t="s">
        <v>0</v>
      </c>
      <c r="NZ15" s="101"/>
      <c r="OA15" s="110" t="s">
        <v>326</v>
      </c>
      <c r="OB15" s="111" t="s">
        <v>326</v>
      </c>
      <c r="OC15" s="117"/>
      <c r="OD15" s="253"/>
      <c r="OE15" s="110" t="s">
        <v>0</v>
      </c>
      <c r="OF15" s="110"/>
      <c r="OG15" s="110" t="s">
        <v>326</v>
      </c>
      <c r="OH15" s="111" t="s">
        <v>326</v>
      </c>
    </row>
    <row r="16" spans="1:398" ht="15" x14ac:dyDescent="0.2">
      <c r="A16" s="283">
        <f>IF(B16="","",VLOOKUP(B16,'Registrovaní tipéri'!$A$2:$B$101,2,FALSE))</f>
        <v>63</v>
      </c>
      <c r="B16" s="277" t="s">
        <v>329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219</v>
      </c>
      <c r="N16" s="111" t="s">
        <v>210</v>
      </c>
      <c r="O16" s="77"/>
      <c r="P16" s="102">
        <v>3</v>
      </c>
      <c r="Q16" s="311" t="s">
        <v>0</v>
      </c>
      <c r="R16" s="101">
        <v>2</v>
      </c>
      <c r="S16" s="110" t="s">
        <v>216</v>
      </c>
      <c r="T16" s="111" t="s">
        <v>216</v>
      </c>
      <c r="U16" s="77"/>
      <c r="V16" s="102">
        <v>1</v>
      </c>
      <c r="W16" s="311" t="s">
        <v>0</v>
      </c>
      <c r="X16" s="101">
        <v>1</v>
      </c>
      <c r="Y16" s="110" t="s">
        <v>217</v>
      </c>
      <c r="Z16" s="111" t="s">
        <v>289</v>
      </c>
      <c r="AA16" s="90"/>
      <c r="AB16" s="61">
        <v>3</v>
      </c>
      <c r="AC16" s="294" t="s">
        <v>0</v>
      </c>
      <c r="AD16" s="61">
        <v>1</v>
      </c>
      <c r="AE16" s="110" t="s">
        <v>216</v>
      </c>
      <c r="AF16" s="111" t="s">
        <v>212</v>
      </c>
      <c r="AG16" s="90"/>
      <c r="AH16" s="61">
        <v>0</v>
      </c>
      <c r="AI16" s="274" t="s">
        <v>0</v>
      </c>
      <c r="AJ16" s="61">
        <v>2</v>
      </c>
      <c r="AK16" s="110" t="s">
        <v>216</v>
      </c>
      <c r="AL16" s="111" t="s">
        <v>289</v>
      </c>
      <c r="AM16" s="90"/>
      <c r="AN16" s="102"/>
      <c r="AO16" s="274" t="s">
        <v>0</v>
      </c>
      <c r="AP16" s="101"/>
      <c r="AQ16" s="110" t="s">
        <v>326</v>
      </c>
      <c r="AR16" s="111" t="s">
        <v>326</v>
      </c>
      <c r="AS16" s="90"/>
      <c r="AT16" s="61"/>
      <c r="AU16" s="274" t="s">
        <v>0</v>
      </c>
      <c r="AV16" s="61"/>
      <c r="AW16" s="110" t="s">
        <v>326</v>
      </c>
      <c r="AX16" s="111" t="s">
        <v>326</v>
      </c>
      <c r="AY16" s="90"/>
      <c r="AZ16" s="102">
        <v>3</v>
      </c>
      <c r="BA16" s="274" t="s">
        <v>0</v>
      </c>
      <c r="BB16" s="101">
        <v>0</v>
      </c>
      <c r="BC16" s="110" t="s">
        <v>266</v>
      </c>
      <c r="BD16" s="111" t="s">
        <v>215</v>
      </c>
      <c r="BE16" s="90"/>
      <c r="BF16" s="61">
        <v>1</v>
      </c>
      <c r="BG16" s="274" t="s">
        <v>0</v>
      </c>
      <c r="BH16" s="61">
        <v>3</v>
      </c>
      <c r="BI16" s="110" t="s">
        <v>218</v>
      </c>
      <c r="BJ16" s="111" t="s">
        <v>216</v>
      </c>
      <c r="BK16" s="90"/>
      <c r="BL16" s="61">
        <v>4</v>
      </c>
      <c r="BM16" s="274" t="s">
        <v>0</v>
      </c>
      <c r="BN16" s="61">
        <v>0</v>
      </c>
      <c r="BO16" s="110" t="s">
        <v>289</v>
      </c>
      <c r="BP16" s="111" t="s">
        <v>214</v>
      </c>
      <c r="BQ16" s="90"/>
      <c r="BR16" s="61">
        <v>1</v>
      </c>
      <c r="BS16" s="274" t="s">
        <v>0</v>
      </c>
      <c r="BT16" s="61">
        <v>2</v>
      </c>
      <c r="BU16" s="110" t="s">
        <v>289</v>
      </c>
      <c r="BV16" s="111" t="s">
        <v>216</v>
      </c>
      <c r="BW16" s="90"/>
      <c r="BX16" s="61">
        <v>4</v>
      </c>
      <c r="BY16" s="274" t="s">
        <v>0</v>
      </c>
      <c r="BZ16" s="61">
        <v>1</v>
      </c>
      <c r="CA16" s="110" t="s">
        <v>216</v>
      </c>
      <c r="CB16" s="111" t="s">
        <v>212</v>
      </c>
      <c r="CC16" s="90"/>
      <c r="CD16" s="61">
        <v>3</v>
      </c>
      <c r="CE16" s="274" t="s">
        <v>0</v>
      </c>
      <c r="CF16" s="61">
        <v>0</v>
      </c>
      <c r="CG16" s="110" t="s">
        <v>216</v>
      </c>
      <c r="CH16" s="111" t="s">
        <v>216</v>
      </c>
      <c r="CI16" s="90"/>
      <c r="CJ16" s="273">
        <v>5</v>
      </c>
      <c r="CK16" s="274" t="s">
        <v>0</v>
      </c>
      <c r="CL16" s="274">
        <v>0</v>
      </c>
      <c r="CM16" s="110" t="s">
        <v>216</v>
      </c>
      <c r="CN16" s="111" t="s">
        <v>212</v>
      </c>
      <c r="CO16" s="90"/>
      <c r="CP16" s="273"/>
      <c r="CQ16" s="274" t="s">
        <v>0</v>
      </c>
      <c r="CR16" s="274"/>
      <c r="CS16" s="110" t="s">
        <v>326</v>
      </c>
      <c r="CT16" s="111" t="s">
        <v>326</v>
      </c>
      <c r="CU16" s="90"/>
      <c r="CV16" s="61">
        <v>0</v>
      </c>
      <c r="CW16" s="274" t="s">
        <v>0</v>
      </c>
      <c r="CX16" s="61">
        <v>3</v>
      </c>
      <c r="CY16" s="110" t="s">
        <v>218</v>
      </c>
      <c r="CZ16" s="111" t="s">
        <v>216</v>
      </c>
      <c r="DA16" s="90"/>
      <c r="DB16" s="61">
        <v>2</v>
      </c>
      <c r="DC16" s="274" t="s">
        <v>0</v>
      </c>
      <c r="DD16" s="61">
        <v>3</v>
      </c>
      <c r="DE16" s="110" t="s">
        <v>216</v>
      </c>
      <c r="DF16" s="111" t="s">
        <v>215</v>
      </c>
      <c r="DG16" s="90"/>
      <c r="DH16" s="61"/>
      <c r="DI16" s="274" t="s">
        <v>0</v>
      </c>
      <c r="DJ16" s="61"/>
      <c r="DK16" s="110" t="s">
        <v>326</v>
      </c>
      <c r="DL16" s="111" t="s">
        <v>326</v>
      </c>
      <c r="DM16" s="90"/>
      <c r="DN16" s="61">
        <v>3</v>
      </c>
      <c r="DO16" s="274" t="s">
        <v>0</v>
      </c>
      <c r="DP16" s="61">
        <v>2</v>
      </c>
      <c r="DQ16" s="110" t="s">
        <v>217</v>
      </c>
      <c r="DR16" s="111" t="s">
        <v>289</v>
      </c>
      <c r="DS16" s="90"/>
      <c r="DT16" s="61">
        <v>3</v>
      </c>
      <c r="DU16" s="274" t="s">
        <v>0</v>
      </c>
      <c r="DV16" s="61">
        <v>0</v>
      </c>
      <c r="DW16" s="110" t="s">
        <v>219</v>
      </c>
      <c r="DX16" s="111" t="s">
        <v>215</v>
      </c>
      <c r="DY16" s="90"/>
      <c r="DZ16" s="61">
        <v>3</v>
      </c>
      <c r="EA16" s="274" t="s">
        <v>0</v>
      </c>
      <c r="EB16" s="61">
        <v>0</v>
      </c>
      <c r="EC16" s="110" t="s">
        <v>216</v>
      </c>
      <c r="ED16" s="111" t="s">
        <v>289</v>
      </c>
      <c r="EE16" s="90"/>
      <c r="EF16" s="61">
        <v>1</v>
      </c>
      <c r="EG16" s="274" t="s">
        <v>0</v>
      </c>
      <c r="EH16" s="61">
        <v>2</v>
      </c>
      <c r="EI16" s="110" t="s">
        <v>216</v>
      </c>
      <c r="EJ16" s="111" t="s">
        <v>218</v>
      </c>
      <c r="EK16" s="90"/>
      <c r="EL16" s="61">
        <v>0</v>
      </c>
      <c r="EM16" s="274" t="s">
        <v>0</v>
      </c>
      <c r="EN16" s="61">
        <v>3</v>
      </c>
      <c r="EO16" s="110" t="s">
        <v>216</v>
      </c>
      <c r="EP16" s="111" t="s">
        <v>216</v>
      </c>
      <c r="EQ16" s="90"/>
      <c r="ER16" s="102">
        <v>0</v>
      </c>
      <c r="ES16" s="274" t="s">
        <v>0</v>
      </c>
      <c r="ET16" s="101">
        <v>2</v>
      </c>
      <c r="EU16" s="110" t="s">
        <v>266</v>
      </c>
      <c r="EV16" s="111" t="s">
        <v>289</v>
      </c>
      <c r="EW16" s="90"/>
      <c r="EX16" s="61">
        <v>4</v>
      </c>
      <c r="EY16" s="274" t="s">
        <v>0</v>
      </c>
      <c r="EZ16" s="61">
        <v>1</v>
      </c>
      <c r="FA16" s="110" t="s">
        <v>216</v>
      </c>
      <c r="FB16" s="111" t="s">
        <v>218</v>
      </c>
      <c r="FC16" s="90"/>
      <c r="FD16" s="102">
        <v>2</v>
      </c>
      <c r="FE16" s="274" t="s">
        <v>0</v>
      </c>
      <c r="FF16" s="101">
        <v>2</v>
      </c>
      <c r="FG16" s="110" t="s">
        <v>216</v>
      </c>
      <c r="FH16" s="111" t="s">
        <v>216</v>
      </c>
      <c r="FI16" s="90"/>
      <c r="FJ16" s="61">
        <v>2</v>
      </c>
      <c r="FK16" s="274" t="s">
        <v>0</v>
      </c>
      <c r="FL16" s="61">
        <v>1</v>
      </c>
      <c r="FM16" s="110" t="s">
        <v>216</v>
      </c>
      <c r="FN16" s="111" t="s">
        <v>216</v>
      </c>
      <c r="FO16" s="90"/>
      <c r="FP16" s="61">
        <v>1</v>
      </c>
      <c r="FQ16" s="274" t="s">
        <v>0</v>
      </c>
      <c r="FR16" s="61">
        <v>2</v>
      </c>
      <c r="FS16" s="110" t="s">
        <v>218</v>
      </c>
      <c r="FT16" s="111" t="s">
        <v>216</v>
      </c>
      <c r="FU16" s="90"/>
      <c r="FV16" s="61">
        <v>2</v>
      </c>
      <c r="FW16" s="274" t="s">
        <v>0</v>
      </c>
      <c r="FX16" s="61">
        <v>0</v>
      </c>
      <c r="FY16" s="110" t="s">
        <v>218</v>
      </c>
      <c r="FZ16" s="111" t="s">
        <v>345</v>
      </c>
      <c r="GA16" s="90"/>
      <c r="GB16" s="102">
        <v>2</v>
      </c>
      <c r="GC16" s="274" t="s">
        <v>0</v>
      </c>
      <c r="GD16" s="101">
        <v>1</v>
      </c>
      <c r="GE16" s="110" t="s">
        <v>397</v>
      </c>
      <c r="GF16" s="111" t="s">
        <v>398</v>
      </c>
      <c r="GG16" s="90"/>
      <c r="GH16" s="102">
        <v>3</v>
      </c>
      <c r="GI16" s="274" t="s">
        <v>0</v>
      </c>
      <c r="GJ16" s="101">
        <v>1</v>
      </c>
      <c r="GK16" s="110" t="s">
        <v>217</v>
      </c>
      <c r="GL16" s="111" t="s">
        <v>215</v>
      </c>
      <c r="GM16" s="90"/>
      <c r="GN16" s="61">
        <v>1</v>
      </c>
      <c r="GO16" s="274" t="s">
        <v>0</v>
      </c>
      <c r="GP16" s="61">
        <v>1</v>
      </c>
      <c r="GQ16" s="110" t="s">
        <v>342</v>
      </c>
      <c r="GR16" s="111" t="s">
        <v>212</v>
      </c>
      <c r="GS16" s="90"/>
      <c r="GT16" s="61">
        <v>1</v>
      </c>
      <c r="GU16" s="274" t="s">
        <v>0</v>
      </c>
      <c r="GV16" s="61">
        <v>2</v>
      </c>
      <c r="GW16" s="110" t="s">
        <v>217</v>
      </c>
      <c r="GX16" s="111" t="s">
        <v>218</v>
      </c>
      <c r="GY16" s="90"/>
      <c r="GZ16" s="102">
        <v>5</v>
      </c>
      <c r="HA16" s="274" t="s">
        <v>0</v>
      </c>
      <c r="HB16" s="101">
        <v>0</v>
      </c>
      <c r="HC16" s="110" t="s">
        <v>219</v>
      </c>
      <c r="HD16" s="111" t="s">
        <v>218</v>
      </c>
      <c r="HE16" s="90"/>
      <c r="HF16" s="61">
        <v>3</v>
      </c>
      <c r="HG16" s="274" t="s">
        <v>0</v>
      </c>
      <c r="HH16" s="61">
        <v>2</v>
      </c>
      <c r="HI16" s="110" t="s">
        <v>218</v>
      </c>
      <c r="HJ16" s="111" t="s">
        <v>212</v>
      </c>
      <c r="HK16" s="90"/>
      <c r="HL16" s="61">
        <v>1</v>
      </c>
      <c r="HM16" s="274" t="s">
        <v>0</v>
      </c>
      <c r="HN16" s="61">
        <v>1</v>
      </c>
      <c r="HO16" s="110" t="s">
        <v>397</v>
      </c>
      <c r="HP16" s="111" t="s">
        <v>218</v>
      </c>
      <c r="HQ16" s="90"/>
      <c r="HR16" s="61">
        <v>4</v>
      </c>
      <c r="HS16" s="274" t="s">
        <v>0</v>
      </c>
      <c r="HT16" s="61">
        <v>0</v>
      </c>
      <c r="HU16" s="110" t="s">
        <v>217</v>
      </c>
      <c r="HV16" s="111" t="s">
        <v>360</v>
      </c>
      <c r="HW16" s="90"/>
      <c r="HX16" s="102"/>
      <c r="HY16" s="274" t="s">
        <v>0</v>
      </c>
      <c r="HZ16" s="101"/>
      <c r="IA16" s="110" t="s">
        <v>326</v>
      </c>
      <c r="IB16" s="111" t="s">
        <v>326</v>
      </c>
      <c r="IC16" s="90"/>
      <c r="ID16" s="61">
        <v>1</v>
      </c>
      <c r="IE16" s="274" t="s">
        <v>0</v>
      </c>
      <c r="IF16" s="61">
        <v>2</v>
      </c>
      <c r="IG16" s="110" t="s">
        <v>219</v>
      </c>
      <c r="IH16" s="111" t="s">
        <v>217</v>
      </c>
      <c r="II16" s="90"/>
      <c r="IJ16" s="61"/>
      <c r="IK16" s="274" t="s">
        <v>0</v>
      </c>
      <c r="IL16" s="61"/>
      <c r="IM16" s="110" t="s">
        <v>326</v>
      </c>
      <c r="IN16" s="111" t="s">
        <v>326</v>
      </c>
      <c r="IO16" s="90"/>
      <c r="IP16" s="102">
        <v>2</v>
      </c>
      <c r="IQ16" s="274" t="s">
        <v>0</v>
      </c>
      <c r="IR16" s="101">
        <v>0</v>
      </c>
      <c r="IS16" s="110" t="s">
        <v>207</v>
      </c>
      <c r="IT16" s="111" t="s">
        <v>210</v>
      </c>
      <c r="IU16" s="90"/>
      <c r="IV16" s="61">
        <v>3</v>
      </c>
      <c r="IW16" s="274" t="s">
        <v>0</v>
      </c>
      <c r="IX16" s="61">
        <v>1</v>
      </c>
      <c r="IY16" s="110" t="s">
        <v>410</v>
      </c>
      <c r="IZ16" s="111" t="s">
        <v>411</v>
      </c>
      <c r="JA16" s="90"/>
      <c r="JB16" s="61">
        <v>2</v>
      </c>
      <c r="JC16" s="274" t="s">
        <v>0</v>
      </c>
      <c r="JD16" s="61">
        <v>1</v>
      </c>
      <c r="JE16" s="110" t="s">
        <v>266</v>
      </c>
      <c r="JF16" s="111" t="s">
        <v>215</v>
      </c>
      <c r="JG16" s="90"/>
      <c r="JH16" s="61"/>
      <c r="JI16" s="274" t="s">
        <v>0</v>
      </c>
      <c r="JJ16" s="61"/>
      <c r="JK16" s="110" t="s">
        <v>326</v>
      </c>
      <c r="JL16" s="111" t="s">
        <v>326</v>
      </c>
      <c r="JM16" s="90"/>
      <c r="JN16" s="61"/>
      <c r="JO16" s="274" t="s">
        <v>0</v>
      </c>
      <c r="JP16" s="61"/>
      <c r="JQ16" s="110" t="s">
        <v>326</v>
      </c>
      <c r="JR16" s="111" t="s">
        <v>326</v>
      </c>
      <c r="JS16" s="90"/>
      <c r="JT16" s="102"/>
      <c r="JU16" s="274" t="s">
        <v>0</v>
      </c>
      <c r="JV16" s="101"/>
      <c r="JW16" s="110" t="s">
        <v>326</v>
      </c>
      <c r="JX16" s="111" t="s">
        <v>326</v>
      </c>
      <c r="JY16" s="90"/>
      <c r="JZ16" s="102"/>
      <c r="KA16" s="274" t="s">
        <v>0</v>
      </c>
      <c r="KB16" s="101"/>
      <c r="KC16" s="110" t="s">
        <v>326</v>
      </c>
      <c r="KD16" s="111" t="s">
        <v>326</v>
      </c>
      <c r="KE16" s="90"/>
      <c r="KF16" s="102"/>
      <c r="KG16" s="274" t="s">
        <v>0</v>
      </c>
      <c r="KH16" s="101"/>
      <c r="KI16" s="110" t="s">
        <v>326</v>
      </c>
      <c r="KJ16" s="111" t="s">
        <v>326</v>
      </c>
      <c r="KK16" s="90"/>
      <c r="KL16" s="61"/>
      <c r="KM16" s="274" t="s">
        <v>0</v>
      </c>
      <c r="KN16" s="61"/>
      <c r="KO16" s="110" t="s">
        <v>326</v>
      </c>
      <c r="KP16" s="111" t="s">
        <v>326</v>
      </c>
      <c r="KQ16" s="90"/>
      <c r="KR16" s="61"/>
      <c r="KS16" s="274" t="s">
        <v>0</v>
      </c>
      <c r="KT16" s="61"/>
      <c r="KU16" s="110" t="s">
        <v>326</v>
      </c>
      <c r="KV16" s="111" t="s">
        <v>326</v>
      </c>
      <c r="KW16" s="90"/>
      <c r="KX16" s="61"/>
      <c r="KY16" s="274" t="s">
        <v>0</v>
      </c>
      <c r="KZ16" s="61"/>
      <c r="LA16" s="110" t="s">
        <v>326</v>
      </c>
      <c r="LB16" s="111" t="s">
        <v>326</v>
      </c>
      <c r="LC16" s="90"/>
      <c r="LD16" s="102"/>
      <c r="LE16" s="274" t="s">
        <v>0</v>
      </c>
      <c r="LF16" s="101"/>
      <c r="LG16" s="110" t="s">
        <v>326</v>
      </c>
      <c r="LH16" s="111" t="s">
        <v>326</v>
      </c>
      <c r="LI16" s="90"/>
      <c r="LJ16" s="61"/>
      <c r="LK16" s="274" t="s">
        <v>0</v>
      </c>
      <c r="LL16" s="61"/>
      <c r="LM16" s="110" t="s">
        <v>326</v>
      </c>
      <c r="LN16" s="111" t="s">
        <v>326</v>
      </c>
      <c r="LO16" s="90"/>
      <c r="LP16" s="61"/>
      <c r="LQ16" s="274" t="s">
        <v>0</v>
      </c>
      <c r="LR16" s="61"/>
      <c r="LS16" s="110" t="s">
        <v>326</v>
      </c>
      <c r="LT16" s="111" t="s">
        <v>326</v>
      </c>
      <c r="LU16" s="90"/>
      <c r="LV16" s="102"/>
      <c r="LW16" s="274" t="s">
        <v>0</v>
      </c>
      <c r="LX16" s="101"/>
      <c r="LY16" s="110" t="s">
        <v>326</v>
      </c>
      <c r="LZ16" s="111" t="s">
        <v>326</v>
      </c>
      <c r="MA16" s="90"/>
      <c r="MB16" s="61"/>
      <c r="MC16" s="274" t="s">
        <v>0</v>
      </c>
      <c r="MD16" s="61"/>
      <c r="ME16" s="110" t="s">
        <v>326</v>
      </c>
      <c r="MF16" s="111" t="s">
        <v>326</v>
      </c>
      <c r="MG16" s="90"/>
      <c r="MH16" s="61"/>
      <c r="MI16" s="274" t="s">
        <v>0</v>
      </c>
      <c r="MJ16" s="61"/>
      <c r="MK16" s="110" t="s">
        <v>326</v>
      </c>
      <c r="ML16" s="111" t="s">
        <v>326</v>
      </c>
      <c r="MM16" s="90"/>
      <c r="MN16" s="61"/>
      <c r="MO16" s="274" t="s">
        <v>0</v>
      </c>
      <c r="MP16" s="61"/>
      <c r="MQ16" s="110" t="s">
        <v>326</v>
      </c>
      <c r="MR16" s="111" t="s">
        <v>326</v>
      </c>
      <c r="MS16" s="90"/>
      <c r="MT16" s="102"/>
      <c r="MU16" s="274" t="s">
        <v>0</v>
      </c>
      <c r="MV16" s="101"/>
      <c r="MW16" s="110" t="s">
        <v>326</v>
      </c>
      <c r="MX16" s="111" t="s">
        <v>326</v>
      </c>
      <c r="MY16" s="90"/>
      <c r="MZ16" s="61"/>
      <c r="NA16" s="274" t="s">
        <v>0</v>
      </c>
      <c r="NB16" s="61"/>
      <c r="NC16" s="110" t="s">
        <v>326</v>
      </c>
      <c r="ND16" s="111" t="s">
        <v>326</v>
      </c>
      <c r="NE16" s="90"/>
      <c r="NF16" s="61"/>
      <c r="NG16" s="274" t="s">
        <v>0</v>
      </c>
      <c r="NH16" s="61"/>
      <c r="NI16" s="110" t="s">
        <v>326</v>
      </c>
      <c r="NJ16" s="111" t="s">
        <v>326</v>
      </c>
      <c r="NK16" s="90"/>
      <c r="NL16" s="61"/>
      <c r="NM16" s="274" t="s">
        <v>0</v>
      </c>
      <c r="NN16" s="61"/>
      <c r="NO16" s="110" t="s">
        <v>326</v>
      </c>
      <c r="NP16" s="111" t="s">
        <v>326</v>
      </c>
      <c r="NQ16" s="90"/>
      <c r="NR16" s="61"/>
      <c r="NS16" s="274" t="s">
        <v>0</v>
      </c>
      <c r="NT16" s="61"/>
      <c r="NU16" s="110" t="s">
        <v>326</v>
      </c>
      <c r="NV16" s="111" t="s">
        <v>326</v>
      </c>
      <c r="NW16" s="98"/>
      <c r="NX16" s="102"/>
      <c r="NY16" s="274" t="s">
        <v>0</v>
      </c>
      <c r="NZ16" s="101"/>
      <c r="OA16" s="110" t="s">
        <v>326</v>
      </c>
      <c r="OB16" s="111" t="s">
        <v>326</v>
      </c>
      <c r="OC16" s="117"/>
      <c r="OD16" s="253"/>
      <c r="OE16" s="110" t="s">
        <v>0</v>
      </c>
      <c r="OF16" s="110"/>
      <c r="OG16" s="110" t="s">
        <v>326</v>
      </c>
      <c r="OH16" s="111" t="s">
        <v>326</v>
      </c>
    </row>
    <row r="17" spans="1:398" ht="15" x14ac:dyDescent="0.2">
      <c r="A17" s="283">
        <f>IF(B17="","",VLOOKUP(B17,'Registrovaní tipéri'!$A$2:$B$101,2,FALSE))</f>
        <v>52</v>
      </c>
      <c r="B17" s="277" t="s">
        <v>247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217</v>
      </c>
      <c r="N17" s="111" t="s">
        <v>216</v>
      </c>
      <c r="O17" s="77"/>
      <c r="P17" s="102">
        <v>3</v>
      </c>
      <c r="Q17" s="311" t="s">
        <v>0</v>
      </c>
      <c r="R17" s="101">
        <v>1</v>
      </c>
      <c r="S17" s="110" t="s">
        <v>216</v>
      </c>
      <c r="T17" s="111" t="s">
        <v>212</v>
      </c>
      <c r="U17" s="77"/>
      <c r="V17" s="102">
        <v>1</v>
      </c>
      <c r="W17" s="311" t="s">
        <v>0</v>
      </c>
      <c r="X17" s="101">
        <v>1</v>
      </c>
      <c r="Y17" s="110" t="s">
        <v>217</v>
      </c>
      <c r="Z17" s="111" t="s">
        <v>216</v>
      </c>
      <c r="AA17" s="90"/>
      <c r="AB17" s="61">
        <v>3</v>
      </c>
      <c r="AC17" s="294" t="s">
        <v>0</v>
      </c>
      <c r="AD17" s="61">
        <v>1</v>
      </c>
      <c r="AE17" s="110" t="s">
        <v>217</v>
      </c>
      <c r="AF17" s="111" t="s">
        <v>216</v>
      </c>
      <c r="AG17" s="90"/>
      <c r="AH17" s="61"/>
      <c r="AI17" s="274" t="s">
        <v>0</v>
      </c>
      <c r="AJ17" s="61"/>
      <c r="AK17" s="110" t="s">
        <v>326</v>
      </c>
      <c r="AL17" s="111" t="s">
        <v>326</v>
      </c>
      <c r="AM17" s="90"/>
      <c r="AN17" s="102">
        <v>1</v>
      </c>
      <c r="AO17" s="274" t="s">
        <v>0</v>
      </c>
      <c r="AP17" s="101">
        <v>3</v>
      </c>
      <c r="AQ17" s="110" t="s">
        <v>217</v>
      </c>
      <c r="AR17" s="111" t="s">
        <v>289</v>
      </c>
      <c r="AS17" s="90"/>
      <c r="AT17" s="61">
        <v>3</v>
      </c>
      <c r="AU17" s="274" t="s">
        <v>0</v>
      </c>
      <c r="AV17" s="61">
        <v>1</v>
      </c>
      <c r="AW17" s="110" t="s">
        <v>216</v>
      </c>
      <c r="AX17" s="111" t="s">
        <v>289</v>
      </c>
      <c r="AY17" s="90"/>
      <c r="AZ17" s="102">
        <v>3</v>
      </c>
      <c r="BA17" s="274" t="s">
        <v>0</v>
      </c>
      <c r="BB17" s="101">
        <v>0</v>
      </c>
      <c r="BC17" s="110" t="s">
        <v>217</v>
      </c>
      <c r="BD17" s="111" t="s">
        <v>214</v>
      </c>
      <c r="BE17" s="90"/>
      <c r="BF17" s="61">
        <v>2</v>
      </c>
      <c r="BG17" s="274" t="s">
        <v>0</v>
      </c>
      <c r="BH17" s="61">
        <v>2</v>
      </c>
      <c r="BI17" s="110" t="s">
        <v>216</v>
      </c>
      <c r="BJ17" s="111" t="s">
        <v>210</v>
      </c>
      <c r="BK17" s="90"/>
      <c r="BL17" s="61">
        <v>3</v>
      </c>
      <c r="BM17" s="274" t="s">
        <v>0</v>
      </c>
      <c r="BN17" s="61">
        <v>0</v>
      </c>
      <c r="BO17" s="110" t="s">
        <v>218</v>
      </c>
      <c r="BP17" s="111" t="s">
        <v>360</v>
      </c>
      <c r="BQ17" s="90"/>
      <c r="BR17" s="61">
        <v>1</v>
      </c>
      <c r="BS17" s="274" t="s">
        <v>0</v>
      </c>
      <c r="BT17" s="61">
        <v>2</v>
      </c>
      <c r="BU17" s="110" t="s">
        <v>216</v>
      </c>
      <c r="BV17" s="111" t="s">
        <v>289</v>
      </c>
      <c r="BW17" s="90"/>
      <c r="BX17" s="61">
        <v>3</v>
      </c>
      <c r="BY17" s="274" t="s">
        <v>0</v>
      </c>
      <c r="BZ17" s="61">
        <v>1</v>
      </c>
      <c r="CA17" s="110" t="s">
        <v>216</v>
      </c>
      <c r="CB17" s="111" t="s">
        <v>212</v>
      </c>
      <c r="CC17" s="90"/>
      <c r="CD17" s="61">
        <v>3</v>
      </c>
      <c r="CE17" s="274" t="s">
        <v>0</v>
      </c>
      <c r="CF17" s="61">
        <v>1</v>
      </c>
      <c r="CG17" s="110" t="s">
        <v>217</v>
      </c>
      <c r="CH17" s="111" t="s">
        <v>216</v>
      </c>
      <c r="CI17" s="90"/>
      <c r="CJ17" s="273">
        <v>3</v>
      </c>
      <c r="CK17" s="274" t="s">
        <v>0</v>
      </c>
      <c r="CL17" s="274">
        <v>0</v>
      </c>
      <c r="CM17" s="110" t="s">
        <v>216</v>
      </c>
      <c r="CN17" s="111" t="s">
        <v>218</v>
      </c>
      <c r="CO17" s="90"/>
      <c r="CP17" s="273">
        <v>1</v>
      </c>
      <c r="CQ17" s="274" t="s">
        <v>0</v>
      </c>
      <c r="CR17" s="274">
        <v>3</v>
      </c>
      <c r="CS17" s="110" t="s">
        <v>217</v>
      </c>
      <c r="CT17" s="111" t="s">
        <v>289</v>
      </c>
      <c r="CU17" s="90"/>
      <c r="CV17" s="61">
        <v>1</v>
      </c>
      <c r="CW17" s="274" t="s">
        <v>0</v>
      </c>
      <c r="CX17" s="61">
        <v>3</v>
      </c>
      <c r="CY17" s="110" t="s">
        <v>216</v>
      </c>
      <c r="CZ17" s="111" t="s">
        <v>212</v>
      </c>
      <c r="DA17" s="90"/>
      <c r="DB17" s="61">
        <v>1</v>
      </c>
      <c r="DC17" s="274" t="s">
        <v>0</v>
      </c>
      <c r="DD17" s="61">
        <v>2</v>
      </c>
      <c r="DE17" s="110" t="s">
        <v>216</v>
      </c>
      <c r="DF17" s="111" t="s">
        <v>212</v>
      </c>
      <c r="DG17" s="90"/>
      <c r="DH17" s="61">
        <v>3</v>
      </c>
      <c r="DI17" s="274" t="s">
        <v>0</v>
      </c>
      <c r="DJ17" s="61">
        <v>1</v>
      </c>
      <c r="DK17" s="110" t="s">
        <v>216</v>
      </c>
      <c r="DL17" s="111" t="s">
        <v>217</v>
      </c>
      <c r="DM17" s="90"/>
      <c r="DN17" s="61">
        <v>2</v>
      </c>
      <c r="DO17" s="274" t="s">
        <v>0</v>
      </c>
      <c r="DP17" s="61">
        <v>1</v>
      </c>
      <c r="DQ17" s="110" t="s">
        <v>216</v>
      </c>
      <c r="DR17" s="111" t="s">
        <v>218</v>
      </c>
      <c r="DS17" s="90"/>
      <c r="DT17" s="61">
        <v>3</v>
      </c>
      <c r="DU17" s="274" t="s">
        <v>0</v>
      </c>
      <c r="DV17" s="61">
        <v>0</v>
      </c>
      <c r="DW17" s="110" t="s">
        <v>219</v>
      </c>
      <c r="DX17" s="111" t="s">
        <v>360</v>
      </c>
      <c r="DY17" s="90"/>
      <c r="DZ17" s="61">
        <v>3</v>
      </c>
      <c r="EA17" s="274" t="s">
        <v>0</v>
      </c>
      <c r="EB17" s="61">
        <v>1</v>
      </c>
      <c r="EC17" s="110" t="s">
        <v>266</v>
      </c>
      <c r="ED17" s="111" t="s">
        <v>216</v>
      </c>
      <c r="EE17" s="90"/>
      <c r="EF17" s="61">
        <v>0</v>
      </c>
      <c r="EG17" s="274" t="s">
        <v>0</v>
      </c>
      <c r="EH17" s="61">
        <v>2</v>
      </c>
      <c r="EI17" s="110" t="s">
        <v>216</v>
      </c>
      <c r="EJ17" s="111" t="s">
        <v>289</v>
      </c>
      <c r="EK17" s="90"/>
      <c r="EL17" s="61">
        <v>1</v>
      </c>
      <c r="EM17" s="274" t="s">
        <v>0</v>
      </c>
      <c r="EN17" s="61">
        <v>2</v>
      </c>
      <c r="EO17" s="110" t="s">
        <v>216</v>
      </c>
      <c r="EP17" s="111" t="s">
        <v>212</v>
      </c>
      <c r="EQ17" s="90"/>
      <c r="ER17" s="102">
        <v>1</v>
      </c>
      <c r="ES17" s="274" t="s">
        <v>0</v>
      </c>
      <c r="ET17" s="101">
        <v>2</v>
      </c>
      <c r="EU17" s="110" t="s">
        <v>215</v>
      </c>
      <c r="EV17" s="111" t="s">
        <v>214</v>
      </c>
      <c r="EW17" s="90"/>
      <c r="EX17" s="61">
        <v>3</v>
      </c>
      <c r="EY17" s="274" t="s">
        <v>0</v>
      </c>
      <c r="EZ17" s="61">
        <v>1</v>
      </c>
      <c r="FA17" s="110" t="s">
        <v>216</v>
      </c>
      <c r="FB17" s="111" t="s">
        <v>216</v>
      </c>
      <c r="FC17" s="90"/>
      <c r="FD17" s="102">
        <v>3</v>
      </c>
      <c r="FE17" s="274" t="s">
        <v>0</v>
      </c>
      <c r="FF17" s="101">
        <v>1</v>
      </c>
      <c r="FG17" s="110" t="s">
        <v>216</v>
      </c>
      <c r="FH17" s="111" t="s">
        <v>216</v>
      </c>
      <c r="FI17" s="90"/>
      <c r="FJ17" s="61">
        <v>2</v>
      </c>
      <c r="FK17" s="274" t="s">
        <v>0</v>
      </c>
      <c r="FL17" s="61">
        <v>1</v>
      </c>
      <c r="FM17" s="110" t="s">
        <v>216</v>
      </c>
      <c r="FN17" s="111" t="s">
        <v>212</v>
      </c>
      <c r="FO17" s="90"/>
      <c r="FP17" s="61">
        <v>1</v>
      </c>
      <c r="FQ17" s="274" t="s">
        <v>0</v>
      </c>
      <c r="FR17" s="61">
        <v>3</v>
      </c>
      <c r="FS17" s="110" t="s">
        <v>216</v>
      </c>
      <c r="FT17" s="111" t="s">
        <v>212</v>
      </c>
      <c r="FU17" s="90"/>
      <c r="FV17" s="61">
        <v>3</v>
      </c>
      <c r="FW17" s="274" t="s">
        <v>0</v>
      </c>
      <c r="FX17" s="61">
        <v>1</v>
      </c>
      <c r="FY17" s="110" t="s">
        <v>216</v>
      </c>
      <c r="FZ17" s="111" t="s">
        <v>218</v>
      </c>
      <c r="GA17" s="90"/>
      <c r="GB17" s="102">
        <v>2</v>
      </c>
      <c r="GC17" s="274" t="s">
        <v>0</v>
      </c>
      <c r="GD17" s="101">
        <v>1</v>
      </c>
      <c r="GE17" s="110" t="s">
        <v>217</v>
      </c>
      <c r="GF17" s="111" t="s">
        <v>218</v>
      </c>
      <c r="GG17" s="90"/>
      <c r="GH17" s="102">
        <v>3</v>
      </c>
      <c r="GI17" s="274" t="s">
        <v>0</v>
      </c>
      <c r="GJ17" s="101">
        <v>1</v>
      </c>
      <c r="GK17" s="110" t="s">
        <v>217</v>
      </c>
      <c r="GL17" s="111" t="s">
        <v>218</v>
      </c>
      <c r="GM17" s="90"/>
      <c r="GN17" s="61">
        <v>1</v>
      </c>
      <c r="GO17" s="274" t="s">
        <v>0</v>
      </c>
      <c r="GP17" s="61">
        <v>2</v>
      </c>
      <c r="GQ17" s="110" t="s">
        <v>217</v>
      </c>
      <c r="GR17" s="111" t="s">
        <v>218</v>
      </c>
      <c r="GS17" s="90"/>
      <c r="GT17" s="61">
        <v>1</v>
      </c>
      <c r="GU17" s="274" t="s">
        <v>0</v>
      </c>
      <c r="GV17" s="61">
        <v>3</v>
      </c>
      <c r="GW17" s="110" t="s">
        <v>217</v>
      </c>
      <c r="GX17" s="111" t="s">
        <v>219</v>
      </c>
      <c r="GY17" s="90"/>
      <c r="GZ17" s="102">
        <v>3</v>
      </c>
      <c r="HA17" s="274" t="s">
        <v>0</v>
      </c>
      <c r="HB17" s="101">
        <v>0</v>
      </c>
      <c r="HC17" s="110" t="s">
        <v>217</v>
      </c>
      <c r="HD17" s="111" t="s">
        <v>266</v>
      </c>
      <c r="HE17" s="90"/>
      <c r="HF17" s="61">
        <v>2</v>
      </c>
      <c r="HG17" s="274" t="s">
        <v>0</v>
      </c>
      <c r="HH17" s="61">
        <v>1</v>
      </c>
      <c r="HI17" s="110" t="s">
        <v>217</v>
      </c>
      <c r="HJ17" s="111" t="s">
        <v>212</v>
      </c>
      <c r="HK17" s="90"/>
      <c r="HL17" s="61">
        <v>1</v>
      </c>
      <c r="HM17" s="274" t="s">
        <v>0</v>
      </c>
      <c r="HN17" s="61">
        <v>2</v>
      </c>
      <c r="HO17" s="110" t="s">
        <v>217</v>
      </c>
      <c r="HP17" s="111" t="s">
        <v>289</v>
      </c>
      <c r="HQ17" s="90"/>
      <c r="HR17" s="61">
        <v>4</v>
      </c>
      <c r="HS17" s="274" t="s">
        <v>0</v>
      </c>
      <c r="HT17" s="61">
        <v>0</v>
      </c>
      <c r="HU17" s="110" t="s">
        <v>217</v>
      </c>
      <c r="HV17" s="111" t="s">
        <v>218</v>
      </c>
      <c r="HW17" s="90"/>
      <c r="HX17" s="102"/>
      <c r="HY17" s="274" t="s">
        <v>0</v>
      </c>
      <c r="HZ17" s="101"/>
      <c r="IA17" s="110" t="s">
        <v>326</v>
      </c>
      <c r="IB17" s="111" t="s">
        <v>326</v>
      </c>
      <c r="IC17" s="90"/>
      <c r="ID17" s="61">
        <v>1</v>
      </c>
      <c r="IE17" s="274" t="s">
        <v>0</v>
      </c>
      <c r="IF17" s="61">
        <v>3</v>
      </c>
      <c r="IG17" s="110" t="s">
        <v>217</v>
      </c>
      <c r="IH17" s="111" t="s">
        <v>218</v>
      </c>
      <c r="II17" s="90"/>
      <c r="IJ17" s="61"/>
      <c r="IK17" s="274" t="s">
        <v>0</v>
      </c>
      <c r="IL17" s="61"/>
      <c r="IM17" s="110" t="s">
        <v>326</v>
      </c>
      <c r="IN17" s="111" t="s">
        <v>326</v>
      </c>
      <c r="IO17" s="90"/>
      <c r="IP17" s="102">
        <v>4</v>
      </c>
      <c r="IQ17" s="274" t="s">
        <v>0</v>
      </c>
      <c r="IR17" s="101">
        <v>1</v>
      </c>
      <c r="IS17" s="110" t="s">
        <v>219</v>
      </c>
      <c r="IT17" s="111" t="s">
        <v>210</v>
      </c>
      <c r="IU17" s="90"/>
      <c r="IV17" s="61">
        <v>1</v>
      </c>
      <c r="IW17" s="274" t="s">
        <v>0</v>
      </c>
      <c r="IX17" s="61">
        <v>2</v>
      </c>
      <c r="IY17" s="110" t="s">
        <v>219</v>
      </c>
      <c r="IZ17" s="111" t="s">
        <v>210</v>
      </c>
      <c r="JA17" s="90"/>
      <c r="JB17" s="61">
        <v>3</v>
      </c>
      <c r="JC17" s="274" t="s">
        <v>0</v>
      </c>
      <c r="JD17" s="61">
        <v>0</v>
      </c>
      <c r="JE17" s="110" t="s">
        <v>219</v>
      </c>
      <c r="JF17" s="111" t="s">
        <v>210</v>
      </c>
      <c r="JG17" s="90"/>
      <c r="JH17" s="61"/>
      <c r="JI17" s="274" t="s">
        <v>0</v>
      </c>
      <c r="JJ17" s="61"/>
      <c r="JK17" s="110" t="s">
        <v>326</v>
      </c>
      <c r="JL17" s="111" t="s">
        <v>326</v>
      </c>
      <c r="JM17" s="90"/>
      <c r="JN17" s="61"/>
      <c r="JO17" s="274" t="s">
        <v>0</v>
      </c>
      <c r="JP17" s="61"/>
      <c r="JQ17" s="110" t="s">
        <v>326</v>
      </c>
      <c r="JR17" s="111" t="s">
        <v>326</v>
      </c>
      <c r="JS17" s="90"/>
      <c r="JT17" s="102"/>
      <c r="JU17" s="274" t="s">
        <v>0</v>
      </c>
      <c r="JV17" s="101"/>
      <c r="JW17" s="110" t="s">
        <v>326</v>
      </c>
      <c r="JX17" s="111" t="s">
        <v>326</v>
      </c>
      <c r="JY17" s="90"/>
      <c r="JZ17" s="102"/>
      <c r="KA17" s="274" t="s">
        <v>0</v>
      </c>
      <c r="KB17" s="101"/>
      <c r="KC17" s="110" t="s">
        <v>326</v>
      </c>
      <c r="KD17" s="111" t="s">
        <v>326</v>
      </c>
      <c r="KE17" s="90"/>
      <c r="KF17" s="102"/>
      <c r="KG17" s="274" t="s">
        <v>0</v>
      </c>
      <c r="KH17" s="101"/>
      <c r="KI17" s="110" t="s">
        <v>326</v>
      </c>
      <c r="KJ17" s="111" t="s">
        <v>326</v>
      </c>
      <c r="KK17" s="90"/>
      <c r="KL17" s="61"/>
      <c r="KM17" s="274" t="s">
        <v>0</v>
      </c>
      <c r="KN17" s="61"/>
      <c r="KO17" s="110" t="s">
        <v>326</v>
      </c>
      <c r="KP17" s="111" t="s">
        <v>326</v>
      </c>
      <c r="KQ17" s="90"/>
      <c r="KR17" s="61"/>
      <c r="KS17" s="274" t="s">
        <v>0</v>
      </c>
      <c r="KT17" s="61"/>
      <c r="KU17" s="110" t="s">
        <v>326</v>
      </c>
      <c r="KV17" s="111" t="s">
        <v>326</v>
      </c>
      <c r="KW17" s="90"/>
      <c r="KX17" s="61"/>
      <c r="KY17" s="274" t="s">
        <v>0</v>
      </c>
      <c r="KZ17" s="61"/>
      <c r="LA17" s="110" t="s">
        <v>326</v>
      </c>
      <c r="LB17" s="111" t="s">
        <v>326</v>
      </c>
      <c r="LC17" s="90"/>
      <c r="LD17" s="102"/>
      <c r="LE17" s="274" t="s">
        <v>0</v>
      </c>
      <c r="LF17" s="101"/>
      <c r="LG17" s="110" t="s">
        <v>326</v>
      </c>
      <c r="LH17" s="111" t="s">
        <v>326</v>
      </c>
      <c r="LI17" s="90"/>
      <c r="LJ17" s="61"/>
      <c r="LK17" s="274" t="s">
        <v>0</v>
      </c>
      <c r="LL17" s="61"/>
      <c r="LM17" s="110" t="s">
        <v>326</v>
      </c>
      <c r="LN17" s="111" t="s">
        <v>326</v>
      </c>
      <c r="LO17" s="90"/>
      <c r="LP17" s="61"/>
      <c r="LQ17" s="274" t="s">
        <v>0</v>
      </c>
      <c r="LR17" s="61"/>
      <c r="LS17" s="110" t="s">
        <v>326</v>
      </c>
      <c r="LT17" s="111" t="s">
        <v>326</v>
      </c>
      <c r="LU17" s="90"/>
      <c r="LV17" s="102"/>
      <c r="LW17" s="274" t="s">
        <v>0</v>
      </c>
      <c r="LX17" s="101"/>
      <c r="LY17" s="110" t="s">
        <v>326</v>
      </c>
      <c r="LZ17" s="111" t="s">
        <v>326</v>
      </c>
      <c r="MA17" s="90"/>
      <c r="MB17" s="61"/>
      <c r="MC17" s="274" t="s">
        <v>0</v>
      </c>
      <c r="MD17" s="61"/>
      <c r="ME17" s="110" t="s">
        <v>326</v>
      </c>
      <c r="MF17" s="111" t="s">
        <v>326</v>
      </c>
      <c r="MG17" s="90"/>
      <c r="MH17" s="61"/>
      <c r="MI17" s="274" t="s">
        <v>0</v>
      </c>
      <c r="MJ17" s="61"/>
      <c r="MK17" s="110" t="s">
        <v>326</v>
      </c>
      <c r="ML17" s="111" t="s">
        <v>326</v>
      </c>
      <c r="MM17" s="90"/>
      <c r="MN17" s="61"/>
      <c r="MO17" s="274" t="s">
        <v>0</v>
      </c>
      <c r="MP17" s="61"/>
      <c r="MQ17" s="110" t="s">
        <v>326</v>
      </c>
      <c r="MR17" s="111" t="s">
        <v>326</v>
      </c>
      <c r="MS17" s="90"/>
      <c r="MT17" s="102"/>
      <c r="MU17" s="274" t="s">
        <v>0</v>
      </c>
      <c r="MV17" s="101"/>
      <c r="MW17" s="110" t="s">
        <v>326</v>
      </c>
      <c r="MX17" s="111" t="s">
        <v>326</v>
      </c>
      <c r="MY17" s="90"/>
      <c r="MZ17" s="61"/>
      <c r="NA17" s="274" t="s">
        <v>0</v>
      </c>
      <c r="NB17" s="61"/>
      <c r="NC17" s="110" t="s">
        <v>326</v>
      </c>
      <c r="ND17" s="111" t="s">
        <v>326</v>
      </c>
      <c r="NE17" s="90"/>
      <c r="NF17" s="61"/>
      <c r="NG17" s="274" t="s">
        <v>0</v>
      </c>
      <c r="NH17" s="61"/>
      <c r="NI17" s="110" t="s">
        <v>326</v>
      </c>
      <c r="NJ17" s="111" t="s">
        <v>326</v>
      </c>
      <c r="NK17" s="90"/>
      <c r="NL17" s="61"/>
      <c r="NM17" s="274" t="s">
        <v>0</v>
      </c>
      <c r="NN17" s="61"/>
      <c r="NO17" s="110" t="s">
        <v>326</v>
      </c>
      <c r="NP17" s="111" t="s">
        <v>326</v>
      </c>
      <c r="NQ17" s="90"/>
      <c r="NR17" s="61"/>
      <c r="NS17" s="274" t="s">
        <v>0</v>
      </c>
      <c r="NT17" s="61"/>
      <c r="NU17" s="110" t="s">
        <v>326</v>
      </c>
      <c r="NV17" s="111" t="s">
        <v>326</v>
      </c>
      <c r="NW17" s="98"/>
      <c r="NX17" s="102"/>
      <c r="NY17" s="274" t="s">
        <v>0</v>
      </c>
      <c r="NZ17" s="101"/>
      <c r="OA17" s="110" t="s">
        <v>326</v>
      </c>
      <c r="OB17" s="111" t="s">
        <v>326</v>
      </c>
      <c r="OC17" s="117"/>
      <c r="OD17" s="253"/>
      <c r="OE17" s="110" t="s">
        <v>0</v>
      </c>
      <c r="OF17" s="110"/>
      <c r="OG17" s="110" t="s">
        <v>326</v>
      </c>
      <c r="OH17" s="111" t="s">
        <v>326</v>
      </c>
    </row>
    <row r="18" spans="1:398" ht="15" x14ac:dyDescent="0.2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216</v>
      </c>
      <c r="N18" s="111" t="s">
        <v>212</v>
      </c>
      <c r="O18" s="77"/>
      <c r="P18" s="102">
        <v>5</v>
      </c>
      <c r="Q18" s="311" t="s">
        <v>0</v>
      </c>
      <c r="R18" s="101">
        <v>0</v>
      </c>
      <c r="S18" s="110" t="s">
        <v>216</v>
      </c>
      <c r="T18" s="111" t="s">
        <v>212</v>
      </c>
      <c r="U18" s="77"/>
      <c r="V18" s="102">
        <v>0</v>
      </c>
      <c r="W18" s="311" t="s">
        <v>0</v>
      </c>
      <c r="X18" s="101">
        <v>5</v>
      </c>
      <c r="Y18" s="110" t="s">
        <v>216</v>
      </c>
      <c r="Z18" s="111" t="s">
        <v>212</v>
      </c>
      <c r="AA18" s="90"/>
      <c r="AB18" s="61">
        <v>5</v>
      </c>
      <c r="AC18" s="294" t="s">
        <v>0</v>
      </c>
      <c r="AD18" s="61">
        <v>0</v>
      </c>
      <c r="AE18" s="110" t="s">
        <v>216</v>
      </c>
      <c r="AF18" s="111" t="s">
        <v>212</v>
      </c>
      <c r="AG18" s="90"/>
      <c r="AH18" s="61">
        <v>0</v>
      </c>
      <c r="AI18" s="274" t="s">
        <v>0</v>
      </c>
      <c r="AJ18" s="61">
        <v>5</v>
      </c>
      <c r="AK18" s="110" t="s">
        <v>216</v>
      </c>
      <c r="AL18" s="111" t="s">
        <v>216</v>
      </c>
      <c r="AM18" s="90"/>
      <c r="AN18" s="102">
        <v>0</v>
      </c>
      <c r="AO18" s="274" t="s">
        <v>0</v>
      </c>
      <c r="AP18" s="101">
        <v>5</v>
      </c>
      <c r="AQ18" s="110" t="s">
        <v>216</v>
      </c>
      <c r="AR18" s="111" t="s">
        <v>216</v>
      </c>
      <c r="AS18" s="90"/>
      <c r="AT18" s="61"/>
      <c r="AU18" s="274" t="s">
        <v>0</v>
      </c>
      <c r="AV18" s="61"/>
      <c r="AW18" s="110" t="s">
        <v>326</v>
      </c>
      <c r="AX18" s="111" t="s">
        <v>326</v>
      </c>
      <c r="AY18" s="90"/>
      <c r="AZ18" s="102">
        <v>5</v>
      </c>
      <c r="BA18" s="274" t="s">
        <v>0</v>
      </c>
      <c r="BB18" s="101">
        <v>0</v>
      </c>
      <c r="BC18" s="110" t="s">
        <v>216</v>
      </c>
      <c r="BD18" s="111" t="s">
        <v>216</v>
      </c>
      <c r="BE18" s="90"/>
      <c r="BF18" s="61">
        <v>0</v>
      </c>
      <c r="BG18" s="274" t="s">
        <v>0</v>
      </c>
      <c r="BH18" s="61">
        <v>5</v>
      </c>
      <c r="BI18" s="110" t="s">
        <v>218</v>
      </c>
      <c r="BJ18" s="111" t="s">
        <v>216</v>
      </c>
      <c r="BK18" s="90"/>
      <c r="BL18" s="61">
        <v>5</v>
      </c>
      <c r="BM18" s="274" t="s">
        <v>0</v>
      </c>
      <c r="BN18" s="61">
        <v>0</v>
      </c>
      <c r="BO18" s="110" t="s">
        <v>218</v>
      </c>
      <c r="BP18" s="111" t="s">
        <v>216</v>
      </c>
      <c r="BQ18" s="90"/>
      <c r="BR18" s="61">
        <v>0</v>
      </c>
      <c r="BS18" s="274" t="s">
        <v>0</v>
      </c>
      <c r="BT18" s="61">
        <v>5</v>
      </c>
      <c r="BU18" s="110" t="s">
        <v>216</v>
      </c>
      <c r="BV18" s="111" t="s">
        <v>212</v>
      </c>
      <c r="BW18" s="90"/>
      <c r="BX18" s="61">
        <v>5</v>
      </c>
      <c r="BY18" s="274" t="s">
        <v>0</v>
      </c>
      <c r="BZ18" s="61">
        <v>0</v>
      </c>
      <c r="CA18" s="110" t="s">
        <v>216</v>
      </c>
      <c r="CB18" s="111" t="s">
        <v>216</v>
      </c>
      <c r="CC18" s="90"/>
      <c r="CD18" s="61">
        <v>5</v>
      </c>
      <c r="CE18" s="274" t="s">
        <v>0</v>
      </c>
      <c r="CF18" s="61">
        <v>0</v>
      </c>
      <c r="CG18" s="110" t="s">
        <v>216</v>
      </c>
      <c r="CH18" s="111" t="s">
        <v>216</v>
      </c>
      <c r="CI18" s="90"/>
      <c r="CJ18" s="102">
        <v>5</v>
      </c>
      <c r="CK18" s="274" t="s">
        <v>0</v>
      </c>
      <c r="CL18" s="101">
        <v>0</v>
      </c>
      <c r="CM18" s="110" t="s">
        <v>216</v>
      </c>
      <c r="CN18" s="111" t="s">
        <v>216</v>
      </c>
      <c r="CO18" s="90"/>
      <c r="CP18" s="102">
        <v>0</v>
      </c>
      <c r="CQ18" s="274" t="s">
        <v>0</v>
      </c>
      <c r="CR18" s="101">
        <v>5</v>
      </c>
      <c r="CS18" s="110" t="s">
        <v>216</v>
      </c>
      <c r="CT18" s="111" t="s">
        <v>216</v>
      </c>
      <c r="CU18" s="90"/>
      <c r="CV18" s="61">
        <v>0</v>
      </c>
      <c r="CW18" s="274" t="s">
        <v>0</v>
      </c>
      <c r="CX18" s="61">
        <v>5</v>
      </c>
      <c r="CY18" s="110" t="s">
        <v>216</v>
      </c>
      <c r="CZ18" s="111" t="s">
        <v>216</v>
      </c>
      <c r="DA18" s="90"/>
      <c r="DB18" s="61">
        <v>0</v>
      </c>
      <c r="DC18" s="274" t="s">
        <v>0</v>
      </c>
      <c r="DD18" s="61">
        <v>5</v>
      </c>
      <c r="DE18" s="110" t="s">
        <v>216</v>
      </c>
      <c r="DF18" s="111" t="s">
        <v>216</v>
      </c>
      <c r="DG18" s="90"/>
      <c r="DH18" s="61">
        <v>5</v>
      </c>
      <c r="DI18" s="274" t="s">
        <v>0</v>
      </c>
      <c r="DJ18" s="61">
        <v>0</v>
      </c>
      <c r="DK18" s="110" t="s">
        <v>216</v>
      </c>
      <c r="DL18" s="111" t="s">
        <v>216</v>
      </c>
      <c r="DM18" s="90"/>
      <c r="DN18" s="61">
        <v>0</v>
      </c>
      <c r="DO18" s="274" t="s">
        <v>0</v>
      </c>
      <c r="DP18" s="61">
        <v>5</v>
      </c>
      <c r="DQ18" s="110" t="s">
        <v>218</v>
      </c>
      <c r="DR18" s="111" t="s">
        <v>216</v>
      </c>
      <c r="DS18" s="90"/>
      <c r="DT18" s="61">
        <v>5</v>
      </c>
      <c r="DU18" s="274" t="s">
        <v>0</v>
      </c>
      <c r="DV18" s="61">
        <v>0</v>
      </c>
      <c r="DW18" s="110" t="s">
        <v>216</v>
      </c>
      <c r="DX18" s="111" t="s">
        <v>216</v>
      </c>
      <c r="DY18" s="90"/>
      <c r="DZ18" s="61">
        <v>5</v>
      </c>
      <c r="EA18" s="274" t="s">
        <v>0</v>
      </c>
      <c r="EB18" s="61">
        <v>0</v>
      </c>
      <c r="EC18" s="110" t="s">
        <v>216</v>
      </c>
      <c r="ED18" s="111" t="s">
        <v>216</v>
      </c>
      <c r="EE18" s="90"/>
      <c r="EF18" s="61">
        <v>0</v>
      </c>
      <c r="EG18" s="274" t="s">
        <v>0</v>
      </c>
      <c r="EH18" s="61">
        <v>5</v>
      </c>
      <c r="EI18" s="110" t="s">
        <v>216</v>
      </c>
      <c r="EJ18" s="111" t="s">
        <v>216</v>
      </c>
      <c r="EK18" s="90"/>
      <c r="EL18" s="61">
        <v>0</v>
      </c>
      <c r="EM18" s="274" t="s">
        <v>0</v>
      </c>
      <c r="EN18" s="61">
        <v>5</v>
      </c>
      <c r="EO18" s="110" t="s">
        <v>216</v>
      </c>
      <c r="EP18" s="111" t="s">
        <v>216</v>
      </c>
      <c r="EQ18" s="90"/>
      <c r="ER18" s="102">
        <v>0</v>
      </c>
      <c r="ES18" s="274" t="s">
        <v>0</v>
      </c>
      <c r="ET18" s="101">
        <v>5</v>
      </c>
      <c r="EU18" s="110" t="s">
        <v>216</v>
      </c>
      <c r="EV18" s="111" t="s">
        <v>216</v>
      </c>
      <c r="EW18" s="90"/>
      <c r="EX18" s="61">
        <v>5</v>
      </c>
      <c r="EY18" s="274" t="s">
        <v>0</v>
      </c>
      <c r="EZ18" s="61">
        <v>0</v>
      </c>
      <c r="FA18" s="110" t="s">
        <v>216</v>
      </c>
      <c r="FB18" s="111" t="s">
        <v>216</v>
      </c>
      <c r="FC18" s="90"/>
      <c r="FD18" s="102">
        <v>5</v>
      </c>
      <c r="FE18" s="274" t="s">
        <v>0</v>
      </c>
      <c r="FF18" s="101">
        <v>0</v>
      </c>
      <c r="FG18" s="110" t="s">
        <v>216</v>
      </c>
      <c r="FH18" s="111" t="s">
        <v>216</v>
      </c>
      <c r="FI18" s="90"/>
      <c r="FJ18" s="61">
        <v>5</v>
      </c>
      <c r="FK18" s="274" t="s">
        <v>0</v>
      </c>
      <c r="FL18" s="61">
        <v>0</v>
      </c>
      <c r="FM18" s="110" t="s">
        <v>216</v>
      </c>
      <c r="FN18" s="111" t="s">
        <v>216</v>
      </c>
      <c r="FO18" s="90"/>
      <c r="FP18" s="61">
        <v>0</v>
      </c>
      <c r="FQ18" s="274" t="s">
        <v>0</v>
      </c>
      <c r="FR18" s="61">
        <v>5</v>
      </c>
      <c r="FS18" s="110" t="s">
        <v>216</v>
      </c>
      <c r="FT18" s="111" t="s">
        <v>216</v>
      </c>
      <c r="FU18" s="90"/>
      <c r="FV18" s="61">
        <v>5</v>
      </c>
      <c r="FW18" s="274" t="s">
        <v>0</v>
      </c>
      <c r="FX18" s="61">
        <v>0</v>
      </c>
      <c r="FY18" s="110" t="s">
        <v>216</v>
      </c>
      <c r="FZ18" s="111" t="s">
        <v>216</v>
      </c>
      <c r="GA18" s="90"/>
      <c r="GB18" s="102">
        <v>0</v>
      </c>
      <c r="GC18" s="274" t="s">
        <v>0</v>
      </c>
      <c r="GD18" s="101">
        <v>5</v>
      </c>
      <c r="GE18" s="110" t="s">
        <v>217</v>
      </c>
      <c r="GF18" s="111" t="s">
        <v>218</v>
      </c>
      <c r="GG18" s="90"/>
      <c r="GH18" s="102">
        <v>5</v>
      </c>
      <c r="GI18" s="274" t="s">
        <v>0</v>
      </c>
      <c r="GJ18" s="101">
        <v>0</v>
      </c>
      <c r="GK18" s="110" t="s">
        <v>218</v>
      </c>
      <c r="GL18" s="111" t="s">
        <v>218</v>
      </c>
      <c r="GM18" s="90"/>
      <c r="GN18" s="61">
        <v>0</v>
      </c>
      <c r="GO18" s="274" t="s">
        <v>0</v>
      </c>
      <c r="GP18" s="61">
        <v>5</v>
      </c>
      <c r="GQ18" s="110" t="s">
        <v>217</v>
      </c>
      <c r="GR18" s="111" t="s">
        <v>289</v>
      </c>
      <c r="GS18" s="90"/>
      <c r="GT18" s="61">
        <v>0</v>
      </c>
      <c r="GU18" s="274" t="s">
        <v>0</v>
      </c>
      <c r="GV18" s="61">
        <v>5</v>
      </c>
      <c r="GW18" s="110" t="s">
        <v>217</v>
      </c>
      <c r="GX18" s="111" t="s">
        <v>218</v>
      </c>
      <c r="GY18" s="90"/>
      <c r="GZ18" s="102">
        <v>5</v>
      </c>
      <c r="HA18" s="274" t="s">
        <v>0</v>
      </c>
      <c r="HB18" s="101">
        <v>0</v>
      </c>
      <c r="HC18" s="110" t="s">
        <v>217</v>
      </c>
      <c r="HD18" s="111" t="s">
        <v>218</v>
      </c>
      <c r="HE18" s="90"/>
      <c r="HF18" s="61">
        <v>5</v>
      </c>
      <c r="HG18" s="274" t="s">
        <v>0</v>
      </c>
      <c r="HH18" s="61">
        <v>0</v>
      </c>
      <c r="HI18" s="110" t="s">
        <v>217</v>
      </c>
      <c r="HJ18" s="111" t="s">
        <v>218</v>
      </c>
      <c r="HK18" s="90"/>
      <c r="HL18" s="61">
        <v>0</v>
      </c>
      <c r="HM18" s="274" t="s">
        <v>0</v>
      </c>
      <c r="HN18" s="61">
        <v>5</v>
      </c>
      <c r="HO18" s="110" t="s">
        <v>217</v>
      </c>
      <c r="HP18" s="111" t="s">
        <v>218</v>
      </c>
      <c r="HQ18" s="90"/>
      <c r="HR18" s="61">
        <v>5</v>
      </c>
      <c r="HS18" s="274" t="s">
        <v>0</v>
      </c>
      <c r="HT18" s="61">
        <v>0</v>
      </c>
      <c r="HU18" s="110" t="s">
        <v>218</v>
      </c>
      <c r="HV18" s="111" t="s">
        <v>210</v>
      </c>
      <c r="HW18" s="90"/>
      <c r="HX18" s="102"/>
      <c r="HY18" s="274" t="s">
        <v>0</v>
      </c>
      <c r="HZ18" s="101"/>
      <c r="IA18" s="110" t="s">
        <v>326</v>
      </c>
      <c r="IB18" s="111" t="s">
        <v>326</v>
      </c>
      <c r="IC18" s="90"/>
      <c r="ID18" s="61">
        <v>0</v>
      </c>
      <c r="IE18" s="274" t="s">
        <v>0</v>
      </c>
      <c r="IF18" s="61">
        <v>5</v>
      </c>
      <c r="IG18" s="110" t="s">
        <v>217</v>
      </c>
      <c r="IH18" s="111" t="s">
        <v>218</v>
      </c>
      <c r="II18" s="90"/>
      <c r="IJ18" s="61"/>
      <c r="IK18" s="274" t="s">
        <v>0</v>
      </c>
      <c r="IL18" s="61"/>
      <c r="IM18" s="110" t="s">
        <v>326</v>
      </c>
      <c r="IN18" s="111" t="s">
        <v>326</v>
      </c>
      <c r="IO18" s="90"/>
      <c r="IP18" s="102">
        <v>5</v>
      </c>
      <c r="IQ18" s="274" t="s">
        <v>0</v>
      </c>
      <c r="IR18" s="101">
        <v>0</v>
      </c>
      <c r="IS18" s="110" t="s">
        <v>216</v>
      </c>
      <c r="IT18" s="111" t="s">
        <v>216</v>
      </c>
      <c r="IU18" s="90"/>
      <c r="IV18" s="61">
        <v>0</v>
      </c>
      <c r="IW18" s="274" t="s">
        <v>0</v>
      </c>
      <c r="IX18" s="61">
        <v>5</v>
      </c>
      <c r="IY18" s="110" t="s">
        <v>216</v>
      </c>
      <c r="IZ18" s="111" t="s">
        <v>327</v>
      </c>
      <c r="JA18" s="90"/>
      <c r="JB18" s="61">
        <v>5</v>
      </c>
      <c r="JC18" s="274" t="s">
        <v>0</v>
      </c>
      <c r="JD18" s="61">
        <v>0</v>
      </c>
      <c r="JE18" s="110" t="s">
        <v>266</v>
      </c>
      <c r="JF18" s="111" t="s">
        <v>327</v>
      </c>
      <c r="JG18" s="90"/>
      <c r="JH18" s="61"/>
      <c r="JI18" s="274" t="s">
        <v>0</v>
      </c>
      <c r="JJ18" s="61"/>
      <c r="JK18" s="110" t="s">
        <v>326</v>
      </c>
      <c r="JL18" s="111" t="s">
        <v>326</v>
      </c>
      <c r="JM18" s="90"/>
      <c r="JN18" s="61"/>
      <c r="JO18" s="274" t="s">
        <v>0</v>
      </c>
      <c r="JP18" s="61"/>
      <c r="JQ18" s="110" t="s">
        <v>326</v>
      </c>
      <c r="JR18" s="111" t="s">
        <v>326</v>
      </c>
      <c r="JS18" s="90"/>
      <c r="JT18" s="102"/>
      <c r="JU18" s="274" t="s">
        <v>0</v>
      </c>
      <c r="JV18" s="101"/>
      <c r="JW18" s="110" t="s">
        <v>326</v>
      </c>
      <c r="JX18" s="111" t="s">
        <v>326</v>
      </c>
      <c r="JY18" s="90"/>
      <c r="JZ18" s="102"/>
      <c r="KA18" s="274" t="s">
        <v>0</v>
      </c>
      <c r="KB18" s="101"/>
      <c r="KC18" s="110" t="s">
        <v>326</v>
      </c>
      <c r="KD18" s="111" t="s">
        <v>326</v>
      </c>
      <c r="KE18" s="90"/>
      <c r="KF18" s="102"/>
      <c r="KG18" s="274" t="s">
        <v>0</v>
      </c>
      <c r="KH18" s="101"/>
      <c r="KI18" s="110" t="s">
        <v>326</v>
      </c>
      <c r="KJ18" s="111" t="s">
        <v>326</v>
      </c>
      <c r="KK18" s="90"/>
      <c r="KL18" s="61"/>
      <c r="KM18" s="274" t="s">
        <v>0</v>
      </c>
      <c r="KN18" s="61"/>
      <c r="KO18" s="110" t="s">
        <v>326</v>
      </c>
      <c r="KP18" s="111" t="s">
        <v>326</v>
      </c>
      <c r="KQ18" s="90"/>
      <c r="KR18" s="61"/>
      <c r="KS18" s="274" t="s">
        <v>0</v>
      </c>
      <c r="KT18" s="61"/>
      <c r="KU18" s="110" t="s">
        <v>326</v>
      </c>
      <c r="KV18" s="111" t="s">
        <v>326</v>
      </c>
      <c r="KW18" s="90"/>
      <c r="KX18" s="61"/>
      <c r="KY18" s="274" t="s">
        <v>0</v>
      </c>
      <c r="KZ18" s="61"/>
      <c r="LA18" s="110" t="s">
        <v>326</v>
      </c>
      <c r="LB18" s="111" t="s">
        <v>326</v>
      </c>
      <c r="LC18" s="90"/>
      <c r="LD18" s="102"/>
      <c r="LE18" s="274" t="s">
        <v>0</v>
      </c>
      <c r="LF18" s="101"/>
      <c r="LG18" s="110" t="s">
        <v>326</v>
      </c>
      <c r="LH18" s="111" t="s">
        <v>326</v>
      </c>
      <c r="LI18" s="90"/>
      <c r="LJ18" s="61"/>
      <c r="LK18" s="274" t="s">
        <v>0</v>
      </c>
      <c r="LL18" s="61"/>
      <c r="LM18" s="110" t="s">
        <v>326</v>
      </c>
      <c r="LN18" s="111" t="s">
        <v>326</v>
      </c>
      <c r="LO18" s="90"/>
      <c r="LP18" s="61"/>
      <c r="LQ18" s="274" t="s">
        <v>0</v>
      </c>
      <c r="LR18" s="61"/>
      <c r="LS18" s="110" t="s">
        <v>326</v>
      </c>
      <c r="LT18" s="111" t="s">
        <v>326</v>
      </c>
      <c r="LU18" s="90"/>
      <c r="LV18" s="102"/>
      <c r="LW18" s="274" t="s">
        <v>0</v>
      </c>
      <c r="LX18" s="101"/>
      <c r="LY18" s="110" t="s">
        <v>326</v>
      </c>
      <c r="LZ18" s="111" t="s">
        <v>326</v>
      </c>
      <c r="MA18" s="90"/>
      <c r="MB18" s="61"/>
      <c r="MC18" s="274" t="s">
        <v>0</v>
      </c>
      <c r="MD18" s="61"/>
      <c r="ME18" s="110" t="s">
        <v>326</v>
      </c>
      <c r="MF18" s="111" t="s">
        <v>326</v>
      </c>
      <c r="MG18" s="90"/>
      <c r="MH18" s="61"/>
      <c r="MI18" s="274" t="s">
        <v>0</v>
      </c>
      <c r="MJ18" s="61"/>
      <c r="MK18" s="110" t="s">
        <v>326</v>
      </c>
      <c r="ML18" s="111" t="s">
        <v>326</v>
      </c>
      <c r="MM18" s="90"/>
      <c r="MN18" s="61"/>
      <c r="MO18" s="274" t="s">
        <v>0</v>
      </c>
      <c r="MP18" s="61"/>
      <c r="MQ18" s="110" t="s">
        <v>326</v>
      </c>
      <c r="MR18" s="111" t="s">
        <v>326</v>
      </c>
      <c r="MS18" s="90"/>
      <c r="MT18" s="102"/>
      <c r="MU18" s="274" t="s">
        <v>0</v>
      </c>
      <c r="MV18" s="101"/>
      <c r="MW18" s="110" t="s">
        <v>326</v>
      </c>
      <c r="MX18" s="111" t="s">
        <v>326</v>
      </c>
      <c r="MY18" s="90"/>
      <c r="MZ18" s="61"/>
      <c r="NA18" s="274" t="s">
        <v>0</v>
      </c>
      <c r="NB18" s="61"/>
      <c r="NC18" s="110" t="s">
        <v>326</v>
      </c>
      <c r="ND18" s="111" t="s">
        <v>326</v>
      </c>
      <c r="NE18" s="90"/>
      <c r="NF18" s="61"/>
      <c r="NG18" s="274" t="s">
        <v>0</v>
      </c>
      <c r="NH18" s="61"/>
      <c r="NI18" s="110" t="s">
        <v>326</v>
      </c>
      <c r="NJ18" s="111" t="s">
        <v>326</v>
      </c>
      <c r="NK18" s="90"/>
      <c r="NL18" s="61"/>
      <c r="NM18" s="274" t="s">
        <v>0</v>
      </c>
      <c r="NN18" s="61"/>
      <c r="NO18" s="110" t="s">
        <v>326</v>
      </c>
      <c r="NP18" s="111" t="s">
        <v>326</v>
      </c>
      <c r="NQ18" s="90"/>
      <c r="NR18" s="61"/>
      <c r="NS18" s="274" t="s">
        <v>0</v>
      </c>
      <c r="NT18" s="61"/>
      <c r="NU18" s="110" t="s">
        <v>326</v>
      </c>
      <c r="NV18" s="111" t="s">
        <v>326</v>
      </c>
      <c r="NW18" s="98"/>
      <c r="NX18" s="102"/>
      <c r="NY18" s="274" t="s">
        <v>0</v>
      </c>
      <c r="NZ18" s="101"/>
      <c r="OA18" s="110" t="s">
        <v>326</v>
      </c>
      <c r="OB18" s="111" t="s">
        <v>326</v>
      </c>
      <c r="OC18" s="117"/>
      <c r="OD18" s="253"/>
      <c r="OE18" s="110" t="s">
        <v>0</v>
      </c>
      <c r="OF18" s="110"/>
      <c r="OG18" s="110" t="s">
        <v>326</v>
      </c>
      <c r="OH18" s="111" t="s">
        <v>326</v>
      </c>
    </row>
    <row r="19" spans="1:398" ht="15" hidden="1" customHeight="1" x14ac:dyDescent="0.2">
      <c r="A19" s="292">
        <f>IF(B19="","",VLOOKUP(B19,'Registrovaní tipéri'!$A$2:$B$101,2,FALSE))</f>
        <v>73</v>
      </c>
      <c r="B19" s="277" t="s">
        <v>257</v>
      </c>
      <c r="J19" s="314"/>
      <c r="K19" s="315"/>
      <c r="L19" s="315"/>
      <c r="M19" s="110" t="s">
        <v>326</v>
      </c>
      <c r="N19" s="111" t="s">
        <v>326</v>
      </c>
      <c r="P19" s="314"/>
      <c r="Q19" s="315"/>
      <c r="R19" s="315"/>
      <c r="S19" s="110" t="s">
        <v>326</v>
      </c>
      <c r="T19" s="111" t="s">
        <v>326</v>
      </c>
      <c r="V19" s="310">
        <v>3</v>
      </c>
      <c r="W19" s="311"/>
      <c r="X19" s="311">
        <v>2</v>
      </c>
      <c r="Y19" s="311" t="s">
        <v>219</v>
      </c>
      <c r="Z19" s="312" t="s">
        <v>216</v>
      </c>
      <c r="AA19" s="90"/>
      <c r="AB19" s="61">
        <v>2</v>
      </c>
      <c r="AC19" s="294" t="s">
        <v>0</v>
      </c>
      <c r="AD19" s="61">
        <v>3</v>
      </c>
      <c r="AE19" s="110" t="s">
        <v>289</v>
      </c>
      <c r="AF19" s="111" t="s">
        <v>216</v>
      </c>
      <c r="AG19" s="90"/>
      <c r="AH19" s="61">
        <v>1</v>
      </c>
      <c r="AI19" s="274" t="s">
        <v>0</v>
      </c>
      <c r="AJ19" s="61">
        <v>3</v>
      </c>
      <c r="AK19" s="110" t="s">
        <v>289</v>
      </c>
      <c r="AL19" s="111" t="s">
        <v>216</v>
      </c>
      <c r="AM19" s="90"/>
      <c r="AN19" s="102"/>
      <c r="AO19" s="274" t="s">
        <v>0</v>
      </c>
      <c r="AP19" s="101"/>
      <c r="AQ19" s="110" t="s">
        <v>326</v>
      </c>
      <c r="AR19" s="111" t="s">
        <v>326</v>
      </c>
      <c r="AS19" s="90"/>
      <c r="AT19" s="61"/>
      <c r="AU19" s="274" t="s">
        <v>0</v>
      </c>
      <c r="AV19" s="61"/>
      <c r="AW19" s="110" t="s">
        <v>326</v>
      </c>
      <c r="AX19" s="111" t="s">
        <v>326</v>
      </c>
      <c r="AY19" s="90"/>
      <c r="AZ19" s="102"/>
      <c r="BA19" s="274" t="s">
        <v>0</v>
      </c>
      <c r="BB19" s="101"/>
      <c r="BC19" s="110" t="s">
        <v>326</v>
      </c>
      <c r="BD19" s="111" t="s">
        <v>326</v>
      </c>
      <c r="BE19" s="90"/>
      <c r="BF19" s="61"/>
      <c r="BG19" s="274" t="s">
        <v>0</v>
      </c>
      <c r="BH19" s="61"/>
      <c r="BI19" s="110" t="s">
        <v>326</v>
      </c>
      <c r="BJ19" s="111" t="s">
        <v>326</v>
      </c>
      <c r="BK19" s="90"/>
      <c r="BL19" s="61">
        <v>4</v>
      </c>
      <c r="BM19" s="274" t="s">
        <v>0</v>
      </c>
      <c r="BN19" s="61">
        <v>2</v>
      </c>
      <c r="BO19" s="110" t="s">
        <v>217</v>
      </c>
      <c r="BP19" s="111" t="s">
        <v>218</v>
      </c>
      <c r="BQ19" s="90"/>
      <c r="BR19" s="61"/>
      <c r="BS19" s="274" t="s">
        <v>0</v>
      </c>
      <c r="BT19" s="61"/>
      <c r="BU19" s="110" t="s">
        <v>326</v>
      </c>
      <c r="BV19" s="111" t="s">
        <v>326</v>
      </c>
      <c r="BW19" s="90"/>
      <c r="BX19" s="61"/>
      <c r="BY19" s="274" t="s">
        <v>0</v>
      </c>
      <c r="BZ19" s="61"/>
      <c r="CA19" s="110" t="s">
        <v>326</v>
      </c>
      <c r="CB19" s="111" t="s">
        <v>326</v>
      </c>
      <c r="CC19" s="90"/>
      <c r="CD19" s="61"/>
      <c r="CE19" s="274" t="s">
        <v>0</v>
      </c>
      <c r="CF19" s="61"/>
      <c r="CG19" s="110" t="s">
        <v>326</v>
      </c>
      <c r="CH19" s="111" t="s">
        <v>326</v>
      </c>
      <c r="CI19" s="90"/>
      <c r="CJ19" s="102"/>
      <c r="CK19" s="274" t="s">
        <v>0</v>
      </c>
      <c r="CL19" s="101"/>
      <c r="CM19" s="110" t="s">
        <v>326</v>
      </c>
      <c r="CN19" s="111" t="s">
        <v>326</v>
      </c>
      <c r="CO19" s="90"/>
      <c r="CP19" s="102"/>
      <c r="CQ19" s="274" t="s">
        <v>0</v>
      </c>
      <c r="CR19" s="101"/>
      <c r="CS19" s="110" t="s">
        <v>326</v>
      </c>
      <c r="CT19" s="111" t="s">
        <v>326</v>
      </c>
      <c r="CU19" s="90"/>
      <c r="CV19" s="61"/>
      <c r="CW19" s="274" t="s">
        <v>0</v>
      </c>
      <c r="CX19" s="61"/>
      <c r="CY19" s="110" t="s">
        <v>326</v>
      </c>
      <c r="CZ19" s="111" t="s">
        <v>326</v>
      </c>
      <c r="DA19" s="90"/>
      <c r="DB19" s="61"/>
      <c r="DC19" s="274" t="s">
        <v>0</v>
      </c>
      <c r="DD19" s="61"/>
      <c r="DE19" s="110" t="s">
        <v>326</v>
      </c>
      <c r="DF19" s="111" t="s">
        <v>326</v>
      </c>
      <c r="DG19" s="90"/>
      <c r="DH19" s="61"/>
      <c r="DI19" s="274" t="s">
        <v>0</v>
      </c>
      <c r="DJ19" s="61"/>
      <c r="DK19" s="110" t="s">
        <v>326</v>
      </c>
      <c r="DL19" s="111" t="s">
        <v>326</v>
      </c>
      <c r="DM19" s="90"/>
      <c r="DN19" s="61"/>
      <c r="DO19" s="274" t="s">
        <v>0</v>
      </c>
      <c r="DP19" s="61"/>
      <c r="DQ19" s="110" t="s">
        <v>326</v>
      </c>
      <c r="DR19" s="111" t="s">
        <v>326</v>
      </c>
      <c r="DS19" s="90"/>
      <c r="DT19" s="61"/>
      <c r="DU19" s="274" t="s">
        <v>0</v>
      </c>
      <c r="DV19" s="61"/>
      <c r="DW19" s="110" t="s">
        <v>326</v>
      </c>
      <c r="DX19" s="111" t="s">
        <v>326</v>
      </c>
      <c r="DY19" s="90"/>
      <c r="DZ19" s="61"/>
      <c r="EA19" s="274" t="s">
        <v>0</v>
      </c>
      <c r="EB19" s="61"/>
      <c r="EC19" s="110" t="s">
        <v>326</v>
      </c>
      <c r="ED19" s="111" t="s">
        <v>326</v>
      </c>
      <c r="EE19" s="90"/>
      <c r="EF19" s="61"/>
      <c r="EG19" s="274" t="s">
        <v>0</v>
      </c>
      <c r="EH19" s="61"/>
      <c r="EI19" s="110" t="s">
        <v>326</v>
      </c>
      <c r="EJ19" s="111" t="s">
        <v>326</v>
      </c>
      <c r="EK19" s="90"/>
      <c r="EL19" s="61"/>
      <c r="EM19" s="274" t="s">
        <v>0</v>
      </c>
      <c r="EN19" s="61"/>
      <c r="EO19" s="110" t="s">
        <v>326</v>
      </c>
      <c r="EP19" s="111" t="s">
        <v>326</v>
      </c>
      <c r="EQ19" s="90"/>
      <c r="ER19" s="102"/>
      <c r="ES19" s="274" t="s">
        <v>0</v>
      </c>
      <c r="ET19" s="101"/>
      <c r="EU19" s="110" t="s">
        <v>326</v>
      </c>
      <c r="EV19" s="111" t="s">
        <v>326</v>
      </c>
      <c r="EW19" s="90"/>
      <c r="EX19" s="61"/>
      <c r="EY19" s="274" t="s">
        <v>0</v>
      </c>
      <c r="EZ19" s="61"/>
      <c r="FA19" s="110" t="s">
        <v>326</v>
      </c>
      <c r="FB19" s="111" t="s">
        <v>326</v>
      </c>
      <c r="FC19" s="90"/>
      <c r="FD19" s="102"/>
      <c r="FE19" s="274" t="s">
        <v>0</v>
      </c>
      <c r="FF19" s="101"/>
      <c r="FG19" s="110" t="s">
        <v>326</v>
      </c>
      <c r="FH19" s="111" t="s">
        <v>326</v>
      </c>
      <c r="FI19" s="90"/>
      <c r="FJ19" s="61"/>
      <c r="FK19" s="274" t="s">
        <v>0</v>
      </c>
      <c r="FL19" s="61"/>
      <c r="FM19" s="110" t="s">
        <v>326</v>
      </c>
      <c r="FN19" s="111" t="s">
        <v>326</v>
      </c>
      <c r="FO19" s="90"/>
      <c r="FP19" s="61"/>
      <c r="FQ19" s="274" t="s">
        <v>0</v>
      </c>
      <c r="FR19" s="61"/>
      <c r="FS19" s="110" t="s">
        <v>326</v>
      </c>
      <c r="FT19" s="111" t="s">
        <v>326</v>
      </c>
      <c r="FU19" s="90"/>
      <c r="FV19" s="61"/>
      <c r="FW19" s="274" t="s">
        <v>0</v>
      </c>
      <c r="FX19" s="61"/>
      <c r="FY19" s="110" t="s">
        <v>326</v>
      </c>
      <c r="FZ19" s="111" t="s">
        <v>326</v>
      </c>
      <c r="GA19" s="90"/>
      <c r="GB19" s="102"/>
      <c r="GC19" s="274" t="s">
        <v>0</v>
      </c>
      <c r="GD19" s="101"/>
      <c r="GE19" s="110" t="s">
        <v>326</v>
      </c>
      <c r="GF19" s="111" t="s">
        <v>326</v>
      </c>
      <c r="GG19" s="90"/>
      <c r="GH19" s="102"/>
      <c r="GI19" s="274" t="s">
        <v>0</v>
      </c>
      <c r="GJ19" s="101"/>
      <c r="GK19" s="110" t="s">
        <v>326</v>
      </c>
      <c r="GL19" s="111" t="s">
        <v>326</v>
      </c>
      <c r="GM19" s="90"/>
      <c r="GN19" s="61"/>
      <c r="GO19" s="274" t="s">
        <v>0</v>
      </c>
      <c r="GP19" s="61"/>
      <c r="GQ19" s="110" t="s">
        <v>326</v>
      </c>
      <c r="GR19" s="111" t="s">
        <v>326</v>
      </c>
      <c r="GS19" s="90"/>
      <c r="GT19" s="61"/>
      <c r="GU19" s="274" t="s">
        <v>0</v>
      </c>
      <c r="GV19" s="61"/>
      <c r="GW19" s="110" t="s">
        <v>326</v>
      </c>
      <c r="GX19" s="111" t="s">
        <v>326</v>
      </c>
      <c r="GY19" s="90"/>
      <c r="GZ19" s="102"/>
      <c r="HA19" s="274" t="s">
        <v>0</v>
      </c>
      <c r="HB19" s="101"/>
      <c r="HC19" s="110" t="s">
        <v>326</v>
      </c>
      <c r="HD19" s="111" t="s">
        <v>326</v>
      </c>
      <c r="HE19" s="90"/>
      <c r="HF19" s="61"/>
      <c r="HG19" s="274" t="s">
        <v>0</v>
      </c>
      <c r="HH19" s="61"/>
      <c r="HI19" s="110" t="s">
        <v>326</v>
      </c>
      <c r="HJ19" s="111" t="s">
        <v>326</v>
      </c>
      <c r="HK19" s="90"/>
      <c r="HL19" s="61"/>
      <c r="HM19" s="274" t="s">
        <v>0</v>
      </c>
      <c r="HN19" s="61"/>
      <c r="HO19" s="110" t="s">
        <v>326</v>
      </c>
      <c r="HP19" s="111" t="s">
        <v>326</v>
      </c>
      <c r="HQ19" s="90"/>
      <c r="HR19" s="61"/>
      <c r="HS19" s="274" t="s">
        <v>0</v>
      </c>
      <c r="HT19" s="61"/>
      <c r="HU19" s="110" t="s">
        <v>326</v>
      </c>
      <c r="HV19" s="111" t="s">
        <v>326</v>
      </c>
      <c r="HW19" s="90"/>
      <c r="HX19" s="102"/>
      <c r="HY19" s="274" t="s">
        <v>0</v>
      </c>
      <c r="HZ19" s="101"/>
      <c r="IA19" s="110" t="s">
        <v>326</v>
      </c>
      <c r="IB19" s="111" t="s">
        <v>326</v>
      </c>
      <c r="IC19" s="90"/>
      <c r="ID19" s="61"/>
      <c r="IE19" s="274" t="s">
        <v>0</v>
      </c>
      <c r="IF19" s="61"/>
      <c r="IG19" s="110" t="s">
        <v>326</v>
      </c>
      <c r="IH19" s="111" t="s">
        <v>326</v>
      </c>
      <c r="II19" s="90"/>
      <c r="IJ19" s="61"/>
      <c r="IK19" s="274" t="s">
        <v>0</v>
      </c>
      <c r="IL19" s="61"/>
      <c r="IM19" s="110" t="s">
        <v>326</v>
      </c>
      <c r="IN19" s="111" t="s">
        <v>326</v>
      </c>
      <c r="IO19" s="90"/>
      <c r="IP19" s="102"/>
      <c r="IQ19" s="274" t="s">
        <v>0</v>
      </c>
      <c r="IR19" s="101"/>
      <c r="IS19" s="110" t="s">
        <v>326</v>
      </c>
      <c r="IT19" s="111" t="s">
        <v>326</v>
      </c>
      <c r="IU19" s="90"/>
      <c r="IV19" s="61"/>
      <c r="IW19" s="274" t="s">
        <v>0</v>
      </c>
      <c r="IX19" s="61"/>
      <c r="IY19" s="110" t="s">
        <v>326</v>
      </c>
      <c r="IZ19" s="111" t="s">
        <v>326</v>
      </c>
      <c r="JA19" s="90"/>
      <c r="JB19" s="61"/>
      <c r="JC19" s="274" t="s">
        <v>0</v>
      </c>
      <c r="JD19" s="61"/>
      <c r="JE19" s="110" t="s">
        <v>326</v>
      </c>
      <c r="JF19" s="111" t="s">
        <v>326</v>
      </c>
      <c r="JG19" s="90"/>
      <c r="JH19" s="61"/>
      <c r="JI19" s="274" t="s">
        <v>0</v>
      </c>
      <c r="JJ19" s="61"/>
      <c r="JK19" s="110" t="s">
        <v>326</v>
      </c>
      <c r="JL19" s="111" t="s">
        <v>326</v>
      </c>
      <c r="JM19" s="90"/>
      <c r="JN19" s="61"/>
      <c r="JO19" s="274" t="s">
        <v>0</v>
      </c>
      <c r="JP19" s="61"/>
      <c r="JQ19" s="110" t="s">
        <v>326</v>
      </c>
      <c r="JR19" s="111" t="s">
        <v>326</v>
      </c>
      <c r="JS19" s="90"/>
      <c r="JT19" s="102"/>
      <c r="JU19" s="274" t="s">
        <v>0</v>
      </c>
      <c r="JV19" s="101"/>
      <c r="JW19" s="110" t="s">
        <v>326</v>
      </c>
      <c r="JX19" s="111" t="s">
        <v>326</v>
      </c>
      <c r="JY19" s="90"/>
      <c r="JZ19" s="102"/>
      <c r="KA19" s="274" t="s">
        <v>0</v>
      </c>
      <c r="KB19" s="101"/>
      <c r="KC19" s="110" t="s">
        <v>326</v>
      </c>
      <c r="KD19" s="111" t="s">
        <v>326</v>
      </c>
      <c r="KE19" s="90"/>
      <c r="KF19" s="102"/>
      <c r="KG19" s="274" t="s">
        <v>0</v>
      </c>
      <c r="KH19" s="101"/>
      <c r="KI19" s="110" t="s">
        <v>326</v>
      </c>
      <c r="KJ19" s="111" t="s">
        <v>326</v>
      </c>
      <c r="KK19" s="90"/>
      <c r="KL19" s="61"/>
      <c r="KM19" s="274" t="s">
        <v>0</v>
      </c>
      <c r="KN19" s="61"/>
      <c r="KO19" s="110" t="s">
        <v>326</v>
      </c>
      <c r="KP19" s="111" t="s">
        <v>326</v>
      </c>
      <c r="KQ19" s="90"/>
      <c r="KR19" s="61"/>
      <c r="KS19" s="274" t="s">
        <v>0</v>
      </c>
      <c r="KT19" s="61"/>
      <c r="KU19" s="110" t="s">
        <v>326</v>
      </c>
      <c r="KV19" s="111" t="s">
        <v>326</v>
      </c>
      <c r="KW19" s="90"/>
      <c r="KX19" s="61"/>
      <c r="KY19" s="274" t="s">
        <v>0</v>
      </c>
      <c r="KZ19" s="61"/>
      <c r="LA19" s="110" t="s">
        <v>326</v>
      </c>
      <c r="LB19" s="111" t="s">
        <v>326</v>
      </c>
      <c r="LC19" s="90"/>
      <c r="LD19" s="102"/>
      <c r="LE19" s="274" t="s">
        <v>0</v>
      </c>
      <c r="LF19" s="101"/>
      <c r="LG19" s="110" t="s">
        <v>326</v>
      </c>
      <c r="LH19" s="111" t="s">
        <v>326</v>
      </c>
      <c r="LI19" s="90"/>
      <c r="LJ19" s="61"/>
      <c r="LK19" s="274" t="s">
        <v>0</v>
      </c>
      <c r="LL19" s="61"/>
      <c r="LM19" s="110" t="s">
        <v>326</v>
      </c>
      <c r="LN19" s="111" t="s">
        <v>326</v>
      </c>
      <c r="LO19" s="90"/>
      <c r="LP19" s="61"/>
      <c r="LQ19" s="274" t="s">
        <v>0</v>
      </c>
      <c r="LR19" s="61"/>
      <c r="LS19" s="110" t="s">
        <v>326</v>
      </c>
      <c r="LT19" s="111" t="s">
        <v>326</v>
      </c>
      <c r="LU19" s="90"/>
      <c r="LV19" s="102"/>
      <c r="LW19" s="274" t="s">
        <v>0</v>
      </c>
      <c r="LX19" s="101"/>
      <c r="LY19" s="110" t="s">
        <v>326</v>
      </c>
      <c r="LZ19" s="111" t="s">
        <v>326</v>
      </c>
      <c r="MA19" s="90"/>
      <c r="MB19" s="61"/>
      <c r="MC19" s="274" t="s">
        <v>0</v>
      </c>
      <c r="MD19" s="61"/>
      <c r="ME19" s="110" t="s">
        <v>326</v>
      </c>
      <c r="MF19" s="111" t="s">
        <v>326</v>
      </c>
      <c r="MG19" s="90"/>
      <c r="MH19" s="61"/>
      <c r="MI19" s="274" t="s">
        <v>0</v>
      </c>
      <c r="MJ19" s="61"/>
      <c r="MK19" s="110" t="s">
        <v>326</v>
      </c>
      <c r="ML19" s="111" t="s">
        <v>326</v>
      </c>
      <c r="MM19" s="90"/>
      <c r="MN19" s="61"/>
      <c r="MO19" s="274" t="s">
        <v>0</v>
      </c>
      <c r="MP19" s="61"/>
      <c r="MQ19" s="110" t="s">
        <v>326</v>
      </c>
      <c r="MR19" s="111" t="s">
        <v>326</v>
      </c>
      <c r="MS19" s="90"/>
      <c r="MT19" s="102"/>
      <c r="MU19" s="274" t="s">
        <v>0</v>
      </c>
      <c r="MV19" s="101"/>
      <c r="MW19" s="110" t="s">
        <v>326</v>
      </c>
      <c r="MX19" s="111" t="s">
        <v>326</v>
      </c>
      <c r="MY19" s="90"/>
      <c r="MZ19" s="61"/>
      <c r="NA19" s="274" t="s">
        <v>0</v>
      </c>
      <c r="NB19" s="61"/>
      <c r="NC19" s="110" t="s">
        <v>326</v>
      </c>
      <c r="ND19" s="111" t="s">
        <v>326</v>
      </c>
      <c r="NE19" s="90"/>
      <c r="NF19" s="61"/>
      <c r="NG19" s="274" t="s">
        <v>0</v>
      </c>
      <c r="NH19" s="61"/>
      <c r="NI19" s="110" t="s">
        <v>326</v>
      </c>
      <c r="NJ19" s="111" t="s">
        <v>326</v>
      </c>
      <c r="NK19" s="90"/>
      <c r="NL19" s="61"/>
      <c r="NM19" s="274" t="s">
        <v>0</v>
      </c>
      <c r="NN19" s="61"/>
      <c r="NO19" s="110" t="s">
        <v>326</v>
      </c>
      <c r="NP19" s="111" t="s">
        <v>326</v>
      </c>
      <c r="NQ19" s="90"/>
      <c r="NR19" s="61"/>
      <c r="NS19" s="274" t="s">
        <v>0</v>
      </c>
      <c r="NT19" s="61"/>
      <c r="NU19" s="110" t="s">
        <v>326</v>
      </c>
      <c r="NV19" s="111" t="s">
        <v>326</v>
      </c>
      <c r="NW19" s="98"/>
      <c r="NX19" s="102"/>
      <c r="NY19" s="274" t="s">
        <v>0</v>
      </c>
      <c r="NZ19" s="101"/>
      <c r="OA19" s="110" t="s">
        <v>326</v>
      </c>
      <c r="OB19" s="111" t="s">
        <v>326</v>
      </c>
      <c r="OC19" s="117"/>
      <c r="OD19" s="253"/>
      <c r="OE19" s="110" t="s">
        <v>0</v>
      </c>
      <c r="OF19" s="110"/>
      <c r="OG19" s="110" t="s">
        <v>326</v>
      </c>
      <c r="OH19" s="111" t="s">
        <v>326</v>
      </c>
    </row>
    <row r="20" spans="1:398" ht="15" x14ac:dyDescent="0.2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216</v>
      </c>
      <c r="N20" s="111" t="s">
        <v>327</v>
      </c>
      <c r="O20" s="77"/>
      <c r="P20" s="102">
        <v>2</v>
      </c>
      <c r="Q20" s="311" t="s">
        <v>0</v>
      </c>
      <c r="R20" s="101">
        <v>0</v>
      </c>
      <c r="S20" s="110" t="s">
        <v>218</v>
      </c>
      <c r="T20" s="111" t="s">
        <v>216</v>
      </c>
      <c r="U20" s="77"/>
      <c r="V20" s="102">
        <v>2</v>
      </c>
      <c r="W20" s="311" t="s">
        <v>0</v>
      </c>
      <c r="X20" s="101">
        <v>2</v>
      </c>
      <c r="Y20" s="110" t="s">
        <v>219</v>
      </c>
      <c r="Z20" s="111" t="s">
        <v>216</v>
      </c>
      <c r="AA20" s="90"/>
      <c r="AB20" s="61">
        <v>3</v>
      </c>
      <c r="AC20" s="294" t="s">
        <v>0</v>
      </c>
      <c r="AD20" s="61">
        <v>1</v>
      </c>
      <c r="AE20" s="110" t="s">
        <v>216</v>
      </c>
      <c r="AF20" s="111" t="s">
        <v>212</v>
      </c>
      <c r="AG20" s="90"/>
      <c r="AH20" s="61">
        <v>1</v>
      </c>
      <c r="AI20" s="274" t="s">
        <v>0</v>
      </c>
      <c r="AJ20" s="61">
        <v>2</v>
      </c>
      <c r="AK20" s="110" t="s">
        <v>217</v>
      </c>
      <c r="AL20" s="111" t="s">
        <v>216</v>
      </c>
      <c r="AM20" s="90"/>
      <c r="AN20" s="102">
        <v>1</v>
      </c>
      <c r="AO20" s="274" t="s">
        <v>0</v>
      </c>
      <c r="AP20" s="101">
        <v>2</v>
      </c>
      <c r="AQ20" s="110" t="s">
        <v>217</v>
      </c>
      <c r="AR20" s="111" t="s">
        <v>215</v>
      </c>
      <c r="AS20" s="90"/>
      <c r="AT20" s="61">
        <v>3</v>
      </c>
      <c r="AU20" s="274" t="s">
        <v>0</v>
      </c>
      <c r="AV20" s="61">
        <v>1</v>
      </c>
      <c r="AW20" s="110" t="s">
        <v>218</v>
      </c>
      <c r="AX20" s="111" t="s">
        <v>216</v>
      </c>
      <c r="AY20" s="90"/>
      <c r="AZ20" s="102">
        <v>4</v>
      </c>
      <c r="BA20" s="274" t="s">
        <v>0</v>
      </c>
      <c r="BB20" s="101">
        <v>2</v>
      </c>
      <c r="BC20" s="110" t="s">
        <v>217</v>
      </c>
      <c r="BD20" s="111" t="s">
        <v>214</v>
      </c>
      <c r="BE20" s="90"/>
      <c r="BF20" s="61">
        <v>1</v>
      </c>
      <c r="BG20" s="274" t="s">
        <v>0</v>
      </c>
      <c r="BH20" s="61">
        <v>2</v>
      </c>
      <c r="BI20" s="110" t="s">
        <v>219</v>
      </c>
      <c r="BJ20" s="111" t="s">
        <v>216</v>
      </c>
      <c r="BK20" s="90"/>
      <c r="BL20" s="61">
        <v>3</v>
      </c>
      <c r="BM20" s="274" t="s">
        <v>0</v>
      </c>
      <c r="BN20" s="61">
        <v>0</v>
      </c>
      <c r="BO20" s="110" t="s">
        <v>218</v>
      </c>
      <c r="BP20" s="111" t="s">
        <v>360</v>
      </c>
      <c r="BQ20" s="90"/>
      <c r="BR20" s="61">
        <v>1</v>
      </c>
      <c r="BS20" s="274" t="s">
        <v>0</v>
      </c>
      <c r="BT20" s="61">
        <v>3</v>
      </c>
      <c r="BU20" s="110" t="s">
        <v>216</v>
      </c>
      <c r="BV20" s="111" t="s">
        <v>216</v>
      </c>
      <c r="BW20" s="90"/>
      <c r="BX20" s="61">
        <v>1</v>
      </c>
      <c r="BY20" s="274" t="s">
        <v>0</v>
      </c>
      <c r="BZ20" s="61">
        <v>0</v>
      </c>
      <c r="CA20" s="110" t="s">
        <v>216</v>
      </c>
      <c r="CB20" s="111" t="s">
        <v>289</v>
      </c>
      <c r="CC20" s="90"/>
      <c r="CD20" s="61">
        <v>3</v>
      </c>
      <c r="CE20" s="274" t="s">
        <v>0</v>
      </c>
      <c r="CF20" s="61">
        <v>1</v>
      </c>
      <c r="CG20" s="110" t="s">
        <v>217</v>
      </c>
      <c r="CH20" s="111" t="s">
        <v>360</v>
      </c>
      <c r="CI20" s="90"/>
      <c r="CJ20" s="102">
        <v>4</v>
      </c>
      <c r="CK20" s="274" t="s">
        <v>0</v>
      </c>
      <c r="CL20" s="101">
        <v>0</v>
      </c>
      <c r="CM20" s="110" t="s">
        <v>216</v>
      </c>
      <c r="CN20" s="111" t="s">
        <v>216</v>
      </c>
      <c r="CO20" s="90"/>
      <c r="CP20" s="102">
        <v>1</v>
      </c>
      <c r="CQ20" s="274" t="s">
        <v>0</v>
      </c>
      <c r="CR20" s="101">
        <v>2</v>
      </c>
      <c r="CS20" s="110" t="s">
        <v>214</v>
      </c>
      <c r="CT20" s="111" t="s">
        <v>266</v>
      </c>
      <c r="CU20" s="90"/>
      <c r="CV20" s="61">
        <v>1</v>
      </c>
      <c r="CW20" s="274" t="s">
        <v>0</v>
      </c>
      <c r="CX20" s="61">
        <v>3</v>
      </c>
      <c r="CY20" s="110" t="s">
        <v>216</v>
      </c>
      <c r="CZ20" s="111" t="s">
        <v>216</v>
      </c>
      <c r="DA20" s="90"/>
      <c r="DB20" s="61">
        <v>0</v>
      </c>
      <c r="DC20" s="274" t="s">
        <v>0</v>
      </c>
      <c r="DD20" s="61">
        <v>2</v>
      </c>
      <c r="DE20" s="110" t="s">
        <v>266</v>
      </c>
      <c r="DF20" s="111" t="s">
        <v>215</v>
      </c>
      <c r="DG20" s="90"/>
      <c r="DH20" s="61">
        <v>3</v>
      </c>
      <c r="DI20" s="274" t="s">
        <v>0</v>
      </c>
      <c r="DJ20" s="61">
        <v>0</v>
      </c>
      <c r="DK20" s="110" t="s">
        <v>217</v>
      </c>
      <c r="DL20" s="111" t="s">
        <v>216</v>
      </c>
      <c r="DM20" s="90"/>
      <c r="DN20" s="61">
        <v>1</v>
      </c>
      <c r="DO20" s="274" t="s">
        <v>0</v>
      </c>
      <c r="DP20" s="61">
        <v>1</v>
      </c>
      <c r="DQ20" s="110" t="s">
        <v>216</v>
      </c>
      <c r="DR20" s="111" t="s">
        <v>218</v>
      </c>
      <c r="DS20" s="90"/>
      <c r="DT20" s="61">
        <v>3</v>
      </c>
      <c r="DU20" s="274" t="s">
        <v>0</v>
      </c>
      <c r="DV20" s="61">
        <v>0</v>
      </c>
      <c r="DW20" s="110" t="s">
        <v>266</v>
      </c>
      <c r="DX20" s="111" t="s">
        <v>215</v>
      </c>
      <c r="DY20" s="90"/>
      <c r="DZ20" s="61">
        <v>3</v>
      </c>
      <c r="EA20" s="274" t="s">
        <v>0</v>
      </c>
      <c r="EB20" s="61">
        <v>1</v>
      </c>
      <c r="EC20" s="110" t="s">
        <v>266</v>
      </c>
      <c r="ED20" s="111" t="s">
        <v>216</v>
      </c>
      <c r="EE20" s="90"/>
      <c r="EF20" s="61">
        <v>1</v>
      </c>
      <c r="EG20" s="274" t="s">
        <v>0</v>
      </c>
      <c r="EH20" s="61">
        <v>3</v>
      </c>
      <c r="EI20" s="110" t="s">
        <v>218</v>
      </c>
      <c r="EJ20" s="111" t="s">
        <v>216</v>
      </c>
      <c r="EK20" s="90"/>
      <c r="EL20" s="61">
        <v>1</v>
      </c>
      <c r="EM20" s="274" t="s">
        <v>0</v>
      </c>
      <c r="EN20" s="61">
        <v>3</v>
      </c>
      <c r="EO20" s="110" t="s">
        <v>216</v>
      </c>
      <c r="EP20" s="111" t="s">
        <v>216</v>
      </c>
      <c r="EQ20" s="90"/>
      <c r="ER20" s="102">
        <v>1</v>
      </c>
      <c r="ES20" s="274" t="s">
        <v>0</v>
      </c>
      <c r="ET20" s="101">
        <v>1</v>
      </c>
      <c r="EU20" s="110" t="s">
        <v>266</v>
      </c>
      <c r="EV20" s="111" t="s">
        <v>215</v>
      </c>
      <c r="EW20" s="90"/>
      <c r="EX20" s="61">
        <v>3</v>
      </c>
      <c r="EY20" s="274" t="s">
        <v>0</v>
      </c>
      <c r="EZ20" s="61">
        <v>0</v>
      </c>
      <c r="FA20" s="110" t="s">
        <v>216</v>
      </c>
      <c r="FB20" s="111" t="s">
        <v>216</v>
      </c>
      <c r="FC20" s="90"/>
      <c r="FD20" s="102">
        <v>3</v>
      </c>
      <c r="FE20" s="274" t="s">
        <v>0</v>
      </c>
      <c r="FF20" s="101">
        <v>1</v>
      </c>
      <c r="FG20" s="110" t="s">
        <v>266</v>
      </c>
      <c r="FH20" s="111" t="s">
        <v>212</v>
      </c>
      <c r="FI20" s="90"/>
      <c r="FJ20" s="61">
        <v>3</v>
      </c>
      <c r="FK20" s="274" t="s">
        <v>0</v>
      </c>
      <c r="FL20" s="61">
        <v>1</v>
      </c>
      <c r="FM20" s="110" t="s">
        <v>216</v>
      </c>
      <c r="FN20" s="111" t="s">
        <v>212</v>
      </c>
      <c r="FO20" s="90"/>
      <c r="FP20" s="61"/>
      <c r="FQ20" s="274" t="s">
        <v>0</v>
      </c>
      <c r="FR20" s="61"/>
      <c r="FS20" s="110" t="s">
        <v>326</v>
      </c>
      <c r="FT20" s="111" t="s">
        <v>326</v>
      </c>
      <c r="FU20" s="90"/>
      <c r="FV20" s="61">
        <v>3</v>
      </c>
      <c r="FW20" s="274" t="s">
        <v>0</v>
      </c>
      <c r="FX20" s="61">
        <v>0</v>
      </c>
      <c r="FY20" s="110" t="s">
        <v>216</v>
      </c>
      <c r="FZ20" s="111" t="s">
        <v>212</v>
      </c>
      <c r="GA20" s="90"/>
      <c r="GB20" s="102">
        <v>2</v>
      </c>
      <c r="GC20" s="274" t="s">
        <v>0</v>
      </c>
      <c r="GD20" s="101">
        <v>3</v>
      </c>
      <c r="GE20" s="110" t="s">
        <v>218</v>
      </c>
      <c r="GF20" s="111" t="s">
        <v>214</v>
      </c>
      <c r="GG20" s="90"/>
      <c r="GH20" s="102">
        <v>2</v>
      </c>
      <c r="GI20" s="274" t="s">
        <v>0</v>
      </c>
      <c r="GJ20" s="101">
        <v>0</v>
      </c>
      <c r="GK20" s="110" t="s">
        <v>217</v>
      </c>
      <c r="GL20" s="111" t="s">
        <v>218</v>
      </c>
      <c r="GM20" s="90"/>
      <c r="GN20" s="61">
        <v>1</v>
      </c>
      <c r="GO20" s="274" t="s">
        <v>0</v>
      </c>
      <c r="GP20" s="61">
        <v>3</v>
      </c>
      <c r="GQ20" s="110" t="s">
        <v>218</v>
      </c>
      <c r="GR20" s="111" t="s">
        <v>218</v>
      </c>
      <c r="GS20" s="90"/>
      <c r="GT20" s="61">
        <v>0</v>
      </c>
      <c r="GU20" s="274" t="s">
        <v>0</v>
      </c>
      <c r="GV20" s="61">
        <v>2</v>
      </c>
      <c r="GW20" s="110" t="s">
        <v>218</v>
      </c>
      <c r="GX20" s="111" t="s">
        <v>217</v>
      </c>
      <c r="GY20" s="90"/>
      <c r="GZ20" s="102">
        <v>4</v>
      </c>
      <c r="HA20" s="274" t="s">
        <v>0</v>
      </c>
      <c r="HB20" s="101">
        <v>0</v>
      </c>
      <c r="HC20" s="110" t="s">
        <v>217</v>
      </c>
      <c r="HD20" s="111" t="s">
        <v>218</v>
      </c>
      <c r="HE20" s="90"/>
      <c r="HF20" s="61">
        <v>3</v>
      </c>
      <c r="HG20" s="274" t="s">
        <v>0</v>
      </c>
      <c r="HH20" s="61">
        <v>1</v>
      </c>
      <c r="HI20" s="110" t="s">
        <v>218</v>
      </c>
      <c r="HJ20" s="111" t="s">
        <v>212</v>
      </c>
      <c r="HK20" s="90"/>
      <c r="HL20" s="61">
        <v>1</v>
      </c>
      <c r="HM20" s="274" t="s">
        <v>0</v>
      </c>
      <c r="HN20" s="61">
        <v>3</v>
      </c>
      <c r="HO20" s="110" t="s">
        <v>217</v>
      </c>
      <c r="HP20" s="111" t="s">
        <v>389</v>
      </c>
      <c r="HQ20" s="90"/>
      <c r="HR20" s="61">
        <v>3</v>
      </c>
      <c r="HS20" s="274" t="s">
        <v>0</v>
      </c>
      <c r="HT20" s="61">
        <v>0</v>
      </c>
      <c r="HU20" s="110" t="s">
        <v>218</v>
      </c>
      <c r="HV20" s="111" t="s">
        <v>210</v>
      </c>
      <c r="HW20" s="90"/>
      <c r="HX20" s="102"/>
      <c r="HY20" s="274" t="s">
        <v>0</v>
      </c>
      <c r="HZ20" s="101"/>
      <c r="IA20" s="110" t="s">
        <v>326</v>
      </c>
      <c r="IB20" s="111" t="s">
        <v>326</v>
      </c>
      <c r="IC20" s="90"/>
      <c r="ID20" s="61">
        <v>0</v>
      </c>
      <c r="IE20" s="274" t="s">
        <v>0</v>
      </c>
      <c r="IF20" s="61">
        <v>2</v>
      </c>
      <c r="IG20" s="110" t="s">
        <v>217</v>
      </c>
      <c r="IH20" s="111" t="s">
        <v>389</v>
      </c>
      <c r="II20" s="90"/>
      <c r="IJ20" s="61"/>
      <c r="IK20" s="274" t="s">
        <v>0</v>
      </c>
      <c r="IL20" s="61"/>
      <c r="IM20" s="110" t="s">
        <v>326</v>
      </c>
      <c r="IN20" s="111" t="s">
        <v>326</v>
      </c>
      <c r="IO20" s="90"/>
      <c r="IP20" s="102">
        <v>3</v>
      </c>
      <c r="IQ20" s="274" t="s">
        <v>0</v>
      </c>
      <c r="IR20" s="101">
        <v>1</v>
      </c>
      <c r="IS20" s="110" t="s">
        <v>266</v>
      </c>
      <c r="IT20" s="111" t="s">
        <v>215</v>
      </c>
      <c r="IU20" s="90"/>
      <c r="IV20" s="61">
        <v>0</v>
      </c>
      <c r="IW20" s="274" t="s">
        <v>0</v>
      </c>
      <c r="IX20" s="61">
        <v>0</v>
      </c>
      <c r="IY20" s="110" t="s">
        <v>219</v>
      </c>
      <c r="IZ20" s="111" t="s">
        <v>389</v>
      </c>
      <c r="JA20" s="90"/>
      <c r="JB20" s="61">
        <v>3</v>
      </c>
      <c r="JC20" s="274" t="s">
        <v>0</v>
      </c>
      <c r="JD20" s="61">
        <v>1</v>
      </c>
      <c r="JE20" s="110" t="s">
        <v>266</v>
      </c>
      <c r="JF20" s="111" t="s">
        <v>389</v>
      </c>
      <c r="JG20" s="90"/>
      <c r="JH20" s="61"/>
      <c r="JI20" s="274" t="s">
        <v>0</v>
      </c>
      <c r="JJ20" s="61"/>
      <c r="JK20" s="110" t="s">
        <v>326</v>
      </c>
      <c r="JL20" s="111" t="s">
        <v>326</v>
      </c>
      <c r="JM20" s="90"/>
      <c r="JN20" s="61"/>
      <c r="JO20" s="274" t="s">
        <v>0</v>
      </c>
      <c r="JP20" s="61"/>
      <c r="JQ20" s="110" t="s">
        <v>326</v>
      </c>
      <c r="JR20" s="111" t="s">
        <v>326</v>
      </c>
      <c r="JS20" s="90"/>
      <c r="JT20" s="102"/>
      <c r="JU20" s="274" t="s">
        <v>0</v>
      </c>
      <c r="JV20" s="101"/>
      <c r="JW20" s="110" t="s">
        <v>326</v>
      </c>
      <c r="JX20" s="111" t="s">
        <v>326</v>
      </c>
      <c r="JY20" s="90"/>
      <c r="JZ20" s="102"/>
      <c r="KA20" s="274" t="s">
        <v>0</v>
      </c>
      <c r="KB20" s="101"/>
      <c r="KC20" s="110" t="s">
        <v>326</v>
      </c>
      <c r="KD20" s="111" t="s">
        <v>326</v>
      </c>
      <c r="KE20" s="90"/>
      <c r="KF20" s="102"/>
      <c r="KG20" s="274" t="s">
        <v>0</v>
      </c>
      <c r="KH20" s="101"/>
      <c r="KI20" s="110" t="s">
        <v>326</v>
      </c>
      <c r="KJ20" s="111" t="s">
        <v>326</v>
      </c>
      <c r="KK20" s="90"/>
      <c r="KL20" s="61"/>
      <c r="KM20" s="274" t="s">
        <v>0</v>
      </c>
      <c r="KN20" s="61"/>
      <c r="KO20" s="110" t="s">
        <v>326</v>
      </c>
      <c r="KP20" s="111" t="s">
        <v>326</v>
      </c>
      <c r="KQ20" s="90"/>
      <c r="KR20" s="61"/>
      <c r="KS20" s="274" t="s">
        <v>0</v>
      </c>
      <c r="KT20" s="61"/>
      <c r="KU20" s="110" t="s">
        <v>326</v>
      </c>
      <c r="KV20" s="111" t="s">
        <v>326</v>
      </c>
      <c r="KW20" s="90"/>
      <c r="KX20" s="61"/>
      <c r="KY20" s="274" t="s">
        <v>0</v>
      </c>
      <c r="KZ20" s="61"/>
      <c r="LA20" s="110" t="s">
        <v>326</v>
      </c>
      <c r="LB20" s="111" t="s">
        <v>326</v>
      </c>
      <c r="LC20" s="90"/>
      <c r="LD20" s="102"/>
      <c r="LE20" s="274" t="s">
        <v>0</v>
      </c>
      <c r="LF20" s="101"/>
      <c r="LG20" s="110" t="s">
        <v>326</v>
      </c>
      <c r="LH20" s="111" t="s">
        <v>326</v>
      </c>
      <c r="LI20" s="90"/>
      <c r="LJ20" s="61"/>
      <c r="LK20" s="274" t="s">
        <v>0</v>
      </c>
      <c r="LL20" s="61"/>
      <c r="LM20" s="110" t="s">
        <v>326</v>
      </c>
      <c r="LN20" s="111" t="s">
        <v>326</v>
      </c>
      <c r="LO20" s="90"/>
      <c r="LP20" s="61"/>
      <c r="LQ20" s="274" t="s">
        <v>0</v>
      </c>
      <c r="LR20" s="61"/>
      <c r="LS20" s="110" t="s">
        <v>326</v>
      </c>
      <c r="LT20" s="111" t="s">
        <v>326</v>
      </c>
      <c r="LU20" s="90"/>
      <c r="LV20" s="102"/>
      <c r="LW20" s="274" t="s">
        <v>0</v>
      </c>
      <c r="LX20" s="101"/>
      <c r="LY20" s="110" t="s">
        <v>326</v>
      </c>
      <c r="LZ20" s="111" t="s">
        <v>326</v>
      </c>
      <c r="MA20" s="90"/>
      <c r="MB20" s="61"/>
      <c r="MC20" s="274" t="s">
        <v>0</v>
      </c>
      <c r="MD20" s="61"/>
      <c r="ME20" s="110" t="s">
        <v>326</v>
      </c>
      <c r="MF20" s="111" t="s">
        <v>326</v>
      </c>
      <c r="MG20" s="90"/>
      <c r="MH20" s="61"/>
      <c r="MI20" s="274" t="s">
        <v>0</v>
      </c>
      <c r="MJ20" s="61"/>
      <c r="MK20" s="110" t="s">
        <v>326</v>
      </c>
      <c r="ML20" s="111" t="s">
        <v>326</v>
      </c>
      <c r="MM20" s="90"/>
      <c r="MN20" s="61"/>
      <c r="MO20" s="274" t="s">
        <v>0</v>
      </c>
      <c r="MP20" s="61"/>
      <c r="MQ20" s="110" t="s">
        <v>326</v>
      </c>
      <c r="MR20" s="111" t="s">
        <v>326</v>
      </c>
      <c r="MS20" s="90"/>
      <c r="MT20" s="102"/>
      <c r="MU20" s="274" t="s">
        <v>0</v>
      </c>
      <c r="MV20" s="101"/>
      <c r="MW20" s="110" t="s">
        <v>326</v>
      </c>
      <c r="MX20" s="111" t="s">
        <v>326</v>
      </c>
      <c r="MY20" s="90"/>
      <c r="MZ20" s="61"/>
      <c r="NA20" s="274" t="s">
        <v>0</v>
      </c>
      <c r="NB20" s="61"/>
      <c r="NC20" s="110" t="s">
        <v>326</v>
      </c>
      <c r="ND20" s="111" t="s">
        <v>326</v>
      </c>
      <c r="NE20" s="90"/>
      <c r="NF20" s="61"/>
      <c r="NG20" s="274" t="s">
        <v>0</v>
      </c>
      <c r="NH20" s="61"/>
      <c r="NI20" s="110" t="s">
        <v>326</v>
      </c>
      <c r="NJ20" s="111" t="s">
        <v>326</v>
      </c>
      <c r="NK20" s="90"/>
      <c r="NL20" s="61"/>
      <c r="NM20" s="274" t="s">
        <v>0</v>
      </c>
      <c r="NN20" s="61"/>
      <c r="NO20" s="110" t="s">
        <v>326</v>
      </c>
      <c r="NP20" s="111" t="s">
        <v>326</v>
      </c>
      <c r="NQ20" s="90"/>
      <c r="NR20" s="61"/>
      <c r="NS20" s="274" t="s">
        <v>0</v>
      </c>
      <c r="NT20" s="61"/>
      <c r="NU20" s="110" t="s">
        <v>326</v>
      </c>
      <c r="NV20" s="111" t="s">
        <v>326</v>
      </c>
      <c r="NW20" s="98"/>
      <c r="NX20" s="102"/>
      <c r="NY20" s="274" t="s">
        <v>0</v>
      </c>
      <c r="NZ20" s="101"/>
      <c r="OA20" s="110" t="s">
        <v>326</v>
      </c>
      <c r="OB20" s="111" t="s">
        <v>326</v>
      </c>
      <c r="OC20" s="117"/>
      <c r="OD20" s="253"/>
      <c r="OE20" s="110" t="s">
        <v>0</v>
      </c>
      <c r="OF20" s="110"/>
      <c r="OG20" s="110" t="s">
        <v>326</v>
      </c>
      <c r="OH20" s="111" t="s">
        <v>326</v>
      </c>
    </row>
    <row r="21" spans="1:398" ht="15" x14ac:dyDescent="0.2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217</v>
      </c>
      <c r="N21" s="111" t="s">
        <v>216</v>
      </c>
      <c r="O21" s="77"/>
      <c r="P21" s="102">
        <v>4</v>
      </c>
      <c r="Q21" s="311" t="s">
        <v>0</v>
      </c>
      <c r="R21" s="101">
        <v>0</v>
      </c>
      <c r="S21" s="110" t="s">
        <v>216</v>
      </c>
      <c r="T21" s="111" t="s">
        <v>212</v>
      </c>
      <c r="U21" s="77"/>
      <c r="V21" s="102">
        <v>2</v>
      </c>
      <c r="W21" s="311" t="s">
        <v>0</v>
      </c>
      <c r="X21" s="101">
        <v>2</v>
      </c>
      <c r="Y21" s="110" t="s">
        <v>207</v>
      </c>
      <c r="Z21" s="111" t="s">
        <v>210</v>
      </c>
      <c r="AA21" s="90"/>
      <c r="AB21" s="61">
        <v>2</v>
      </c>
      <c r="AC21" s="294" t="s">
        <v>0</v>
      </c>
      <c r="AD21" s="61">
        <v>0</v>
      </c>
      <c r="AE21" s="110" t="s">
        <v>216</v>
      </c>
      <c r="AF21" s="111" t="s">
        <v>216</v>
      </c>
      <c r="AG21" s="90"/>
      <c r="AH21" s="61">
        <v>0</v>
      </c>
      <c r="AI21" s="274" t="s">
        <v>0</v>
      </c>
      <c r="AJ21" s="61">
        <v>2</v>
      </c>
      <c r="AK21" s="110" t="s">
        <v>218</v>
      </c>
      <c r="AL21" s="111" t="s">
        <v>216</v>
      </c>
      <c r="AM21" s="90"/>
      <c r="AN21" s="102">
        <v>1</v>
      </c>
      <c r="AO21" s="274" t="s">
        <v>0</v>
      </c>
      <c r="AP21" s="101">
        <v>3</v>
      </c>
      <c r="AQ21" s="110" t="s">
        <v>218</v>
      </c>
      <c r="AR21" s="111" t="s">
        <v>360</v>
      </c>
      <c r="AS21" s="90"/>
      <c r="AT21" s="61">
        <v>2</v>
      </c>
      <c r="AU21" s="274" t="s">
        <v>0</v>
      </c>
      <c r="AV21" s="61">
        <v>1</v>
      </c>
      <c r="AW21" s="110" t="s">
        <v>219</v>
      </c>
      <c r="AX21" s="111" t="s">
        <v>289</v>
      </c>
      <c r="AY21" s="90"/>
      <c r="AZ21" s="102">
        <v>3</v>
      </c>
      <c r="BA21" s="274" t="s">
        <v>0</v>
      </c>
      <c r="BB21" s="101">
        <v>1</v>
      </c>
      <c r="BC21" s="110" t="s">
        <v>266</v>
      </c>
      <c r="BD21" s="111" t="s">
        <v>217</v>
      </c>
      <c r="BE21" s="90"/>
      <c r="BF21" s="61">
        <v>2</v>
      </c>
      <c r="BG21" s="274" t="s">
        <v>0</v>
      </c>
      <c r="BH21" s="61">
        <v>2</v>
      </c>
      <c r="BI21" s="110" t="s">
        <v>216</v>
      </c>
      <c r="BJ21" s="111" t="s">
        <v>289</v>
      </c>
      <c r="BK21" s="90"/>
      <c r="BL21" s="61">
        <v>3</v>
      </c>
      <c r="BM21" s="274" t="s">
        <v>0</v>
      </c>
      <c r="BN21" s="61">
        <v>0</v>
      </c>
      <c r="BO21" s="110" t="s">
        <v>216</v>
      </c>
      <c r="BP21" s="111" t="s">
        <v>216</v>
      </c>
      <c r="BQ21" s="90"/>
      <c r="BR21" s="61">
        <v>0</v>
      </c>
      <c r="BS21" s="274" t="s">
        <v>0</v>
      </c>
      <c r="BT21" s="61">
        <v>2</v>
      </c>
      <c r="BU21" s="110" t="s">
        <v>216</v>
      </c>
      <c r="BV21" s="111" t="s">
        <v>212</v>
      </c>
      <c r="BW21" s="90"/>
      <c r="BX21" s="61">
        <v>1</v>
      </c>
      <c r="BY21" s="274" t="s">
        <v>0</v>
      </c>
      <c r="BZ21" s="61">
        <v>0</v>
      </c>
      <c r="CA21" s="110" t="s">
        <v>216</v>
      </c>
      <c r="CB21" s="111" t="s">
        <v>212</v>
      </c>
      <c r="CC21" s="90"/>
      <c r="CD21" s="61">
        <v>4</v>
      </c>
      <c r="CE21" s="274" t="s">
        <v>0</v>
      </c>
      <c r="CF21" s="61">
        <v>1</v>
      </c>
      <c r="CG21" s="110" t="s">
        <v>215</v>
      </c>
      <c r="CH21" s="111" t="s">
        <v>218</v>
      </c>
      <c r="CI21" s="90"/>
      <c r="CJ21" s="102">
        <v>5</v>
      </c>
      <c r="CK21" s="274" t="s">
        <v>0</v>
      </c>
      <c r="CL21" s="101">
        <v>0</v>
      </c>
      <c r="CM21" s="110" t="s">
        <v>216</v>
      </c>
      <c r="CN21" s="111" t="s">
        <v>216</v>
      </c>
      <c r="CO21" s="90"/>
      <c r="CP21" s="102">
        <v>0</v>
      </c>
      <c r="CQ21" s="274" t="s">
        <v>0</v>
      </c>
      <c r="CR21" s="101">
        <v>2</v>
      </c>
      <c r="CS21" s="110" t="s">
        <v>266</v>
      </c>
      <c r="CT21" s="111" t="s">
        <v>215</v>
      </c>
      <c r="CU21" s="90"/>
      <c r="CV21" s="61">
        <v>1</v>
      </c>
      <c r="CW21" s="274" t="s">
        <v>0</v>
      </c>
      <c r="CX21" s="61">
        <v>2</v>
      </c>
      <c r="CY21" s="110" t="s">
        <v>217</v>
      </c>
      <c r="CZ21" s="111" t="s">
        <v>216</v>
      </c>
      <c r="DA21" s="90"/>
      <c r="DB21" s="61">
        <v>0</v>
      </c>
      <c r="DC21" s="274" t="s">
        <v>0</v>
      </c>
      <c r="DD21" s="61">
        <v>3</v>
      </c>
      <c r="DE21" s="110" t="s">
        <v>219</v>
      </c>
      <c r="DF21" s="111" t="s">
        <v>219</v>
      </c>
      <c r="DG21" s="90"/>
      <c r="DH21" s="61">
        <v>2</v>
      </c>
      <c r="DI21" s="274" t="s">
        <v>0</v>
      </c>
      <c r="DJ21" s="61">
        <v>1</v>
      </c>
      <c r="DK21" s="110" t="s">
        <v>219</v>
      </c>
      <c r="DL21" s="111" t="s">
        <v>216</v>
      </c>
      <c r="DM21" s="90"/>
      <c r="DN21" s="61">
        <v>2</v>
      </c>
      <c r="DO21" s="274" t="s">
        <v>0</v>
      </c>
      <c r="DP21" s="61">
        <v>2</v>
      </c>
      <c r="DQ21" s="110" t="s">
        <v>218</v>
      </c>
      <c r="DR21" s="111" t="s">
        <v>216</v>
      </c>
      <c r="DS21" s="90"/>
      <c r="DT21" s="61">
        <v>3</v>
      </c>
      <c r="DU21" s="274" t="s">
        <v>0</v>
      </c>
      <c r="DV21" s="61">
        <v>1</v>
      </c>
      <c r="DW21" s="110" t="s">
        <v>218</v>
      </c>
      <c r="DX21" s="111" t="s">
        <v>345</v>
      </c>
      <c r="DY21" s="90"/>
      <c r="DZ21" s="61">
        <v>4</v>
      </c>
      <c r="EA21" s="274" t="s">
        <v>0</v>
      </c>
      <c r="EB21" s="61">
        <v>1</v>
      </c>
      <c r="EC21" s="110" t="s">
        <v>216</v>
      </c>
      <c r="ED21" s="111" t="s">
        <v>216</v>
      </c>
      <c r="EE21" s="90"/>
      <c r="EF21" s="61">
        <v>1</v>
      </c>
      <c r="EG21" s="274" t="s">
        <v>0</v>
      </c>
      <c r="EH21" s="61">
        <v>6</v>
      </c>
      <c r="EI21" s="110" t="s">
        <v>216</v>
      </c>
      <c r="EJ21" s="111" t="s">
        <v>216</v>
      </c>
      <c r="EK21" s="90"/>
      <c r="EL21" s="61">
        <v>1</v>
      </c>
      <c r="EM21" s="274" t="s">
        <v>0</v>
      </c>
      <c r="EN21" s="61">
        <v>2</v>
      </c>
      <c r="EO21" s="110" t="s">
        <v>216</v>
      </c>
      <c r="EP21" s="111" t="s">
        <v>216</v>
      </c>
      <c r="EQ21" s="90"/>
      <c r="ER21" s="102">
        <v>2</v>
      </c>
      <c r="ES21" s="274" t="s">
        <v>0</v>
      </c>
      <c r="ET21" s="101">
        <v>0</v>
      </c>
      <c r="EU21" s="110" t="s">
        <v>387</v>
      </c>
      <c r="EV21" s="111" t="s">
        <v>388</v>
      </c>
      <c r="EW21" s="90"/>
      <c r="EX21" s="61">
        <v>2</v>
      </c>
      <c r="EY21" s="274" t="s">
        <v>0</v>
      </c>
      <c r="EZ21" s="61">
        <v>0</v>
      </c>
      <c r="FA21" s="110" t="s">
        <v>216</v>
      </c>
      <c r="FB21" s="111" t="s">
        <v>218</v>
      </c>
      <c r="FC21" s="90"/>
      <c r="FD21" s="102">
        <v>1</v>
      </c>
      <c r="FE21" s="274" t="s">
        <v>0</v>
      </c>
      <c r="FF21" s="101">
        <v>1</v>
      </c>
      <c r="FG21" s="110" t="s">
        <v>393</v>
      </c>
      <c r="FH21" s="111" t="s">
        <v>394</v>
      </c>
      <c r="FI21" s="90"/>
      <c r="FJ21" s="61">
        <v>2</v>
      </c>
      <c r="FK21" s="274" t="s">
        <v>0</v>
      </c>
      <c r="FL21" s="61">
        <v>1</v>
      </c>
      <c r="FM21" s="110" t="s">
        <v>218</v>
      </c>
      <c r="FN21" s="111" t="s">
        <v>216</v>
      </c>
      <c r="FO21" s="90"/>
      <c r="FP21" s="61">
        <v>0</v>
      </c>
      <c r="FQ21" s="274" t="s">
        <v>0</v>
      </c>
      <c r="FR21" s="61">
        <v>2</v>
      </c>
      <c r="FS21" s="110" t="s">
        <v>289</v>
      </c>
      <c r="FT21" s="111" t="s">
        <v>216</v>
      </c>
      <c r="FU21" s="90"/>
      <c r="FV21" s="61">
        <v>3</v>
      </c>
      <c r="FW21" s="274" t="s">
        <v>0</v>
      </c>
      <c r="FX21" s="61">
        <v>1</v>
      </c>
      <c r="FY21" s="110" t="s">
        <v>216</v>
      </c>
      <c r="FZ21" s="111" t="s">
        <v>216</v>
      </c>
      <c r="GA21" s="90"/>
      <c r="GB21" s="102">
        <v>1</v>
      </c>
      <c r="GC21" s="274" t="s">
        <v>0</v>
      </c>
      <c r="GD21" s="101">
        <v>3</v>
      </c>
      <c r="GE21" s="110" t="s">
        <v>219</v>
      </c>
      <c r="GF21" s="111" t="s">
        <v>218</v>
      </c>
      <c r="GG21" s="90"/>
      <c r="GH21" s="102">
        <v>3</v>
      </c>
      <c r="GI21" s="274" t="s">
        <v>0</v>
      </c>
      <c r="GJ21" s="101">
        <v>1</v>
      </c>
      <c r="GK21" s="110" t="s">
        <v>218</v>
      </c>
      <c r="GL21" s="111" t="s">
        <v>217</v>
      </c>
      <c r="GM21" s="90"/>
      <c r="GN21" s="61">
        <v>1</v>
      </c>
      <c r="GO21" s="274" t="s">
        <v>0</v>
      </c>
      <c r="GP21" s="61">
        <v>2</v>
      </c>
      <c r="GQ21" s="110" t="s">
        <v>218</v>
      </c>
      <c r="GR21" s="111" t="s">
        <v>219</v>
      </c>
      <c r="GS21" s="90"/>
      <c r="GT21" s="61">
        <v>0</v>
      </c>
      <c r="GU21" s="274" t="s">
        <v>0</v>
      </c>
      <c r="GV21" s="61">
        <v>2</v>
      </c>
      <c r="GW21" s="110" t="s">
        <v>266</v>
      </c>
      <c r="GX21" s="111" t="s">
        <v>360</v>
      </c>
      <c r="GY21" s="90"/>
      <c r="GZ21" s="102">
        <v>4</v>
      </c>
      <c r="HA21" s="274" t="s">
        <v>0</v>
      </c>
      <c r="HB21" s="101">
        <v>0</v>
      </c>
      <c r="HC21" s="110" t="s">
        <v>218</v>
      </c>
      <c r="HD21" s="111" t="s">
        <v>218</v>
      </c>
      <c r="HE21" s="90"/>
      <c r="HF21" s="61">
        <v>2</v>
      </c>
      <c r="HG21" s="274" t="s">
        <v>0</v>
      </c>
      <c r="HH21" s="61">
        <v>1</v>
      </c>
      <c r="HI21" s="110" t="s">
        <v>217</v>
      </c>
      <c r="HJ21" s="111" t="s">
        <v>218</v>
      </c>
      <c r="HK21" s="90"/>
      <c r="HL21" s="61">
        <v>1</v>
      </c>
      <c r="HM21" s="274" t="s">
        <v>0</v>
      </c>
      <c r="HN21" s="61">
        <v>2</v>
      </c>
      <c r="HO21" s="110" t="s">
        <v>217</v>
      </c>
      <c r="HP21" s="111" t="s">
        <v>208</v>
      </c>
      <c r="HQ21" s="90"/>
      <c r="HR21" s="61">
        <v>3</v>
      </c>
      <c r="HS21" s="274" t="s">
        <v>0</v>
      </c>
      <c r="HT21" s="61">
        <v>0</v>
      </c>
      <c r="HU21" s="110" t="s">
        <v>217</v>
      </c>
      <c r="HV21" s="111" t="s">
        <v>218</v>
      </c>
      <c r="HW21" s="90"/>
      <c r="HX21" s="102"/>
      <c r="HY21" s="274" t="s">
        <v>0</v>
      </c>
      <c r="HZ21" s="101"/>
      <c r="IA21" s="110" t="s">
        <v>326</v>
      </c>
      <c r="IB21" s="111" t="s">
        <v>326</v>
      </c>
      <c r="IC21" s="90"/>
      <c r="ID21" s="61">
        <v>1</v>
      </c>
      <c r="IE21" s="274" t="s">
        <v>0</v>
      </c>
      <c r="IF21" s="61">
        <v>2</v>
      </c>
      <c r="IG21" s="110" t="s">
        <v>218</v>
      </c>
      <c r="IH21" s="111" t="s">
        <v>389</v>
      </c>
      <c r="II21" s="90"/>
      <c r="IJ21" s="61"/>
      <c r="IK21" s="274" t="s">
        <v>0</v>
      </c>
      <c r="IL21" s="61"/>
      <c r="IM21" s="110" t="s">
        <v>326</v>
      </c>
      <c r="IN21" s="111" t="s">
        <v>326</v>
      </c>
      <c r="IO21" s="90"/>
      <c r="IP21" s="102">
        <v>3</v>
      </c>
      <c r="IQ21" s="274" t="s">
        <v>0</v>
      </c>
      <c r="IR21" s="101">
        <v>0</v>
      </c>
      <c r="IS21" s="110" t="s">
        <v>216</v>
      </c>
      <c r="IT21" s="111" t="s">
        <v>216</v>
      </c>
      <c r="IU21" s="90"/>
      <c r="IV21" s="61">
        <v>1</v>
      </c>
      <c r="IW21" s="274" t="s">
        <v>0</v>
      </c>
      <c r="IX21" s="61">
        <v>3</v>
      </c>
      <c r="IY21" s="110" t="s">
        <v>219</v>
      </c>
      <c r="IZ21" s="111" t="s">
        <v>219</v>
      </c>
      <c r="JA21" s="90"/>
      <c r="JB21" s="61">
        <v>2</v>
      </c>
      <c r="JC21" s="274" t="s">
        <v>0</v>
      </c>
      <c r="JD21" s="61">
        <v>1</v>
      </c>
      <c r="JE21" s="110" t="s">
        <v>416</v>
      </c>
      <c r="JF21" s="111" t="s">
        <v>209</v>
      </c>
      <c r="JG21" s="90"/>
      <c r="JH21" s="61"/>
      <c r="JI21" s="274" t="s">
        <v>0</v>
      </c>
      <c r="JJ21" s="61"/>
      <c r="JK21" s="110" t="s">
        <v>326</v>
      </c>
      <c r="JL21" s="111" t="s">
        <v>326</v>
      </c>
      <c r="JM21" s="90"/>
      <c r="JN21" s="61"/>
      <c r="JO21" s="274" t="s">
        <v>0</v>
      </c>
      <c r="JP21" s="61"/>
      <c r="JQ21" s="110" t="s">
        <v>326</v>
      </c>
      <c r="JR21" s="111" t="s">
        <v>326</v>
      </c>
      <c r="JS21" s="90"/>
      <c r="JT21" s="102"/>
      <c r="JU21" s="274" t="s">
        <v>0</v>
      </c>
      <c r="JV21" s="101"/>
      <c r="JW21" s="110" t="s">
        <v>326</v>
      </c>
      <c r="JX21" s="111" t="s">
        <v>326</v>
      </c>
      <c r="JY21" s="90"/>
      <c r="JZ21" s="102"/>
      <c r="KA21" s="274" t="s">
        <v>0</v>
      </c>
      <c r="KB21" s="101"/>
      <c r="KC21" s="110" t="s">
        <v>326</v>
      </c>
      <c r="KD21" s="111" t="s">
        <v>326</v>
      </c>
      <c r="KE21" s="90"/>
      <c r="KF21" s="102"/>
      <c r="KG21" s="274" t="s">
        <v>0</v>
      </c>
      <c r="KH21" s="101"/>
      <c r="KI21" s="110" t="s">
        <v>326</v>
      </c>
      <c r="KJ21" s="111" t="s">
        <v>326</v>
      </c>
      <c r="KK21" s="90"/>
      <c r="KL21" s="61"/>
      <c r="KM21" s="274" t="s">
        <v>0</v>
      </c>
      <c r="KN21" s="61"/>
      <c r="KO21" s="110" t="s">
        <v>326</v>
      </c>
      <c r="KP21" s="111" t="s">
        <v>326</v>
      </c>
      <c r="KQ21" s="90"/>
      <c r="KR21" s="61"/>
      <c r="KS21" s="274" t="s">
        <v>0</v>
      </c>
      <c r="KT21" s="61"/>
      <c r="KU21" s="110" t="s">
        <v>326</v>
      </c>
      <c r="KV21" s="111" t="s">
        <v>326</v>
      </c>
      <c r="KW21" s="90"/>
      <c r="KX21" s="61"/>
      <c r="KY21" s="274" t="s">
        <v>0</v>
      </c>
      <c r="KZ21" s="61"/>
      <c r="LA21" s="110" t="s">
        <v>326</v>
      </c>
      <c r="LB21" s="111" t="s">
        <v>326</v>
      </c>
      <c r="LC21" s="90"/>
      <c r="LD21" s="102"/>
      <c r="LE21" s="274" t="s">
        <v>0</v>
      </c>
      <c r="LF21" s="101"/>
      <c r="LG21" s="110" t="s">
        <v>326</v>
      </c>
      <c r="LH21" s="111" t="s">
        <v>326</v>
      </c>
      <c r="LI21" s="90"/>
      <c r="LJ21" s="61"/>
      <c r="LK21" s="274" t="s">
        <v>0</v>
      </c>
      <c r="LL21" s="61"/>
      <c r="LM21" s="110" t="s">
        <v>326</v>
      </c>
      <c r="LN21" s="111" t="s">
        <v>326</v>
      </c>
      <c r="LO21" s="90"/>
      <c r="LP21" s="61"/>
      <c r="LQ21" s="274" t="s">
        <v>0</v>
      </c>
      <c r="LR21" s="61"/>
      <c r="LS21" s="110" t="s">
        <v>326</v>
      </c>
      <c r="LT21" s="111" t="s">
        <v>326</v>
      </c>
      <c r="LU21" s="90"/>
      <c r="LV21" s="102"/>
      <c r="LW21" s="274" t="s">
        <v>0</v>
      </c>
      <c r="LX21" s="101"/>
      <c r="LY21" s="110" t="s">
        <v>326</v>
      </c>
      <c r="LZ21" s="111" t="s">
        <v>326</v>
      </c>
      <c r="MA21" s="90"/>
      <c r="MB21" s="61"/>
      <c r="MC21" s="274" t="s">
        <v>0</v>
      </c>
      <c r="MD21" s="61"/>
      <c r="ME21" s="110" t="s">
        <v>326</v>
      </c>
      <c r="MF21" s="111" t="s">
        <v>326</v>
      </c>
      <c r="MG21" s="90"/>
      <c r="MH21" s="61"/>
      <c r="MI21" s="274" t="s">
        <v>0</v>
      </c>
      <c r="MJ21" s="61"/>
      <c r="MK21" s="110" t="s">
        <v>326</v>
      </c>
      <c r="ML21" s="111" t="s">
        <v>326</v>
      </c>
      <c r="MM21" s="90"/>
      <c r="MN21" s="61"/>
      <c r="MO21" s="274" t="s">
        <v>0</v>
      </c>
      <c r="MP21" s="61"/>
      <c r="MQ21" s="110" t="s">
        <v>326</v>
      </c>
      <c r="MR21" s="111" t="s">
        <v>326</v>
      </c>
      <c r="MS21" s="90"/>
      <c r="MT21" s="102"/>
      <c r="MU21" s="274" t="s">
        <v>0</v>
      </c>
      <c r="MV21" s="101"/>
      <c r="MW21" s="110" t="s">
        <v>326</v>
      </c>
      <c r="MX21" s="111" t="s">
        <v>326</v>
      </c>
      <c r="MY21" s="90"/>
      <c r="MZ21" s="61"/>
      <c r="NA21" s="274" t="s">
        <v>0</v>
      </c>
      <c r="NB21" s="61"/>
      <c r="NC21" s="110" t="s">
        <v>326</v>
      </c>
      <c r="ND21" s="111" t="s">
        <v>326</v>
      </c>
      <c r="NE21" s="90"/>
      <c r="NF21" s="61"/>
      <c r="NG21" s="274" t="s">
        <v>0</v>
      </c>
      <c r="NH21" s="61"/>
      <c r="NI21" s="110" t="s">
        <v>326</v>
      </c>
      <c r="NJ21" s="111" t="s">
        <v>326</v>
      </c>
      <c r="NK21" s="90"/>
      <c r="NL21" s="61"/>
      <c r="NM21" s="274" t="s">
        <v>0</v>
      </c>
      <c r="NN21" s="61"/>
      <c r="NO21" s="110" t="s">
        <v>326</v>
      </c>
      <c r="NP21" s="111" t="s">
        <v>326</v>
      </c>
      <c r="NQ21" s="90"/>
      <c r="NR21" s="61"/>
      <c r="NS21" s="274" t="s">
        <v>0</v>
      </c>
      <c r="NT21" s="61"/>
      <c r="NU21" s="110" t="s">
        <v>326</v>
      </c>
      <c r="NV21" s="111" t="s">
        <v>326</v>
      </c>
      <c r="NW21" s="98"/>
      <c r="NX21" s="102"/>
      <c r="NY21" s="274" t="s">
        <v>0</v>
      </c>
      <c r="NZ21" s="101"/>
      <c r="OA21" s="110" t="s">
        <v>326</v>
      </c>
      <c r="OB21" s="111" t="s">
        <v>326</v>
      </c>
      <c r="OC21" s="117"/>
      <c r="OD21" s="253"/>
      <c r="OE21" s="110" t="s">
        <v>0</v>
      </c>
      <c r="OF21" s="110"/>
      <c r="OG21" s="110" t="s">
        <v>326</v>
      </c>
      <c r="OH21" s="111" t="s">
        <v>326</v>
      </c>
    </row>
    <row r="22" spans="1:398" ht="15" x14ac:dyDescent="0.2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217</v>
      </c>
      <c r="N22" s="111" t="s">
        <v>216</v>
      </c>
      <c r="O22" s="77"/>
      <c r="P22" s="102">
        <v>2</v>
      </c>
      <c r="Q22" s="311" t="s">
        <v>0</v>
      </c>
      <c r="R22" s="101">
        <v>0</v>
      </c>
      <c r="S22" s="110" t="s">
        <v>216</v>
      </c>
      <c r="T22" s="111" t="s">
        <v>219</v>
      </c>
      <c r="U22" s="77"/>
      <c r="V22" s="102">
        <v>1</v>
      </c>
      <c r="W22" s="311" t="s">
        <v>0</v>
      </c>
      <c r="X22" s="101">
        <v>1</v>
      </c>
      <c r="Y22" s="110" t="s">
        <v>216</v>
      </c>
      <c r="Z22" s="111" t="s">
        <v>219</v>
      </c>
      <c r="AA22" s="90"/>
      <c r="AB22" s="61"/>
      <c r="AC22" s="294" t="s">
        <v>0</v>
      </c>
      <c r="AD22" s="61"/>
      <c r="AE22" s="110" t="s">
        <v>326</v>
      </c>
      <c r="AF22" s="111" t="s">
        <v>326</v>
      </c>
      <c r="AG22" s="90"/>
      <c r="AH22" s="61"/>
      <c r="AI22" s="274" t="s">
        <v>0</v>
      </c>
      <c r="AJ22" s="61"/>
      <c r="AK22" s="110" t="s">
        <v>326</v>
      </c>
      <c r="AL22" s="111" t="s">
        <v>326</v>
      </c>
      <c r="AM22" s="90"/>
      <c r="AN22" s="102">
        <v>0</v>
      </c>
      <c r="AO22" s="274" t="s">
        <v>0</v>
      </c>
      <c r="AP22" s="101">
        <v>3</v>
      </c>
      <c r="AQ22" s="110" t="s">
        <v>218</v>
      </c>
      <c r="AR22" s="111" t="s">
        <v>215</v>
      </c>
      <c r="AS22" s="90"/>
      <c r="AT22" s="61">
        <v>3</v>
      </c>
      <c r="AU22" s="274" t="s">
        <v>0</v>
      </c>
      <c r="AV22" s="61">
        <v>0</v>
      </c>
      <c r="AW22" s="110" t="s">
        <v>219</v>
      </c>
      <c r="AX22" s="111" t="s">
        <v>216</v>
      </c>
      <c r="AY22" s="90"/>
      <c r="AZ22" s="102">
        <v>2</v>
      </c>
      <c r="BA22" s="274" t="s">
        <v>0</v>
      </c>
      <c r="BB22" s="101">
        <v>0</v>
      </c>
      <c r="BC22" s="110" t="s">
        <v>266</v>
      </c>
      <c r="BD22" s="111" t="s">
        <v>220</v>
      </c>
      <c r="BE22" s="90"/>
      <c r="BF22" s="61">
        <v>0</v>
      </c>
      <c r="BG22" s="274" t="s">
        <v>0</v>
      </c>
      <c r="BH22" s="61">
        <v>2</v>
      </c>
      <c r="BI22" s="110" t="s">
        <v>216</v>
      </c>
      <c r="BJ22" s="111" t="s">
        <v>218</v>
      </c>
      <c r="BK22" s="90"/>
      <c r="BL22" s="61">
        <v>3</v>
      </c>
      <c r="BM22" s="274" t="s">
        <v>0</v>
      </c>
      <c r="BN22" s="61">
        <v>1</v>
      </c>
      <c r="BO22" s="110" t="s">
        <v>219</v>
      </c>
      <c r="BP22" s="111" t="s">
        <v>216</v>
      </c>
      <c r="BQ22" s="90"/>
      <c r="BR22" s="61">
        <v>1</v>
      </c>
      <c r="BS22" s="274" t="s">
        <v>0</v>
      </c>
      <c r="BT22" s="61">
        <v>2</v>
      </c>
      <c r="BU22" s="110" t="s">
        <v>218</v>
      </c>
      <c r="BV22" s="111" t="s">
        <v>212</v>
      </c>
      <c r="BW22" s="90"/>
      <c r="BX22" s="61">
        <v>2</v>
      </c>
      <c r="BY22" s="274" t="s">
        <v>0</v>
      </c>
      <c r="BZ22" s="61">
        <v>0</v>
      </c>
      <c r="CA22" s="110" t="s">
        <v>216</v>
      </c>
      <c r="CB22" s="111" t="s">
        <v>360</v>
      </c>
      <c r="CC22" s="90"/>
      <c r="CD22" s="61">
        <v>3</v>
      </c>
      <c r="CE22" s="274" t="s">
        <v>0</v>
      </c>
      <c r="CF22" s="61">
        <v>0</v>
      </c>
      <c r="CG22" s="110" t="s">
        <v>360</v>
      </c>
      <c r="CH22" s="111" t="s">
        <v>216</v>
      </c>
      <c r="CI22" s="90"/>
      <c r="CJ22" s="102">
        <v>3</v>
      </c>
      <c r="CK22" s="274" t="s">
        <v>0</v>
      </c>
      <c r="CL22" s="101">
        <v>0</v>
      </c>
      <c r="CM22" s="110" t="s">
        <v>216</v>
      </c>
      <c r="CN22" s="111" t="s">
        <v>218</v>
      </c>
      <c r="CO22" s="90"/>
      <c r="CP22" s="102">
        <v>1</v>
      </c>
      <c r="CQ22" s="274" t="s">
        <v>0</v>
      </c>
      <c r="CR22" s="101">
        <v>3</v>
      </c>
      <c r="CS22" s="110" t="s">
        <v>266</v>
      </c>
      <c r="CT22" s="111" t="s">
        <v>360</v>
      </c>
      <c r="CU22" s="90"/>
      <c r="CV22" s="61">
        <v>0</v>
      </c>
      <c r="CW22" s="274" t="s">
        <v>0</v>
      </c>
      <c r="CX22" s="61">
        <v>2</v>
      </c>
      <c r="CY22" s="110" t="s">
        <v>216</v>
      </c>
      <c r="CZ22" s="111" t="s">
        <v>218</v>
      </c>
      <c r="DA22" s="90"/>
      <c r="DB22" s="61">
        <v>0</v>
      </c>
      <c r="DC22" s="274" t="s">
        <v>0</v>
      </c>
      <c r="DD22" s="61">
        <v>1</v>
      </c>
      <c r="DE22" s="110" t="s">
        <v>217</v>
      </c>
      <c r="DF22" s="111" t="s">
        <v>327</v>
      </c>
      <c r="DG22" s="90"/>
      <c r="DH22" s="61">
        <v>2</v>
      </c>
      <c r="DI22" s="274" t="s">
        <v>0</v>
      </c>
      <c r="DJ22" s="61">
        <v>0</v>
      </c>
      <c r="DK22" s="110" t="s">
        <v>216</v>
      </c>
      <c r="DL22" s="111" t="s">
        <v>218</v>
      </c>
      <c r="DM22" s="90"/>
      <c r="DN22" s="61">
        <v>1</v>
      </c>
      <c r="DO22" s="274" t="s">
        <v>0</v>
      </c>
      <c r="DP22" s="61">
        <v>1</v>
      </c>
      <c r="DQ22" s="110" t="s">
        <v>216</v>
      </c>
      <c r="DR22" s="111" t="s">
        <v>218</v>
      </c>
      <c r="DS22" s="90"/>
      <c r="DT22" s="61">
        <v>2</v>
      </c>
      <c r="DU22" s="274" t="s">
        <v>0</v>
      </c>
      <c r="DV22" s="61">
        <v>0</v>
      </c>
      <c r="DW22" s="110" t="s">
        <v>360</v>
      </c>
      <c r="DX22" s="111" t="s">
        <v>219</v>
      </c>
      <c r="DY22" s="90"/>
      <c r="DZ22" s="61">
        <v>2</v>
      </c>
      <c r="EA22" s="274" t="s">
        <v>0</v>
      </c>
      <c r="EB22" s="61">
        <v>0</v>
      </c>
      <c r="EC22" s="110" t="s">
        <v>218</v>
      </c>
      <c r="ED22" s="111" t="s">
        <v>216</v>
      </c>
      <c r="EE22" s="90"/>
      <c r="EF22" s="61">
        <v>1</v>
      </c>
      <c r="EG22" s="274" t="s">
        <v>0</v>
      </c>
      <c r="EH22" s="61">
        <v>2</v>
      </c>
      <c r="EI22" s="110" t="s">
        <v>216</v>
      </c>
      <c r="EJ22" s="111" t="s">
        <v>289</v>
      </c>
      <c r="EK22" s="90"/>
      <c r="EL22" s="61">
        <v>1</v>
      </c>
      <c r="EM22" s="274" t="s">
        <v>0</v>
      </c>
      <c r="EN22" s="61">
        <v>2</v>
      </c>
      <c r="EO22" s="110" t="s">
        <v>216</v>
      </c>
      <c r="EP22" s="111" t="s">
        <v>360</v>
      </c>
      <c r="EQ22" s="90"/>
      <c r="ER22" s="102"/>
      <c r="ES22" s="274" t="s">
        <v>0</v>
      </c>
      <c r="ET22" s="101"/>
      <c r="EU22" s="110" t="s">
        <v>326</v>
      </c>
      <c r="EV22" s="111" t="s">
        <v>326</v>
      </c>
      <c r="EW22" s="90"/>
      <c r="EX22" s="61">
        <v>2</v>
      </c>
      <c r="EY22" s="274" t="s">
        <v>0</v>
      </c>
      <c r="EZ22" s="61">
        <v>0</v>
      </c>
      <c r="FA22" s="110" t="s">
        <v>216</v>
      </c>
      <c r="FB22" s="111" t="s">
        <v>218</v>
      </c>
      <c r="FC22" s="90"/>
      <c r="FD22" s="102"/>
      <c r="FE22" s="274" t="s">
        <v>0</v>
      </c>
      <c r="FF22" s="101"/>
      <c r="FG22" s="110" t="s">
        <v>326</v>
      </c>
      <c r="FH22" s="111" t="s">
        <v>326</v>
      </c>
      <c r="FI22" s="90"/>
      <c r="FJ22" s="61">
        <v>2</v>
      </c>
      <c r="FK22" s="274" t="s">
        <v>0</v>
      </c>
      <c r="FL22" s="61">
        <v>1</v>
      </c>
      <c r="FM22" s="110" t="s">
        <v>266</v>
      </c>
      <c r="FN22" s="111" t="s">
        <v>216</v>
      </c>
      <c r="FO22" s="90"/>
      <c r="FP22" s="61">
        <v>0</v>
      </c>
      <c r="FQ22" s="274" t="s">
        <v>0</v>
      </c>
      <c r="FR22" s="61">
        <v>1</v>
      </c>
      <c r="FS22" s="110" t="s">
        <v>266</v>
      </c>
      <c r="FT22" s="111" t="s">
        <v>215</v>
      </c>
      <c r="FU22" s="90"/>
      <c r="FV22" s="61">
        <v>2</v>
      </c>
      <c r="FW22" s="274" t="s">
        <v>0</v>
      </c>
      <c r="FX22" s="61">
        <v>0</v>
      </c>
      <c r="FY22" s="110" t="s">
        <v>216</v>
      </c>
      <c r="FZ22" s="111" t="s">
        <v>217</v>
      </c>
      <c r="GA22" s="90"/>
      <c r="GB22" s="102">
        <v>1</v>
      </c>
      <c r="GC22" s="274" t="s">
        <v>0</v>
      </c>
      <c r="GD22" s="101">
        <v>2</v>
      </c>
      <c r="GE22" s="110" t="s">
        <v>266</v>
      </c>
      <c r="GF22" s="111" t="s">
        <v>215</v>
      </c>
      <c r="GG22" s="90"/>
      <c r="GH22" s="102">
        <v>2</v>
      </c>
      <c r="GI22" s="274" t="s">
        <v>0</v>
      </c>
      <c r="GJ22" s="101">
        <v>0</v>
      </c>
      <c r="GK22" s="110" t="s">
        <v>217</v>
      </c>
      <c r="GL22" s="111" t="s">
        <v>218</v>
      </c>
      <c r="GM22" s="90"/>
      <c r="GN22" s="61">
        <v>1</v>
      </c>
      <c r="GO22" s="274" t="s">
        <v>0</v>
      </c>
      <c r="GP22" s="61">
        <v>2</v>
      </c>
      <c r="GQ22" s="110" t="s">
        <v>219</v>
      </c>
      <c r="GR22" s="111" t="s">
        <v>218</v>
      </c>
      <c r="GS22" s="90"/>
      <c r="GT22" s="61">
        <v>1</v>
      </c>
      <c r="GU22" s="274" t="s">
        <v>0</v>
      </c>
      <c r="GV22" s="61">
        <v>2</v>
      </c>
      <c r="GW22" s="110" t="s">
        <v>266</v>
      </c>
      <c r="GX22" s="111" t="s">
        <v>219</v>
      </c>
      <c r="GY22" s="90"/>
      <c r="GZ22" s="102">
        <v>2</v>
      </c>
      <c r="HA22" s="274" t="s">
        <v>0</v>
      </c>
      <c r="HB22" s="101">
        <v>0</v>
      </c>
      <c r="HC22" s="110" t="s">
        <v>217</v>
      </c>
      <c r="HD22" s="111" t="s">
        <v>219</v>
      </c>
      <c r="HE22" s="90"/>
      <c r="HF22" s="61">
        <v>2</v>
      </c>
      <c r="HG22" s="274" t="s">
        <v>0</v>
      </c>
      <c r="HH22" s="61">
        <v>0</v>
      </c>
      <c r="HI22" s="110" t="s">
        <v>217</v>
      </c>
      <c r="HJ22" s="111" t="s">
        <v>218</v>
      </c>
      <c r="HK22" s="90"/>
      <c r="HL22" s="61">
        <v>0</v>
      </c>
      <c r="HM22" s="274" t="s">
        <v>0</v>
      </c>
      <c r="HN22" s="61">
        <v>2</v>
      </c>
      <c r="HO22" s="110" t="s">
        <v>217</v>
      </c>
      <c r="HP22" s="111" t="s">
        <v>217</v>
      </c>
      <c r="HQ22" s="90"/>
      <c r="HR22" s="61"/>
      <c r="HS22" s="274" t="s">
        <v>0</v>
      </c>
      <c r="HT22" s="61"/>
      <c r="HU22" s="110" t="s">
        <v>326</v>
      </c>
      <c r="HV22" s="111" t="s">
        <v>326</v>
      </c>
      <c r="HW22" s="90"/>
      <c r="HX22" s="102"/>
      <c r="HY22" s="274" t="s">
        <v>0</v>
      </c>
      <c r="HZ22" s="101"/>
      <c r="IA22" s="110" t="s">
        <v>326</v>
      </c>
      <c r="IB22" s="111" t="s">
        <v>326</v>
      </c>
      <c r="IC22" s="90"/>
      <c r="ID22" s="61">
        <v>1</v>
      </c>
      <c r="IE22" s="274" t="s">
        <v>0</v>
      </c>
      <c r="IF22" s="61">
        <v>2</v>
      </c>
      <c r="IG22" s="110" t="s">
        <v>217</v>
      </c>
      <c r="IH22" s="111" t="s">
        <v>218</v>
      </c>
      <c r="II22" s="90"/>
      <c r="IJ22" s="61"/>
      <c r="IK22" s="274" t="s">
        <v>0</v>
      </c>
      <c r="IL22" s="61"/>
      <c r="IM22" s="110" t="s">
        <v>326</v>
      </c>
      <c r="IN22" s="111" t="s">
        <v>326</v>
      </c>
      <c r="IO22" s="90"/>
      <c r="IP22" s="102">
        <v>2</v>
      </c>
      <c r="IQ22" s="274" t="s">
        <v>0</v>
      </c>
      <c r="IR22" s="101">
        <v>0</v>
      </c>
      <c r="IS22" s="110" t="s">
        <v>219</v>
      </c>
      <c r="IT22" s="111" t="s">
        <v>218</v>
      </c>
      <c r="IU22" s="90"/>
      <c r="IV22" s="61">
        <v>0</v>
      </c>
      <c r="IW22" s="274" t="s">
        <v>0</v>
      </c>
      <c r="IX22" s="61">
        <v>2</v>
      </c>
      <c r="IY22" s="110" t="s">
        <v>219</v>
      </c>
      <c r="IZ22" s="111" t="s">
        <v>389</v>
      </c>
      <c r="JA22" s="90"/>
      <c r="JB22" s="61">
        <v>1</v>
      </c>
      <c r="JC22" s="274" t="s">
        <v>0</v>
      </c>
      <c r="JD22" s="61">
        <v>0</v>
      </c>
      <c r="JE22" s="110" t="s">
        <v>416</v>
      </c>
      <c r="JF22" s="111" t="s">
        <v>215</v>
      </c>
      <c r="JG22" s="90"/>
      <c r="JH22" s="61"/>
      <c r="JI22" s="274" t="s">
        <v>0</v>
      </c>
      <c r="JJ22" s="61"/>
      <c r="JK22" s="110" t="s">
        <v>326</v>
      </c>
      <c r="JL22" s="111" t="s">
        <v>326</v>
      </c>
      <c r="JM22" s="90"/>
      <c r="JN22" s="61"/>
      <c r="JO22" s="274" t="s">
        <v>0</v>
      </c>
      <c r="JP22" s="61"/>
      <c r="JQ22" s="110" t="s">
        <v>326</v>
      </c>
      <c r="JR22" s="111" t="s">
        <v>326</v>
      </c>
      <c r="JS22" s="90"/>
      <c r="JT22" s="102"/>
      <c r="JU22" s="274" t="s">
        <v>0</v>
      </c>
      <c r="JV22" s="101"/>
      <c r="JW22" s="110" t="s">
        <v>326</v>
      </c>
      <c r="JX22" s="111" t="s">
        <v>326</v>
      </c>
      <c r="JY22" s="90"/>
      <c r="JZ22" s="102"/>
      <c r="KA22" s="274" t="s">
        <v>0</v>
      </c>
      <c r="KB22" s="101"/>
      <c r="KC22" s="110" t="s">
        <v>326</v>
      </c>
      <c r="KD22" s="111" t="s">
        <v>326</v>
      </c>
      <c r="KE22" s="90"/>
      <c r="KF22" s="102"/>
      <c r="KG22" s="274" t="s">
        <v>0</v>
      </c>
      <c r="KH22" s="101"/>
      <c r="KI22" s="110" t="s">
        <v>326</v>
      </c>
      <c r="KJ22" s="111" t="s">
        <v>326</v>
      </c>
      <c r="KK22" s="90"/>
      <c r="KL22" s="61"/>
      <c r="KM22" s="274" t="s">
        <v>0</v>
      </c>
      <c r="KN22" s="61"/>
      <c r="KO22" s="110" t="s">
        <v>326</v>
      </c>
      <c r="KP22" s="111" t="s">
        <v>326</v>
      </c>
      <c r="KQ22" s="90"/>
      <c r="KR22" s="61"/>
      <c r="KS22" s="274" t="s">
        <v>0</v>
      </c>
      <c r="KT22" s="61"/>
      <c r="KU22" s="110" t="s">
        <v>326</v>
      </c>
      <c r="KV22" s="111" t="s">
        <v>326</v>
      </c>
      <c r="KW22" s="90"/>
      <c r="KX22" s="61"/>
      <c r="KY22" s="274" t="s">
        <v>0</v>
      </c>
      <c r="KZ22" s="61"/>
      <c r="LA22" s="110" t="s">
        <v>326</v>
      </c>
      <c r="LB22" s="111" t="s">
        <v>326</v>
      </c>
      <c r="LC22" s="90"/>
      <c r="LD22" s="102"/>
      <c r="LE22" s="274" t="s">
        <v>0</v>
      </c>
      <c r="LF22" s="101"/>
      <c r="LG22" s="110" t="s">
        <v>326</v>
      </c>
      <c r="LH22" s="111" t="s">
        <v>326</v>
      </c>
      <c r="LI22" s="90"/>
      <c r="LJ22" s="61"/>
      <c r="LK22" s="274" t="s">
        <v>0</v>
      </c>
      <c r="LL22" s="61"/>
      <c r="LM22" s="110" t="s">
        <v>326</v>
      </c>
      <c r="LN22" s="111" t="s">
        <v>326</v>
      </c>
      <c r="LO22" s="90"/>
      <c r="LP22" s="61"/>
      <c r="LQ22" s="274" t="s">
        <v>0</v>
      </c>
      <c r="LR22" s="61"/>
      <c r="LS22" s="110" t="s">
        <v>326</v>
      </c>
      <c r="LT22" s="111" t="s">
        <v>326</v>
      </c>
      <c r="LU22" s="90"/>
      <c r="LV22" s="102"/>
      <c r="LW22" s="274" t="s">
        <v>0</v>
      </c>
      <c r="LX22" s="101"/>
      <c r="LY22" s="110" t="s">
        <v>326</v>
      </c>
      <c r="LZ22" s="111" t="s">
        <v>326</v>
      </c>
      <c r="MA22" s="90"/>
      <c r="MB22" s="61"/>
      <c r="MC22" s="274" t="s">
        <v>0</v>
      </c>
      <c r="MD22" s="61"/>
      <c r="ME22" s="110" t="s">
        <v>326</v>
      </c>
      <c r="MF22" s="111" t="s">
        <v>326</v>
      </c>
      <c r="MG22" s="90"/>
      <c r="MH22" s="61"/>
      <c r="MI22" s="274" t="s">
        <v>0</v>
      </c>
      <c r="MJ22" s="61"/>
      <c r="MK22" s="110" t="s">
        <v>326</v>
      </c>
      <c r="ML22" s="111" t="s">
        <v>326</v>
      </c>
      <c r="MM22" s="90"/>
      <c r="MN22" s="61"/>
      <c r="MO22" s="274" t="s">
        <v>0</v>
      </c>
      <c r="MP22" s="61"/>
      <c r="MQ22" s="110" t="s">
        <v>326</v>
      </c>
      <c r="MR22" s="111" t="s">
        <v>326</v>
      </c>
      <c r="MS22" s="90"/>
      <c r="MT22" s="102"/>
      <c r="MU22" s="274" t="s">
        <v>0</v>
      </c>
      <c r="MV22" s="101"/>
      <c r="MW22" s="110" t="s">
        <v>326</v>
      </c>
      <c r="MX22" s="111" t="s">
        <v>326</v>
      </c>
      <c r="MY22" s="90"/>
      <c r="MZ22" s="61"/>
      <c r="NA22" s="274" t="s">
        <v>0</v>
      </c>
      <c r="NB22" s="61"/>
      <c r="NC22" s="110" t="s">
        <v>326</v>
      </c>
      <c r="ND22" s="111" t="s">
        <v>326</v>
      </c>
      <c r="NE22" s="90"/>
      <c r="NF22" s="61"/>
      <c r="NG22" s="274" t="s">
        <v>0</v>
      </c>
      <c r="NH22" s="61"/>
      <c r="NI22" s="110" t="s">
        <v>326</v>
      </c>
      <c r="NJ22" s="111" t="s">
        <v>326</v>
      </c>
      <c r="NK22" s="90"/>
      <c r="NL22" s="61"/>
      <c r="NM22" s="274" t="s">
        <v>0</v>
      </c>
      <c r="NN22" s="61"/>
      <c r="NO22" s="110" t="s">
        <v>326</v>
      </c>
      <c r="NP22" s="111" t="s">
        <v>326</v>
      </c>
      <c r="NQ22" s="90"/>
      <c r="NR22" s="61"/>
      <c r="NS22" s="274" t="s">
        <v>0</v>
      </c>
      <c r="NT22" s="61"/>
      <c r="NU22" s="110" t="s">
        <v>326</v>
      </c>
      <c r="NV22" s="111" t="s">
        <v>326</v>
      </c>
      <c r="NW22" s="98"/>
      <c r="NX22" s="102"/>
      <c r="NY22" s="274" t="s">
        <v>0</v>
      </c>
      <c r="NZ22" s="101"/>
      <c r="OA22" s="110" t="s">
        <v>326</v>
      </c>
      <c r="OB22" s="111" t="s">
        <v>326</v>
      </c>
      <c r="OC22" s="117"/>
      <c r="OD22" s="253"/>
      <c r="OE22" s="110" t="s">
        <v>0</v>
      </c>
      <c r="OF22" s="110"/>
      <c r="OG22" s="110" t="s">
        <v>326</v>
      </c>
      <c r="OH22" s="111" t="s">
        <v>326</v>
      </c>
    </row>
    <row r="23" spans="1:398" ht="15" hidden="1" x14ac:dyDescent="0.2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216</v>
      </c>
      <c r="N23" s="111" t="s">
        <v>216</v>
      </c>
      <c r="O23" s="77"/>
      <c r="P23" s="102">
        <v>4</v>
      </c>
      <c r="Q23" s="311" t="s">
        <v>0</v>
      </c>
      <c r="R23" s="101">
        <v>0</v>
      </c>
      <c r="S23" s="110" t="s">
        <v>218</v>
      </c>
      <c r="T23" s="111" t="s">
        <v>216</v>
      </c>
      <c r="U23" s="77"/>
      <c r="V23" s="102">
        <v>0</v>
      </c>
      <c r="W23" s="311" t="s">
        <v>0</v>
      </c>
      <c r="X23" s="101">
        <v>3</v>
      </c>
      <c r="Y23" s="110" t="s">
        <v>207</v>
      </c>
      <c r="Z23" s="111" t="s">
        <v>289</v>
      </c>
      <c r="AA23" s="90"/>
      <c r="AB23" s="61">
        <v>4</v>
      </c>
      <c r="AC23" s="294" t="s">
        <v>0</v>
      </c>
      <c r="AD23" s="61">
        <v>1</v>
      </c>
      <c r="AE23" s="110" t="s">
        <v>218</v>
      </c>
      <c r="AF23" s="111" t="s">
        <v>216</v>
      </c>
      <c r="AG23" s="90"/>
      <c r="AH23" s="61">
        <v>0</v>
      </c>
      <c r="AI23" s="274" t="s">
        <v>0</v>
      </c>
      <c r="AJ23" s="61">
        <v>3</v>
      </c>
      <c r="AK23" s="110" t="s">
        <v>216</v>
      </c>
      <c r="AL23" s="111" t="s">
        <v>219</v>
      </c>
      <c r="AM23" s="90"/>
      <c r="AN23" s="102">
        <v>1</v>
      </c>
      <c r="AO23" s="274" t="s">
        <v>0</v>
      </c>
      <c r="AP23" s="101">
        <v>4</v>
      </c>
      <c r="AQ23" s="110" t="s">
        <v>218</v>
      </c>
      <c r="AR23" s="111" t="s">
        <v>218</v>
      </c>
      <c r="AS23" s="90"/>
      <c r="AT23" s="61">
        <v>3</v>
      </c>
      <c r="AU23" s="274" t="s">
        <v>0</v>
      </c>
      <c r="AV23" s="61">
        <v>0</v>
      </c>
      <c r="AW23" s="110" t="s">
        <v>218</v>
      </c>
      <c r="AX23" s="111" t="s">
        <v>218</v>
      </c>
      <c r="AY23" s="90"/>
      <c r="AZ23" s="102">
        <v>4</v>
      </c>
      <c r="BA23" s="274" t="s">
        <v>0</v>
      </c>
      <c r="BB23" s="101">
        <v>1</v>
      </c>
      <c r="BC23" s="110" t="s">
        <v>214</v>
      </c>
      <c r="BD23" s="111" t="s">
        <v>214</v>
      </c>
      <c r="BE23" s="90"/>
      <c r="BF23" s="61">
        <v>0</v>
      </c>
      <c r="BG23" s="274" t="s">
        <v>0</v>
      </c>
      <c r="BH23" s="61">
        <v>2</v>
      </c>
      <c r="BI23" s="110" t="s">
        <v>216</v>
      </c>
      <c r="BJ23" s="111" t="s">
        <v>216</v>
      </c>
      <c r="BK23" s="90"/>
      <c r="BL23" s="61">
        <v>4</v>
      </c>
      <c r="BM23" s="274" t="s">
        <v>0</v>
      </c>
      <c r="BN23" s="61">
        <v>0</v>
      </c>
      <c r="BO23" s="110" t="s">
        <v>216</v>
      </c>
      <c r="BP23" s="111" t="s">
        <v>216</v>
      </c>
      <c r="BQ23" s="90"/>
      <c r="BR23" s="61">
        <v>1</v>
      </c>
      <c r="BS23" s="274" t="s">
        <v>0</v>
      </c>
      <c r="BT23" s="61">
        <v>4</v>
      </c>
      <c r="BU23" s="110" t="s">
        <v>219</v>
      </c>
      <c r="BV23" s="111" t="s">
        <v>216</v>
      </c>
      <c r="BW23" s="90"/>
      <c r="BX23" s="61">
        <v>6</v>
      </c>
      <c r="BY23" s="274" t="s">
        <v>0</v>
      </c>
      <c r="BZ23" s="61">
        <v>1</v>
      </c>
      <c r="CA23" s="110" t="s">
        <v>289</v>
      </c>
      <c r="CB23" s="111" t="s">
        <v>289</v>
      </c>
      <c r="CC23" s="90"/>
      <c r="CD23" s="61">
        <v>3</v>
      </c>
      <c r="CE23" s="274" t="s">
        <v>0</v>
      </c>
      <c r="CF23" s="61">
        <v>0</v>
      </c>
      <c r="CG23" s="110" t="s">
        <v>218</v>
      </c>
      <c r="CH23" s="111" t="s">
        <v>218</v>
      </c>
      <c r="CI23" s="90"/>
      <c r="CJ23" s="102">
        <v>4</v>
      </c>
      <c r="CK23" s="274" t="s">
        <v>0</v>
      </c>
      <c r="CL23" s="101">
        <v>0</v>
      </c>
      <c r="CM23" s="110" t="s">
        <v>216</v>
      </c>
      <c r="CN23" s="111" t="s">
        <v>216</v>
      </c>
      <c r="CO23" s="90"/>
      <c r="CP23" s="102">
        <v>2</v>
      </c>
      <c r="CQ23" s="274" t="s">
        <v>0</v>
      </c>
      <c r="CR23" s="101">
        <v>4</v>
      </c>
      <c r="CS23" s="110" t="s">
        <v>266</v>
      </c>
      <c r="CT23" s="111" t="s">
        <v>266</v>
      </c>
      <c r="CU23" s="90"/>
      <c r="CV23" s="61">
        <v>0</v>
      </c>
      <c r="CW23" s="274" t="s">
        <v>0</v>
      </c>
      <c r="CX23" s="61">
        <v>4</v>
      </c>
      <c r="CY23" s="110" t="s">
        <v>216</v>
      </c>
      <c r="CZ23" s="111" t="s">
        <v>216</v>
      </c>
      <c r="DA23" s="90"/>
      <c r="DB23" s="61">
        <v>0</v>
      </c>
      <c r="DC23" s="274" t="s">
        <v>0</v>
      </c>
      <c r="DD23" s="61">
        <v>5</v>
      </c>
      <c r="DE23" s="110" t="s">
        <v>218</v>
      </c>
      <c r="DF23" s="111" t="s">
        <v>218</v>
      </c>
      <c r="DG23" s="90"/>
      <c r="DH23" s="61">
        <v>4</v>
      </c>
      <c r="DI23" s="274" t="s">
        <v>0</v>
      </c>
      <c r="DJ23" s="61">
        <v>0</v>
      </c>
      <c r="DK23" s="110" t="s">
        <v>217</v>
      </c>
      <c r="DL23" s="111" t="s">
        <v>212</v>
      </c>
      <c r="DM23" s="90"/>
      <c r="DN23" s="61">
        <v>0</v>
      </c>
      <c r="DO23" s="274" t="s">
        <v>0</v>
      </c>
      <c r="DP23" s="61">
        <v>3</v>
      </c>
      <c r="DQ23" s="110" t="s">
        <v>218</v>
      </c>
      <c r="DR23" s="111" t="s">
        <v>218</v>
      </c>
      <c r="DS23" s="90"/>
      <c r="DT23" s="61">
        <v>3</v>
      </c>
      <c r="DU23" s="274" t="s">
        <v>0</v>
      </c>
      <c r="DV23" s="61">
        <v>0</v>
      </c>
      <c r="DW23" s="110" t="s">
        <v>218</v>
      </c>
      <c r="DX23" s="111" t="s">
        <v>218</v>
      </c>
      <c r="DY23" s="90"/>
      <c r="DZ23" s="61">
        <v>3</v>
      </c>
      <c r="EA23" s="274" t="s">
        <v>0</v>
      </c>
      <c r="EB23" s="61">
        <v>0</v>
      </c>
      <c r="EC23" s="110" t="s">
        <v>218</v>
      </c>
      <c r="ED23" s="111" t="s">
        <v>218</v>
      </c>
      <c r="EE23" s="90"/>
      <c r="EF23" s="61">
        <v>0</v>
      </c>
      <c r="EG23" s="274" t="s">
        <v>0</v>
      </c>
      <c r="EH23" s="61">
        <v>3</v>
      </c>
      <c r="EI23" s="110" t="s">
        <v>218</v>
      </c>
      <c r="EJ23" s="111" t="s">
        <v>218</v>
      </c>
      <c r="EK23" s="90"/>
      <c r="EL23" s="61">
        <v>0</v>
      </c>
      <c r="EM23" s="274" t="s">
        <v>0</v>
      </c>
      <c r="EN23" s="61">
        <v>2</v>
      </c>
      <c r="EO23" s="110" t="s">
        <v>218</v>
      </c>
      <c r="EP23" s="111" t="s">
        <v>218</v>
      </c>
      <c r="EQ23" s="90"/>
      <c r="ER23" s="102">
        <v>0</v>
      </c>
      <c r="ES23" s="274" t="s">
        <v>0</v>
      </c>
      <c r="ET23" s="101">
        <v>2</v>
      </c>
      <c r="EU23" s="110" t="s">
        <v>345</v>
      </c>
      <c r="EV23" s="111" t="s">
        <v>345</v>
      </c>
      <c r="EW23" s="90"/>
      <c r="EX23" s="61">
        <v>3</v>
      </c>
      <c r="EY23" s="274" t="s">
        <v>0</v>
      </c>
      <c r="EZ23" s="61">
        <v>0</v>
      </c>
      <c r="FA23" s="110" t="s">
        <v>216</v>
      </c>
      <c r="FB23" s="111" t="s">
        <v>216</v>
      </c>
      <c r="FC23" s="90"/>
      <c r="FD23" s="102">
        <v>2</v>
      </c>
      <c r="FE23" s="274" t="s">
        <v>0</v>
      </c>
      <c r="FF23" s="101">
        <v>0</v>
      </c>
      <c r="FG23" s="110" t="s">
        <v>266</v>
      </c>
      <c r="FH23" s="111" t="s">
        <v>266</v>
      </c>
      <c r="FI23" s="90"/>
      <c r="FJ23" s="61"/>
      <c r="FK23" s="274" t="s">
        <v>0</v>
      </c>
      <c r="FL23" s="61"/>
      <c r="FM23" s="110" t="s">
        <v>326</v>
      </c>
      <c r="FN23" s="111" t="s">
        <v>326</v>
      </c>
      <c r="FO23" s="90"/>
      <c r="FP23" s="61"/>
      <c r="FQ23" s="274" t="s">
        <v>0</v>
      </c>
      <c r="FR23" s="61"/>
      <c r="FS23" s="110" t="s">
        <v>326</v>
      </c>
      <c r="FT23" s="111" t="s">
        <v>326</v>
      </c>
      <c r="FU23" s="90"/>
      <c r="FV23" s="61">
        <v>5</v>
      </c>
      <c r="FW23" s="274" t="s">
        <v>0</v>
      </c>
      <c r="FX23" s="61">
        <v>1</v>
      </c>
      <c r="FY23" s="110" t="s">
        <v>218</v>
      </c>
      <c r="FZ23" s="111" t="s">
        <v>218</v>
      </c>
      <c r="GA23" s="90"/>
      <c r="GB23" s="102"/>
      <c r="GC23" s="274" t="s">
        <v>0</v>
      </c>
      <c r="GD23" s="101"/>
      <c r="GE23" s="110" t="s">
        <v>326</v>
      </c>
      <c r="GF23" s="111" t="s">
        <v>326</v>
      </c>
      <c r="GG23" s="90"/>
      <c r="GH23" s="102"/>
      <c r="GI23" s="274" t="s">
        <v>0</v>
      </c>
      <c r="GJ23" s="101"/>
      <c r="GK23" s="110" t="s">
        <v>326</v>
      </c>
      <c r="GL23" s="111" t="s">
        <v>326</v>
      </c>
      <c r="GM23" s="90"/>
      <c r="GN23" s="61"/>
      <c r="GO23" s="274" t="s">
        <v>0</v>
      </c>
      <c r="GP23" s="61"/>
      <c r="GQ23" s="110" t="s">
        <v>326</v>
      </c>
      <c r="GR23" s="111" t="s">
        <v>326</v>
      </c>
      <c r="GS23" s="90"/>
      <c r="GT23" s="61"/>
      <c r="GU23" s="274" t="s">
        <v>0</v>
      </c>
      <c r="GV23" s="61"/>
      <c r="GW23" s="110" t="s">
        <v>326</v>
      </c>
      <c r="GX23" s="111" t="s">
        <v>326</v>
      </c>
      <c r="GY23" s="90"/>
      <c r="GZ23" s="102"/>
      <c r="HA23" s="274" t="s">
        <v>0</v>
      </c>
      <c r="HB23" s="101"/>
      <c r="HC23" s="110" t="s">
        <v>326</v>
      </c>
      <c r="HD23" s="111" t="s">
        <v>326</v>
      </c>
      <c r="HE23" s="90"/>
      <c r="HF23" s="61"/>
      <c r="HG23" s="274" t="s">
        <v>0</v>
      </c>
      <c r="HH23" s="61"/>
      <c r="HI23" s="110" t="s">
        <v>326</v>
      </c>
      <c r="HJ23" s="111" t="s">
        <v>326</v>
      </c>
      <c r="HK23" s="90"/>
      <c r="HL23" s="61"/>
      <c r="HM23" s="274" t="s">
        <v>0</v>
      </c>
      <c r="HN23" s="61"/>
      <c r="HO23" s="110" t="s">
        <v>326</v>
      </c>
      <c r="HP23" s="111" t="s">
        <v>326</v>
      </c>
      <c r="HQ23" s="90"/>
      <c r="HR23" s="61"/>
      <c r="HS23" s="274" t="s">
        <v>0</v>
      </c>
      <c r="HT23" s="61"/>
      <c r="HU23" s="110" t="s">
        <v>326</v>
      </c>
      <c r="HV23" s="111" t="s">
        <v>326</v>
      </c>
      <c r="HW23" s="90"/>
      <c r="HX23" s="102"/>
      <c r="HY23" s="274" t="s">
        <v>0</v>
      </c>
      <c r="HZ23" s="101"/>
      <c r="IA23" s="110" t="s">
        <v>326</v>
      </c>
      <c r="IB23" s="111" t="s">
        <v>326</v>
      </c>
      <c r="IC23" s="90"/>
      <c r="ID23" s="61"/>
      <c r="IE23" s="274" t="s">
        <v>0</v>
      </c>
      <c r="IF23" s="61"/>
      <c r="IG23" s="110" t="s">
        <v>326</v>
      </c>
      <c r="IH23" s="111" t="s">
        <v>326</v>
      </c>
      <c r="II23" s="90"/>
      <c r="IJ23" s="61"/>
      <c r="IK23" s="274" t="s">
        <v>0</v>
      </c>
      <c r="IL23" s="61"/>
      <c r="IM23" s="110" t="s">
        <v>326</v>
      </c>
      <c r="IN23" s="111" t="s">
        <v>326</v>
      </c>
      <c r="IO23" s="90"/>
      <c r="IP23" s="102"/>
      <c r="IQ23" s="274" t="s">
        <v>0</v>
      </c>
      <c r="IR23" s="101"/>
      <c r="IS23" s="110" t="s">
        <v>326</v>
      </c>
      <c r="IT23" s="111" t="s">
        <v>326</v>
      </c>
      <c r="IU23" s="90"/>
      <c r="IV23" s="61"/>
      <c r="IW23" s="274" t="s">
        <v>0</v>
      </c>
      <c r="IX23" s="61"/>
      <c r="IY23" s="110" t="s">
        <v>326</v>
      </c>
      <c r="IZ23" s="111" t="s">
        <v>326</v>
      </c>
      <c r="JA23" s="90"/>
      <c r="JB23" s="61"/>
      <c r="JC23" s="274" t="s">
        <v>0</v>
      </c>
      <c r="JD23" s="61"/>
      <c r="JE23" s="110" t="s">
        <v>326</v>
      </c>
      <c r="JF23" s="111" t="s">
        <v>326</v>
      </c>
      <c r="JG23" s="90"/>
      <c r="JH23" s="61"/>
      <c r="JI23" s="274" t="s">
        <v>0</v>
      </c>
      <c r="JJ23" s="61"/>
      <c r="JK23" s="110" t="s">
        <v>326</v>
      </c>
      <c r="JL23" s="111" t="s">
        <v>326</v>
      </c>
      <c r="JM23" s="90"/>
      <c r="JN23" s="61"/>
      <c r="JO23" s="274" t="s">
        <v>0</v>
      </c>
      <c r="JP23" s="61"/>
      <c r="JQ23" s="110" t="s">
        <v>326</v>
      </c>
      <c r="JR23" s="111" t="s">
        <v>326</v>
      </c>
      <c r="JS23" s="90"/>
      <c r="JT23" s="102"/>
      <c r="JU23" s="274" t="s">
        <v>0</v>
      </c>
      <c r="JV23" s="101"/>
      <c r="JW23" s="110" t="s">
        <v>326</v>
      </c>
      <c r="JX23" s="111" t="s">
        <v>326</v>
      </c>
      <c r="JY23" s="90"/>
      <c r="JZ23" s="102"/>
      <c r="KA23" s="274" t="s">
        <v>0</v>
      </c>
      <c r="KB23" s="101"/>
      <c r="KC23" s="110" t="s">
        <v>326</v>
      </c>
      <c r="KD23" s="111" t="s">
        <v>326</v>
      </c>
      <c r="KE23" s="90"/>
      <c r="KF23" s="102"/>
      <c r="KG23" s="274" t="s">
        <v>0</v>
      </c>
      <c r="KH23" s="101"/>
      <c r="KI23" s="110" t="s">
        <v>326</v>
      </c>
      <c r="KJ23" s="111" t="s">
        <v>326</v>
      </c>
      <c r="KK23" s="90"/>
      <c r="KL23" s="61"/>
      <c r="KM23" s="274" t="s">
        <v>0</v>
      </c>
      <c r="KN23" s="61"/>
      <c r="KO23" s="110" t="s">
        <v>326</v>
      </c>
      <c r="KP23" s="111" t="s">
        <v>326</v>
      </c>
      <c r="KQ23" s="90"/>
      <c r="KR23" s="61"/>
      <c r="KS23" s="274" t="s">
        <v>0</v>
      </c>
      <c r="KT23" s="61"/>
      <c r="KU23" s="110" t="s">
        <v>326</v>
      </c>
      <c r="KV23" s="111" t="s">
        <v>326</v>
      </c>
      <c r="KW23" s="90"/>
      <c r="KX23" s="61"/>
      <c r="KY23" s="274" t="s">
        <v>0</v>
      </c>
      <c r="KZ23" s="61"/>
      <c r="LA23" s="110" t="s">
        <v>326</v>
      </c>
      <c r="LB23" s="111" t="s">
        <v>326</v>
      </c>
      <c r="LC23" s="90"/>
      <c r="LD23" s="102"/>
      <c r="LE23" s="274" t="s">
        <v>0</v>
      </c>
      <c r="LF23" s="101"/>
      <c r="LG23" s="110" t="s">
        <v>326</v>
      </c>
      <c r="LH23" s="111" t="s">
        <v>326</v>
      </c>
      <c r="LI23" s="90"/>
      <c r="LJ23" s="61"/>
      <c r="LK23" s="274" t="s">
        <v>0</v>
      </c>
      <c r="LL23" s="61"/>
      <c r="LM23" s="110" t="s">
        <v>326</v>
      </c>
      <c r="LN23" s="111" t="s">
        <v>326</v>
      </c>
      <c r="LO23" s="90"/>
      <c r="LP23" s="61"/>
      <c r="LQ23" s="274" t="s">
        <v>0</v>
      </c>
      <c r="LR23" s="61"/>
      <c r="LS23" s="110" t="s">
        <v>326</v>
      </c>
      <c r="LT23" s="111" t="s">
        <v>326</v>
      </c>
      <c r="LU23" s="90"/>
      <c r="LV23" s="102"/>
      <c r="LW23" s="274" t="s">
        <v>0</v>
      </c>
      <c r="LX23" s="101"/>
      <c r="LY23" s="110" t="s">
        <v>326</v>
      </c>
      <c r="LZ23" s="111" t="s">
        <v>326</v>
      </c>
      <c r="MA23" s="90"/>
      <c r="MB23" s="61"/>
      <c r="MC23" s="274" t="s">
        <v>0</v>
      </c>
      <c r="MD23" s="61"/>
      <c r="ME23" s="110" t="s">
        <v>326</v>
      </c>
      <c r="MF23" s="111" t="s">
        <v>326</v>
      </c>
      <c r="MG23" s="90"/>
      <c r="MH23" s="61"/>
      <c r="MI23" s="274" t="s">
        <v>0</v>
      </c>
      <c r="MJ23" s="61"/>
      <c r="MK23" s="110" t="s">
        <v>326</v>
      </c>
      <c r="ML23" s="111" t="s">
        <v>326</v>
      </c>
      <c r="MM23" s="90"/>
      <c r="MN23" s="61"/>
      <c r="MO23" s="274" t="s">
        <v>0</v>
      </c>
      <c r="MP23" s="61"/>
      <c r="MQ23" s="110" t="s">
        <v>326</v>
      </c>
      <c r="MR23" s="111" t="s">
        <v>326</v>
      </c>
      <c r="MS23" s="90"/>
      <c r="MT23" s="102"/>
      <c r="MU23" s="274" t="s">
        <v>0</v>
      </c>
      <c r="MV23" s="101"/>
      <c r="MW23" s="110" t="s">
        <v>326</v>
      </c>
      <c r="MX23" s="111" t="s">
        <v>326</v>
      </c>
      <c r="MY23" s="90"/>
      <c r="MZ23" s="61"/>
      <c r="NA23" s="274" t="s">
        <v>0</v>
      </c>
      <c r="NB23" s="61"/>
      <c r="NC23" s="110" t="s">
        <v>326</v>
      </c>
      <c r="ND23" s="111" t="s">
        <v>326</v>
      </c>
      <c r="NE23" s="90"/>
      <c r="NF23" s="61"/>
      <c r="NG23" s="274" t="s">
        <v>0</v>
      </c>
      <c r="NH23" s="61"/>
      <c r="NI23" s="110" t="s">
        <v>326</v>
      </c>
      <c r="NJ23" s="111" t="s">
        <v>326</v>
      </c>
      <c r="NK23" s="90"/>
      <c r="NL23" s="61"/>
      <c r="NM23" s="274" t="s">
        <v>0</v>
      </c>
      <c r="NN23" s="61"/>
      <c r="NO23" s="110" t="s">
        <v>326</v>
      </c>
      <c r="NP23" s="111" t="s">
        <v>326</v>
      </c>
      <c r="NQ23" s="90"/>
      <c r="NR23" s="61"/>
      <c r="NS23" s="274" t="s">
        <v>0</v>
      </c>
      <c r="NT23" s="61"/>
      <c r="NU23" s="110" t="s">
        <v>326</v>
      </c>
      <c r="NV23" s="111" t="s">
        <v>326</v>
      </c>
      <c r="NW23" s="98"/>
      <c r="NX23" s="102"/>
      <c r="NY23" s="274" t="s">
        <v>0</v>
      </c>
      <c r="NZ23" s="101"/>
      <c r="OA23" s="110" t="s">
        <v>326</v>
      </c>
      <c r="OB23" s="111" t="s">
        <v>326</v>
      </c>
      <c r="OC23" s="117"/>
      <c r="OD23" s="253"/>
      <c r="OE23" s="110" t="s">
        <v>0</v>
      </c>
      <c r="OF23" s="110"/>
      <c r="OG23" s="110" t="s">
        <v>326</v>
      </c>
      <c r="OH23" s="111" t="s">
        <v>326</v>
      </c>
    </row>
    <row r="24" spans="1:398" ht="15" x14ac:dyDescent="0.2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217</v>
      </c>
      <c r="N24" s="111" t="s">
        <v>216</v>
      </c>
      <c r="O24" s="77"/>
      <c r="P24" s="102">
        <v>3</v>
      </c>
      <c r="Q24" s="311" t="s">
        <v>0</v>
      </c>
      <c r="R24" s="101">
        <v>1</v>
      </c>
      <c r="S24" s="110" t="s">
        <v>216</v>
      </c>
      <c r="T24" s="111" t="s">
        <v>212</v>
      </c>
      <c r="U24" s="77"/>
      <c r="V24" s="102">
        <v>1</v>
      </c>
      <c r="W24" s="311" t="s">
        <v>0</v>
      </c>
      <c r="X24" s="101">
        <v>3</v>
      </c>
      <c r="Y24" s="110" t="s">
        <v>216</v>
      </c>
      <c r="Z24" s="111" t="s">
        <v>266</v>
      </c>
      <c r="AA24" s="90"/>
      <c r="AB24" s="61">
        <v>3</v>
      </c>
      <c r="AC24" s="294" t="s">
        <v>0</v>
      </c>
      <c r="AD24" s="61">
        <v>1</v>
      </c>
      <c r="AE24" s="110" t="s">
        <v>216</v>
      </c>
      <c r="AF24" s="111" t="s">
        <v>327</v>
      </c>
      <c r="AG24" s="90"/>
      <c r="AH24" s="61">
        <v>0</v>
      </c>
      <c r="AI24" s="274" t="s">
        <v>0</v>
      </c>
      <c r="AJ24" s="61">
        <v>2</v>
      </c>
      <c r="AK24" s="110" t="s">
        <v>216</v>
      </c>
      <c r="AL24" s="111" t="s">
        <v>212</v>
      </c>
      <c r="AM24" s="90"/>
      <c r="AN24" s="102">
        <v>0</v>
      </c>
      <c r="AO24" s="274" t="s">
        <v>0</v>
      </c>
      <c r="AP24" s="101">
        <v>3</v>
      </c>
      <c r="AQ24" s="110" t="s">
        <v>216</v>
      </c>
      <c r="AR24" s="111" t="s">
        <v>216</v>
      </c>
      <c r="AS24" s="90"/>
      <c r="AT24" s="61">
        <v>3</v>
      </c>
      <c r="AU24" s="274" t="s">
        <v>0</v>
      </c>
      <c r="AV24" s="61">
        <v>1</v>
      </c>
      <c r="AW24" s="110" t="s">
        <v>216</v>
      </c>
      <c r="AX24" s="111" t="s">
        <v>216</v>
      </c>
      <c r="AY24" s="90"/>
      <c r="AZ24" s="102">
        <v>3</v>
      </c>
      <c r="BA24" s="274" t="s">
        <v>0</v>
      </c>
      <c r="BB24" s="101">
        <v>0</v>
      </c>
      <c r="BC24" s="110" t="s">
        <v>217</v>
      </c>
      <c r="BD24" s="111" t="s">
        <v>266</v>
      </c>
      <c r="BE24" s="90"/>
      <c r="BF24" s="61">
        <v>0</v>
      </c>
      <c r="BG24" s="274" t="s">
        <v>0</v>
      </c>
      <c r="BH24" s="61">
        <v>2</v>
      </c>
      <c r="BI24" s="110" t="s">
        <v>216</v>
      </c>
      <c r="BJ24" s="111" t="s">
        <v>219</v>
      </c>
      <c r="BK24" s="90"/>
      <c r="BL24" s="61">
        <v>3</v>
      </c>
      <c r="BM24" s="274" t="s">
        <v>0</v>
      </c>
      <c r="BN24" s="61">
        <v>0</v>
      </c>
      <c r="BO24" s="110" t="s">
        <v>218</v>
      </c>
      <c r="BP24" s="111" t="s">
        <v>215</v>
      </c>
      <c r="BQ24" s="90"/>
      <c r="BR24" s="61">
        <v>1</v>
      </c>
      <c r="BS24" s="274" t="s">
        <v>0</v>
      </c>
      <c r="BT24" s="61">
        <v>3</v>
      </c>
      <c r="BU24" s="110" t="s">
        <v>216</v>
      </c>
      <c r="BV24" s="111" t="s">
        <v>289</v>
      </c>
      <c r="BW24" s="90"/>
      <c r="BX24" s="61">
        <v>3</v>
      </c>
      <c r="BY24" s="274" t="s">
        <v>0</v>
      </c>
      <c r="BZ24" s="61">
        <v>1</v>
      </c>
      <c r="CA24" s="110" t="s">
        <v>216</v>
      </c>
      <c r="CB24" s="111" t="s">
        <v>212</v>
      </c>
      <c r="CC24" s="90"/>
      <c r="CD24" s="61">
        <v>3</v>
      </c>
      <c r="CE24" s="274" t="s">
        <v>0</v>
      </c>
      <c r="CF24" s="61">
        <v>0</v>
      </c>
      <c r="CG24" s="110" t="s">
        <v>218</v>
      </c>
      <c r="CH24" s="111" t="s">
        <v>214</v>
      </c>
      <c r="CI24" s="90"/>
      <c r="CJ24" s="102"/>
      <c r="CK24" s="274" t="s">
        <v>0</v>
      </c>
      <c r="CL24" s="101"/>
      <c r="CM24" s="110" t="s">
        <v>326</v>
      </c>
      <c r="CN24" s="111" t="s">
        <v>326</v>
      </c>
      <c r="CO24" s="90"/>
      <c r="CP24" s="102">
        <v>1</v>
      </c>
      <c r="CQ24" s="274" t="s">
        <v>0</v>
      </c>
      <c r="CR24" s="101">
        <v>3</v>
      </c>
      <c r="CS24" s="110" t="s">
        <v>216</v>
      </c>
      <c r="CT24" s="111" t="s">
        <v>266</v>
      </c>
      <c r="CU24" s="90"/>
      <c r="CV24" s="61">
        <v>0</v>
      </c>
      <c r="CW24" s="274" t="s">
        <v>0</v>
      </c>
      <c r="CX24" s="61">
        <v>3</v>
      </c>
      <c r="CY24" s="110" t="s">
        <v>216</v>
      </c>
      <c r="CZ24" s="111" t="s">
        <v>327</v>
      </c>
      <c r="DA24" s="90"/>
      <c r="DB24" s="61">
        <v>1</v>
      </c>
      <c r="DC24" s="274" t="s">
        <v>0</v>
      </c>
      <c r="DD24" s="61">
        <v>3</v>
      </c>
      <c r="DE24" s="110" t="s">
        <v>216</v>
      </c>
      <c r="DF24" s="111" t="s">
        <v>215</v>
      </c>
      <c r="DG24" s="90"/>
      <c r="DH24" s="61">
        <v>3</v>
      </c>
      <c r="DI24" s="274" t="s">
        <v>0</v>
      </c>
      <c r="DJ24" s="61">
        <v>1</v>
      </c>
      <c r="DK24" s="110" t="s">
        <v>216</v>
      </c>
      <c r="DL24" s="111" t="s">
        <v>212</v>
      </c>
      <c r="DM24" s="90"/>
      <c r="DN24" s="61">
        <v>1</v>
      </c>
      <c r="DO24" s="274" t="s">
        <v>0</v>
      </c>
      <c r="DP24" s="110">
        <v>2</v>
      </c>
      <c r="DQ24" s="110" t="s">
        <v>216</v>
      </c>
      <c r="DR24" s="111" t="s">
        <v>212</v>
      </c>
      <c r="DS24" s="90"/>
      <c r="DT24" s="61">
        <v>3</v>
      </c>
      <c r="DU24" s="274" t="s">
        <v>0</v>
      </c>
      <c r="DV24" s="61">
        <v>1</v>
      </c>
      <c r="DW24" s="110" t="s">
        <v>266</v>
      </c>
      <c r="DX24" s="111" t="s">
        <v>219</v>
      </c>
      <c r="DY24" s="90"/>
      <c r="DZ24" s="61">
        <v>3</v>
      </c>
      <c r="EA24" s="274" t="s">
        <v>0</v>
      </c>
      <c r="EB24" s="61">
        <v>1</v>
      </c>
      <c r="EC24" s="110" t="s">
        <v>216</v>
      </c>
      <c r="ED24" s="111" t="s">
        <v>327</v>
      </c>
      <c r="EE24" s="90"/>
      <c r="EF24" s="61">
        <v>1</v>
      </c>
      <c r="EG24" s="274" t="s">
        <v>0</v>
      </c>
      <c r="EH24" s="61">
        <v>3</v>
      </c>
      <c r="EI24" s="110" t="s">
        <v>216</v>
      </c>
      <c r="EJ24" s="111" t="s">
        <v>327</v>
      </c>
      <c r="EK24" s="90"/>
      <c r="EL24" s="61">
        <v>1</v>
      </c>
      <c r="EM24" s="274" t="s">
        <v>0</v>
      </c>
      <c r="EN24" s="61">
        <v>3</v>
      </c>
      <c r="EO24" s="110" t="s">
        <v>216</v>
      </c>
      <c r="EP24" s="111" t="s">
        <v>212</v>
      </c>
      <c r="EQ24" s="90"/>
      <c r="ER24" s="102">
        <v>1</v>
      </c>
      <c r="ES24" s="274" t="s">
        <v>0</v>
      </c>
      <c r="ET24" s="101">
        <v>2</v>
      </c>
      <c r="EU24" s="110" t="s">
        <v>215</v>
      </c>
      <c r="EV24" s="111" t="s">
        <v>208</v>
      </c>
      <c r="EW24" s="90"/>
      <c r="EX24" s="61">
        <v>3</v>
      </c>
      <c r="EY24" s="274" t="s">
        <v>0</v>
      </c>
      <c r="EZ24" s="61">
        <v>1</v>
      </c>
      <c r="FA24" s="110" t="s">
        <v>216</v>
      </c>
      <c r="FB24" s="111" t="s">
        <v>218</v>
      </c>
      <c r="FC24" s="90"/>
      <c r="FD24" s="102">
        <v>3</v>
      </c>
      <c r="FE24" s="274" t="s">
        <v>0</v>
      </c>
      <c r="FF24" s="101">
        <v>1</v>
      </c>
      <c r="FG24" s="110" t="s">
        <v>266</v>
      </c>
      <c r="FH24" s="111" t="s">
        <v>215</v>
      </c>
      <c r="FI24" s="90"/>
      <c r="FJ24" s="61">
        <v>3</v>
      </c>
      <c r="FK24" s="274" t="s">
        <v>0</v>
      </c>
      <c r="FL24" s="61">
        <v>1</v>
      </c>
      <c r="FM24" s="110" t="s">
        <v>216</v>
      </c>
      <c r="FN24" s="111" t="s">
        <v>289</v>
      </c>
      <c r="FO24" s="90"/>
      <c r="FP24" s="61">
        <v>1</v>
      </c>
      <c r="FQ24" s="274" t="s">
        <v>0</v>
      </c>
      <c r="FR24" s="61">
        <v>3</v>
      </c>
      <c r="FS24" s="110" t="s">
        <v>216</v>
      </c>
      <c r="FT24" s="111" t="s">
        <v>208</v>
      </c>
      <c r="FU24" s="90"/>
      <c r="FV24" s="61">
        <v>3</v>
      </c>
      <c r="FW24" s="274" t="s">
        <v>0</v>
      </c>
      <c r="FX24" s="61">
        <v>1</v>
      </c>
      <c r="FY24" s="110" t="s">
        <v>216</v>
      </c>
      <c r="FZ24" s="111" t="s">
        <v>208</v>
      </c>
      <c r="GA24" s="90"/>
      <c r="GB24" s="102">
        <v>1</v>
      </c>
      <c r="GC24" s="274" t="s">
        <v>0</v>
      </c>
      <c r="GD24" s="101">
        <v>3</v>
      </c>
      <c r="GE24" s="110" t="s">
        <v>218</v>
      </c>
      <c r="GF24" s="111" t="s">
        <v>215</v>
      </c>
      <c r="GG24" s="90"/>
      <c r="GH24" s="102">
        <v>3</v>
      </c>
      <c r="GI24" s="274" t="s">
        <v>0</v>
      </c>
      <c r="GJ24" s="101">
        <v>0</v>
      </c>
      <c r="GK24" s="110" t="s">
        <v>218</v>
      </c>
      <c r="GL24" s="111" t="s">
        <v>214</v>
      </c>
      <c r="GM24" s="90"/>
      <c r="GN24" s="61">
        <v>1</v>
      </c>
      <c r="GO24" s="274" t="s">
        <v>0</v>
      </c>
      <c r="GP24" s="61">
        <v>3</v>
      </c>
      <c r="GQ24" s="110" t="s">
        <v>217</v>
      </c>
      <c r="GR24" s="111" t="s">
        <v>219</v>
      </c>
      <c r="GS24" s="90"/>
      <c r="GT24" s="61">
        <v>0</v>
      </c>
      <c r="GU24" s="274" t="s">
        <v>0</v>
      </c>
      <c r="GV24" s="61">
        <v>2</v>
      </c>
      <c r="GW24" s="110" t="s">
        <v>266</v>
      </c>
      <c r="GX24" s="111" t="s">
        <v>219</v>
      </c>
      <c r="GY24" s="90"/>
      <c r="GZ24" s="102">
        <v>3</v>
      </c>
      <c r="HA24" s="274" t="s">
        <v>0</v>
      </c>
      <c r="HB24" s="101">
        <v>0</v>
      </c>
      <c r="HC24" s="110" t="s">
        <v>217</v>
      </c>
      <c r="HD24" s="111" t="s">
        <v>218</v>
      </c>
      <c r="HE24" s="90"/>
      <c r="HF24" s="61">
        <v>3</v>
      </c>
      <c r="HG24" s="274" t="s">
        <v>0</v>
      </c>
      <c r="HH24" s="61">
        <v>1</v>
      </c>
      <c r="HI24" s="110" t="s">
        <v>217</v>
      </c>
      <c r="HJ24" s="111" t="s">
        <v>218</v>
      </c>
      <c r="HK24" s="90"/>
      <c r="HL24" s="61">
        <v>1</v>
      </c>
      <c r="HM24" s="274" t="s">
        <v>0</v>
      </c>
      <c r="HN24" s="61">
        <v>3</v>
      </c>
      <c r="HO24" s="110" t="s">
        <v>219</v>
      </c>
      <c r="HP24" s="111" t="s">
        <v>217</v>
      </c>
      <c r="HQ24" s="90"/>
      <c r="HR24" s="61">
        <v>3</v>
      </c>
      <c r="HS24" s="274" t="s">
        <v>0</v>
      </c>
      <c r="HT24" s="61">
        <v>0</v>
      </c>
      <c r="HU24" s="110" t="s">
        <v>217</v>
      </c>
      <c r="HV24" s="111" t="s">
        <v>218</v>
      </c>
      <c r="HW24" s="90"/>
      <c r="HX24" s="102"/>
      <c r="HY24" s="274" t="s">
        <v>0</v>
      </c>
      <c r="HZ24" s="101"/>
      <c r="IA24" s="110" t="s">
        <v>326</v>
      </c>
      <c r="IB24" s="111" t="s">
        <v>326</v>
      </c>
      <c r="IC24" s="90"/>
      <c r="ID24" s="61">
        <v>0</v>
      </c>
      <c r="IE24" s="274" t="s">
        <v>0</v>
      </c>
      <c r="IF24" s="61">
        <v>3</v>
      </c>
      <c r="IG24" s="110" t="s">
        <v>217</v>
      </c>
      <c r="IH24" s="111" t="s">
        <v>218</v>
      </c>
      <c r="II24" s="90"/>
      <c r="IJ24" s="61"/>
      <c r="IK24" s="274" t="s">
        <v>0</v>
      </c>
      <c r="IL24" s="61"/>
      <c r="IM24" s="110" t="s">
        <v>326</v>
      </c>
      <c r="IN24" s="111" t="s">
        <v>326</v>
      </c>
      <c r="IO24" s="90"/>
      <c r="IP24" s="102">
        <v>3</v>
      </c>
      <c r="IQ24" s="274" t="s">
        <v>0</v>
      </c>
      <c r="IR24" s="101">
        <v>0</v>
      </c>
      <c r="IS24" s="110" t="s">
        <v>266</v>
      </c>
      <c r="IT24" s="111" t="s">
        <v>219</v>
      </c>
      <c r="IU24" s="90"/>
      <c r="IV24" s="61">
        <v>1</v>
      </c>
      <c r="IW24" s="274" t="s">
        <v>0</v>
      </c>
      <c r="IX24" s="61">
        <v>3</v>
      </c>
      <c r="IY24" s="110" t="s">
        <v>266</v>
      </c>
      <c r="IZ24" s="111" t="s">
        <v>327</v>
      </c>
      <c r="JA24" s="90"/>
      <c r="JB24" s="61">
        <v>3</v>
      </c>
      <c r="JC24" s="274" t="s">
        <v>0</v>
      </c>
      <c r="JD24" s="61">
        <v>1</v>
      </c>
      <c r="JE24" s="110" t="s">
        <v>266</v>
      </c>
      <c r="JF24" s="111" t="s">
        <v>208</v>
      </c>
      <c r="JG24" s="90"/>
      <c r="JH24" s="61"/>
      <c r="JI24" s="274" t="s">
        <v>0</v>
      </c>
      <c r="JJ24" s="61"/>
      <c r="JK24" s="110" t="s">
        <v>326</v>
      </c>
      <c r="JL24" s="111" t="s">
        <v>326</v>
      </c>
      <c r="JM24" s="90"/>
      <c r="JN24" s="61"/>
      <c r="JO24" s="274" t="s">
        <v>0</v>
      </c>
      <c r="JP24" s="61"/>
      <c r="JQ24" s="110" t="s">
        <v>326</v>
      </c>
      <c r="JR24" s="111" t="s">
        <v>326</v>
      </c>
      <c r="JS24" s="90"/>
      <c r="JT24" s="102"/>
      <c r="JU24" s="274" t="s">
        <v>0</v>
      </c>
      <c r="JV24" s="101"/>
      <c r="JW24" s="110" t="s">
        <v>326</v>
      </c>
      <c r="JX24" s="111" t="s">
        <v>326</v>
      </c>
      <c r="JY24" s="90"/>
      <c r="JZ24" s="102"/>
      <c r="KA24" s="274" t="s">
        <v>0</v>
      </c>
      <c r="KB24" s="101"/>
      <c r="KC24" s="110" t="s">
        <v>326</v>
      </c>
      <c r="KD24" s="111" t="s">
        <v>326</v>
      </c>
      <c r="KE24" s="90"/>
      <c r="KF24" s="102"/>
      <c r="KG24" s="274" t="s">
        <v>0</v>
      </c>
      <c r="KH24" s="101"/>
      <c r="KI24" s="110" t="s">
        <v>326</v>
      </c>
      <c r="KJ24" s="111" t="s">
        <v>326</v>
      </c>
      <c r="KK24" s="90"/>
      <c r="KL24" s="61"/>
      <c r="KM24" s="274" t="s">
        <v>0</v>
      </c>
      <c r="KN24" s="61"/>
      <c r="KO24" s="110" t="s">
        <v>326</v>
      </c>
      <c r="KP24" s="111" t="s">
        <v>326</v>
      </c>
      <c r="KQ24" s="90"/>
      <c r="KR24" s="61"/>
      <c r="KS24" s="274" t="s">
        <v>0</v>
      </c>
      <c r="KT24" s="61"/>
      <c r="KU24" s="110" t="s">
        <v>326</v>
      </c>
      <c r="KV24" s="111" t="s">
        <v>326</v>
      </c>
      <c r="KW24" s="90"/>
      <c r="KX24" s="61"/>
      <c r="KY24" s="274" t="s">
        <v>0</v>
      </c>
      <c r="KZ24" s="61"/>
      <c r="LA24" s="110" t="s">
        <v>326</v>
      </c>
      <c r="LB24" s="111" t="s">
        <v>326</v>
      </c>
      <c r="LC24" s="90"/>
      <c r="LD24" s="102"/>
      <c r="LE24" s="274" t="s">
        <v>0</v>
      </c>
      <c r="LF24" s="101"/>
      <c r="LG24" s="110" t="s">
        <v>326</v>
      </c>
      <c r="LH24" s="111" t="s">
        <v>326</v>
      </c>
      <c r="LI24" s="90"/>
      <c r="LJ24" s="61"/>
      <c r="LK24" s="274" t="s">
        <v>0</v>
      </c>
      <c r="LL24" s="61"/>
      <c r="LM24" s="110" t="s">
        <v>326</v>
      </c>
      <c r="LN24" s="111" t="s">
        <v>326</v>
      </c>
      <c r="LO24" s="90"/>
      <c r="LP24" s="61"/>
      <c r="LQ24" s="274" t="s">
        <v>0</v>
      </c>
      <c r="LR24" s="61"/>
      <c r="LS24" s="110" t="s">
        <v>326</v>
      </c>
      <c r="LT24" s="111" t="s">
        <v>326</v>
      </c>
      <c r="LU24" s="90"/>
      <c r="LV24" s="102"/>
      <c r="LW24" s="274" t="s">
        <v>0</v>
      </c>
      <c r="LX24" s="101"/>
      <c r="LY24" s="110" t="s">
        <v>326</v>
      </c>
      <c r="LZ24" s="111" t="s">
        <v>326</v>
      </c>
      <c r="MA24" s="90"/>
      <c r="MB24" s="61"/>
      <c r="MC24" s="274" t="s">
        <v>0</v>
      </c>
      <c r="MD24" s="61"/>
      <c r="ME24" s="110" t="s">
        <v>326</v>
      </c>
      <c r="MF24" s="111" t="s">
        <v>326</v>
      </c>
      <c r="MG24" s="90"/>
      <c r="MH24" s="61"/>
      <c r="MI24" s="274" t="s">
        <v>0</v>
      </c>
      <c r="MJ24" s="61"/>
      <c r="MK24" s="110" t="s">
        <v>326</v>
      </c>
      <c r="ML24" s="111" t="s">
        <v>326</v>
      </c>
      <c r="MM24" s="90"/>
      <c r="MN24" s="61"/>
      <c r="MO24" s="274" t="s">
        <v>0</v>
      </c>
      <c r="MP24" s="61"/>
      <c r="MQ24" s="110" t="s">
        <v>326</v>
      </c>
      <c r="MR24" s="111" t="s">
        <v>326</v>
      </c>
      <c r="MS24" s="90"/>
      <c r="MT24" s="102"/>
      <c r="MU24" s="274" t="s">
        <v>0</v>
      </c>
      <c r="MV24" s="101"/>
      <c r="MW24" s="110" t="s">
        <v>326</v>
      </c>
      <c r="MX24" s="111" t="s">
        <v>326</v>
      </c>
      <c r="MY24" s="90"/>
      <c r="MZ24" s="61"/>
      <c r="NA24" s="274" t="s">
        <v>0</v>
      </c>
      <c r="NB24" s="61"/>
      <c r="NC24" s="110" t="s">
        <v>326</v>
      </c>
      <c r="ND24" s="111" t="s">
        <v>326</v>
      </c>
      <c r="NE24" s="90"/>
      <c r="NF24" s="61"/>
      <c r="NG24" s="274" t="s">
        <v>0</v>
      </c>
      <c r="NH24" s="61"/>
      <c r="NI24" s="110" t="s">
        <v>326</v>
      </c>
      <c r="NJ24" s="111" t="s">
        <v>326</v>
      </c>
      <c r="NK24" s="90"/>
      <c r="NL24" s="61"/>
      <c r="NM24" s="274" t="s">
        <v>0</v>
      </c>
      <c r="NN24" s="61"/>
      <c r="NO24" s="110" t="s">
        <v>326</v>
      </c>
      <c r="NP24" s="111" t="s">
        <v>326</v>
      </c>
      <c r="NQ24" s="90"/>
      <c r="NR24" s="61"/>
      <c r="NS24" s="274" t="s">
        <v>0</v>
      </c>
      <c r="NT24" s="61"/>
      <c r="NU24" s="110" t="s">
        <v>326</v>
      </c>
      <c r="NV24" s="111" t="s">
        <v>326</v>
      </c>
      <c r="NW24" s="98"/>
      <c r="NX24" s="102"/>
      <c r="NY24" s="274" t="s">
        <v>0</v>
      </c>
      <c r="NZ24" s="101"/>
      <c r="OA24" s="110" t="s">
        <v>326</v>
      </c>
      <c r="OB24" s="111" t="s">
        <v>326</v>
      </c>
      <c r="OC24" s="117"/>
      <c r="OD24" s="253"/>
      <c r="OE24" s="110" t="s">
        <v>0</v>
      </c>
      <c r="OF24" s="110"/>
      <c r="OG24" s="110" t="s">
        <v>326</v>
      </c>
      <c r="OH24" s="111" t="s">
        <v>326</v>
      </c>
    </row>
    <row r="25" spans="1:398" ht="15" x14ac:dyDescent="0.2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216</v>
      </c>
      <c r="N25" s="111" t="s">
        <v>266</v>
      </c>
      <c r="O25" s="77"/>
      <c r="P25" s="102">
        <v>4</v>
      </c>
      <c r="Q25" s="311" t="s">
        <v>0</v>
      </c>
      <c r="R25" s="101">
        <v>1</v>
      </c>
      <c r="S25" s="110" t="s">
        <v>216</v>
      </c>
      <c r="T25" s="111" t="s">
        <v>216</v>
      </c>
      <c r="U25" s="77"/>
      <c r="V25" s="102">
        <v>3</v>
      </c>
      <c r="W25" s="311" t="s">
        <v>0</v>
      </c>
      <c r="X25" s="101">
        <v>3</v>
      </c>
      <c r="Y25" s="110" t="s">
        <v>348</v>
      </c>
      <c r="Z25" s="111" t="s">
        <v>216</v>
      </c>
      <c r="AA25" s="90"/>
      <c r="AB25" s="61">
        <v>3</v>
      </c>
      <c r="AC25" s="294" t="s">
        <v>0</v>
      </c>
      <c r="AD25" s="61">
        <v>1</v>
      </c>
      <c r="AE25" s="110" t="s">
        <v>216</v>
      </c>
      <c r="AF25" s="111" t="s">
        <v>212</v>
      </c>
      <c r="AG25" s="90"/>
      <c r="AH25" s="61">
        <v>2</v>
      </c>
      <c r="AI25" s="274" t="s">
        <v>0</v>
      </c>
      <c r="AJ25" s="61">
        <v>4</v>
      </c>
      <c r="AK25" s="110" t="s">
        <v>216</v>
      </c>
      <c r="AL25" s="111" t="s">
        <v>217</v>
      </c>
      <c r="AM25" s="90"/>
      <c r="AN25" s="102">
        <v>1</v>
      </c>
      <c r="AO25" s="274" t="s">
        <v>0</v>
      </c>
      <c r="AP25" s="101">
        <v>2</v>
      </c>
      <c r="AQ25" s="110" t="s">
        <v>217</v>
      </c>
      <c r="AR25" s="111" t="s">
        <v>214</v>
      </c>
      <c r="AS25" s="90"/>
      <c r="AT25" s="61">
        <v>4</v>
      </c>
      <c r="AU25" s="274" t="s">
        <v>0</v>
      </c>
      <c r="AV25" s="61">
        <v>1</v>
      </c>
      <c r="AW25" s="110" t="s">
        <v>219</v>
      </c>
      <c r="AX25" s="111" t="s">
        <v>216</v>
      </c>
      <c r="AY25" s="90"/>
      <c r="AZ25" s="102">
        <v>2</v>
      </c>
      <c r="BA25" s="274" t="s">
        <v>0</v>
      </c>
      <c r="BB25" s="101">
        <v>2</v>
      </c>
      <c r="BC25" s="110" t="s">
        <v>266</v>
      </c>
      <c r="BD25" s="111" t="s">
        <v>215</v>
      </c>
      <c r="BE25" s="90"/>
      <c r="BF25" s="61">
        <v>2</v>
      </c>
      <c r="BG25" s="274" t="s">
        <v>0</v>
      </c>
      <c r="BH25" s="61">
        <v>4</v>
      </c>
      <c r="BI25" s="110" t="s">
        <v>218</v>
      </c>
      <c r="BJ25" s="111" t="s">
        <v>216</v>
      </c>
      <c r="BK25" s="90"/>
      <c r="BL25" s="61">
        <v>2</v>
      </c>
      <c r="BM25" s="274" t="s">
        <v>0</v>
      </c>
      <c r="BN25" s="61">
        <v>0</v>
      </c>
      <c r="BO25" s="110" t="s">
        <v>362</v>
      </c>
      <c r="BP25" s="111" t="s">
        <v>215</v>
      </c>
      <c r="BQ25" s="90"/>
      <c r="BR25" s="61">
        <v>1</v>
      </c>
      <c r="BS25" s="274" t="s">
        <v>0</v>
      </c>
      <c r="BT25" s="61">
        <v>3</v>
      </c>
      <c r="BU25" s="110" t="s">
        <v>219</v>
      </c>
      <c r="BV25" s="111" t="s">
        <v>216</v>
      </c>
      <c r="BW25" s="90"/>
      <c r="BX25" s="61">
        <v>3</v>
      </c>
      <c r="BY25" s="274" t="s">
        <v>0</v>
      </c>
      <c r="BZ25" s="61">
        <v>1</v>
      </c>
      <c r="CA25" s="110" t="s">
        <v>216</v>
      </c>
      <c r="CB25" s="111" t="s">
        <v>212</v>
      </c>
      <c r="CC25" s="90"/>
      <c r="CD25" s="61">
        <v>3</v>
      </c>
      <c r="CE25" s="274" t="s">
        <v>0</v>
      </c>
      <c r="CF25" s="61">
        <v>2</v>
      </c>
      <c r="CG25" s="110" t="s">
        <v>214</v>
      </c>
      <c r="CH25" s="111" t="s">
        <v>215</v>
      </c>
      <c r="CI25" s="90"/>
      <c r="CJ25" s="102">
        <v>4</v>
      </c>
      <c r="CK25" s="274" t="s">
        <v>0</v>
      </c>
      <c r="CL25" s="101">
        <v>1</v>
      </c>
      <c r="CM25" s="110" t="s">
        <v>218</v>
      </c>
      <c r="CN25" s="111" t="s">
        <v>216</v>
      </c>
      <c r="CO25" s="90"/>
      <c r="CP25" s="102">
        <v>2</v>
      </c>
      <c r="CQ25" s="274" t="s">
        <v>0</v>
      </c>
      <c r="CR25" s="101">
        <v>3</v>
      </c>
      <c r="CS25" s="110" t="s">
        <v>266</v>
      </c>
      <c r="CT25" s="111" t="s">
        <v>345</v>
      </c>
      <c r="CU25" s="90"/>
      <c r="CV25" s="61">
        <v>0</v>
      </c>
      <c r="CW25" s="274" t="s">
        <v>0</v>
      </c>
      <c r="CX25" s="61">
        <v>3</v>
      </c>
      <c r="CY25" s="110" t="s">
        <v>216</v>
      </c>
      <c r="CZ25" s="111" t="s">
        <v>218</v>
      </c>
      <c r="DA25" s="90"/>
      <c r="DB25" s="61">
        <v>1</v>
      </c>
      <c r="DC25" s="274" t="s">
        <v>0</v>
      </c>
      <c r="DD25" s="61">
        <v>2</v>
      </c>
      <c r="DE25" s="110" t="s">
        <v>217</v>
      </c>
      <c r="DF25" s="111" t="s">
        <v>214</v>
      </c>
      <c r="DG25" s="90"/>
      <c r="DH25" s="61">
        <v>3</v>
      </c>
      <c r="DI25" s="274" t="s">
        <v>0</v>
      </c>
      <c r="DJ25" s="61">
        <v>1</v>
      </c>
      <c r="DK25" s="110" t="s">
        <v>216</v>
      </c>
      <c r="DL25" s="111" t="s">
        <v>216</v>
      </c>
      <c r="DM25" s="90"/>
      <c r="DN25" s="61">
        <v>2</v>
      </c>
      <c r="DO25" s="274" t="s">
        <v>0</v>
      </c>
      <c r="DP25" s="61">
        <v>2</v>
      </c>
      <c r="DQ25" s="110" t="s">
        <v>375</v>
      </c>
      <c r="DR25" s="111" t="s">
        <v>216</v>
      </c>
      <c r="DS25" s="90"/>
      <c r="DT25" s="61">
        <v>3</v>
      </c>
      <c r="DU25" s="274" t="s">
        <v>0</v>
      </c>
      <c r="DV25" s="61">
        <v>0</v>
      </c>
      <c r="DW25" s="110" t="s">
        <v>266</v>
      </c>
      <c r="DX25" s="111" t="s">
        <v>219</v>
      </c>
      <c r="DY25" s="90"/>
      <c r="DZ25" s="61">
        <v>3</v>
      </c>
      <c r="EA25" s="274" t="s">
        <v>0</v>
      </c>
      <c r="EB25" s="61">
        <v>1</v>
      </c>
      <c r="EC25" s="110" t="s">
        <v>216</v>
      </c>
      <c r="ED25" s="111" t="s">
        <v>218</v>
      </c>
      <c r="EE25" s="90"/>
      <c r="EF25" s="61">
        <v>0</v>
      </c>
      <c r="EG25" s="274" t="s">
        <v>0</v>
      </c>
      <c r="EH25" s="61">
        <v>3</v>
      </c>
      <c r="EI25" s="110" t="s">
        <v>218</v>
      </c>
      <c r="EJ25" s="111" t="s">
        <v>216</v>
      </c>
      <c r="EK25" s="90"/>
      <c r="EL25" s="61">
        <v>1</v>
      </c>
      <c r="EM25" s="274" t="s">
        <v>0</v>
      </c>
      <c r="EN25" s="61">
        <v>4</v>
      </c>
      <c r="EO25" s="110" t="s">
        <v>218</v>
      </c>
      <c r="EP25" s="111" t="s">
        <v>209</v>
      </c>
      <c r="EQ25" s="90"/>
      <c r="ER25" s="102">
        <v>1</v>
      </c>
      <c r="ES25" s="274" t="s">
        <v>0</v>
      </c>
      <c r="ET25" s="101">
        <v>3</v>
      </c>
      <c r="EU25" s="110" t="s">
        <v>362</v>
      </c>
      <c r="EV25" s="111" t="s">
        <v>215</v>
      </c>
      <c r="EW25" s="90"/>
      <c r="EX25" s="61">
        <v>4</v>
      </c>
      <c r="EY25" s="274" t="s">
        <v>0</v>
      </c>
      <c r="EZ25" s="61">
        <v>1</v>
      </c>
      <c r="FA25" s="110" t="s">
        <v>216</v>
      </c>
      <c r="FB25" s="111" t="s">
        <v>216</v>
      </c>
      <c r="FC25" s="90"/>
      <c r="FD25" s="102">
        <v>2</v>
      </c>
      <c r="FE25" s="274" t="s">
        <v>0</v>
      </c>
      <c r="FF25" s="101">
        <v>0</v>
      </c>
      <c r="FG25" s="110" t="s">
        <v>266</v>
      </c>
      <c r="FH25" s="111" t="s">
        <v>214</v>
      </c>
      <c r="FI25" s="90"/>
      <c r="FJ25" s="61">
        <v>2</v>
      </c>
      <c r="FK25" s="274" t="s">
        <v>0</v>
      </c>
      <c r="FL25" s="61">
        <v>1</v>
      </c>
      <c r="FM25" s="110" t="s">
        <v>218</v>
      </c>
      <c r="FN25" s="111" t="s">
        <v>212</v>
      </c>
      <c r="FO25" s="90"/>
      <c r="FP25" s="61">
        <v>1</v>
      </c>
      <c r="FQ25" s="274" t="s">
        <v>0</v>
      </c>
      <c r="FR25" s="61">
        <v>4</v>
      </c>
      <c r="FS25" s="110" t="s">
        <v>218</v>
      </c>
      <c r="FT25" s="111" t="s">
        <v>212</v>
      </c>
      <c r="FU25" s="90"/>
      <c r="FV25" s="61">
        <v>3</v>
      </c>
      <c r="FW25" s="274" t="s">
        <v>0</v>
      </c>
      <c r="FX25" s="61">
        <v>1</v>
      </c>
      <c r="FY25" s="110" t="s">
        <v>216</v>
      </c>
      <c r="FZ25" s="111" t="s">
        <v>216</v>
      </c>
      <c r="GA25" s="90"/>
      <c r="GB25" s="102">
        <v>2</v>
      </c>
      <c r="GC25" s="274" t="s">
        <v>0</v>
      </c>
      <c r="GD25" s="101">
        <v>1</v>
      </c>
      <c r="GE25" s="110" t="s">
        <v>400</v>
      </c>
      <c r="GF25" s="111" t="s">
        <v>360</v>
      </c>
      <c r="GG25" s="90"/>
      <c r="GH25" s="102">
        <v>2</v>
      </c>
      <c r="GI25" s="274" t="s">
        <v>0</v>
      </c>
      <c r="GJ25" s="101">
        <v>0</v>
      </c>
      <c r="GK25" s="110" t="s">
        <v>217</v>
      </c>
      <c r="GL25" s="111" t="s">
        <v>212</v>
      </c>
      <c r="GM25" s="90"/>
      <c r="GN25" s="61">
        <v>0</v>
      </c>
      <c r="GO25" s="274" t="s">
        <v>0</v>
      </c>
      <c r="GP25" s="61">
        <v>2</v>
      </c>
      <c r="GQ25" s="110" t="s">
        <v>217</v>
      </c>
      <c r="GR25" s="111" t="s">
        <v>219</v>
      </c>
      <c r="GS25" s="90"/>
      <c r="GT25" s="61">
        <v>1</v>
      </c>
      <c r="GU25" s="274" t="s">
        <v>0</v>
      </c>
      <c r="GV25" s="61">
        <v>2</v>
      </c>
      <c r="GW25" s="110" t="s">
        <v>266</v>
      </c>
      <c r="GX25" s="111" t="s">
        <v>327</v>
      </c>
      <c r="GY25" s="90"/>
      <c r="GZ25" s="102">
        <v>3</v>
      </c>
      <c r="HA25" s="274" t="s">
        <v>0</v>
      </c>
      <c r="HB25" s="101">
        <v>1</v>
      </c>
      <c r="HC25" s="110" t="s">
        <v>215</v>
      </c>
      <c r="HD25" s="111" t="s">
        <v>214</v>
      </c>
      <c r="HE25" s="90"/>
      <c r="HF25" s="61"/>
      <c r="HG25" s="274" t="s">
        <v>0</v>
      </c>
      <c r="HH25" s="61"/>
      <c r="HI25" s="110" t="s">
        <v>326</v>
      </c>
      <c r="HJ25" s="111" t="s">
        <v>326</v>
      </c>
      <c r="HK25" s="90"/>
      <c r="HL25" s="61">
        <v>2</v>
      </c>
      <c r="HM25" s="274" t="s">
        <v>0</v>
      </c>
      <c r="HN25" s="61">
        <v>4</v>
      </c>
      <c r="HO25" s="110" t="s">
        <v>219</v>
      </c>
      <c r="HP25" s="111" t="s">
        <v>212</v>
      </c>
      <c r="HQ25" s="90"/>
      <c r="HR25" s="61">
        <v>4</v>
      </c>
      <c r="HS25" s="274" t="s">
        <v>0</v>
      </c>
      <c r="HT25" s="61">
        <v>0</v>
      </c>
      <c r="HU25" s="110" t="s">
        <v>218</v>
      </c>
      <c r="HV25" s="111" t="s">
        <v>218</v>
      </c>
      <c r="HW25" s="90"/>
      <c r="HX25" s="102"/>
      <c r="HY25" s="274" t="s">
        <v>0</v>
      </c>
      <c r="HZ25" s="101"/>
      <c r="IA25" s="110" t="s">
        <v>326</v>
      </c>
      <c r="IB25" s="111" t="s">
        <v>326</v>
      </c>
      <c r="IC25" s="90"/>
      <c r="ID25" s="61">
        <v>0</v>
      </c>
      <c r="IE25" s="274" t="s">
        <v>0</v>
      </c>
      <c r="IF25" s="61">
        <v>1</v>
      </c>
      <c r="IG25" s="110" t="s">
        <v>218</v>
      </c>
      <c r="IH25" s="111" t="s">
        <v>216</v>
      </c>
      <c r="II25" s="90"/>
      <c r="IJ25" s="61"/>
      <c r="IK25" s="274" t="s">
        <v>0</v>
      </c>
      <c r="IL25" s="61"/>
      <c r="IM25" s="110" t="s">
        <v>326</v>
      </c>
      <c r="IN25" s="111" t="s">
        <v>326</v>
      </c>
      <c r="IO25" s="90"/>
      <c r="IP25" s="102">
        <v>2</v>
      </c>
      <c r="IQ25" s="274" t="s">
        <v>0</v>
      </c>
      <c r="IR25" s="101">
        <v>0</v>
      </c>
      <c r="IS25" s="110" t="s">
        <v>207</v>
      </c>
      <c r="IT25" s="111" t="s">
        <v>210</v>
      </c>
      <c r="IU25" s="90"/>
      <c r="IV25" s="61">
        <v>1</v>
      </c>
      <c r="IW25" s="274" t="s">
        <v>0</v>
      </c>
      <c r="IX25" s="61">
        <v>2</v>
      </c>
      <c r="IY25" s="110" t="s">
        <v>266</v>
      </c>
      <c r="IZ25" s="111" t="s">
        <v>210</v>
      </c>
      <c r="JA25" s="90"/>
      <c r="JB25" s="61">
        <v>2</v>
      </c>
      <c r="JC25" s="274" t="s">
        <v>0</v>
      </c>
      <c r="JD25" s="61">
        <v>1</v>
      </c>
      <c r="JE25" s="110" t="s">
        <v>266</v>
      </c>
      <c r="JF25" s="111" t="s">
        <v>209</v>
      </c>
      <c r="JG25" s="90"/>
      <c r="JH25" s="61"/>
      <c r="JI25" s="274" t="s">
        <v>0</v>
      </c>
      <c r="JJ25" s="61"/>
      <c r="JK25" s="110" t="s">
        <v>326</v>
      </c>
      <c r="JL25" s="111" t="s">
        <v>326</v>
      </c>
      <c r="JM25" s="90"/>
      <c r="JN25" s="61"/>
      <c r="JO25" s="274" t="s">
        <v>0</v>
      </c>
      <c r="JP25" s="61"/>
      <c r="JQ25" s="110" t="s">
        <v>326</v>
      </c>
      <c r="JR25" s="111" t="s">
        <v>326</v>
      </c>
      <c r="JS25" s="90"/>
      <c r="JT25" s="102"/>
      <c r="JU25" s="274" t="s">
        <v>0</v>
      </c>
      <c r="JV25" s="101"/>
      <c r="JW25" s="110" t="s">
        <v>326</v>
      </c>
      <c r="JX25" s="111" t="s">
        <v>326</v>
      </c>
      <c r="JY25" s="90"/>
      <c r="JZ25" s="102"/>
      <c r="KA25" s="274" t="s">
        <v>0</v>
      </c>
      <c r="KB25" s="101"/>
      <c r="KC25" s="110" t="s">
        <v>326</v>
      </c>
      <c r="KD25" s="111" t="s">
        <v>326</v>
      </c>
      <c r="KE25" s="90"/>
      <c r="KF25" s="102"/>
      <c r="KG25" s="274" t="s">
        <v>0</v>
      </c>
      <c r="KH25" s="101"/>
      <c r="KI25" s="110" t="s">
        <v>326</v>
      </c>
      <c r="KJ25" s="111" t="s">
        <v>326</v>
      </c>
      <c r="KK25" s="90"/>
      <c r="KL25" s="61"/>
      <c r="KM25" s="274" t="s">
        <v>0</v>
      </c>
      <c r="KN25" s="61"/>
      <c r="KO25" s="110" t="s">
        <v>326</v>
      </c>
      <c r="KP25" s="111" t="s">
        <v>326</v>
      </c>
      <c r="KQ25" s="90"/>
      <c r="KR25" s="61"/>
      <c r="KS25" s="274" t="s">
        <v>0</v>
      </c>
      <c r="KT25" s="61"/>
      <c r="KU25" s="110" t="s">
        <v>326</v>
      </c>
      <c r="KV25" s="111" t="s">
        <v>326</v>
      </c>
      <c r="KW25" s="90"/>
      <c r="KX25" s="61"/>
      <c r="KY25" s="274" t="s">
        <v>0</v>
      </c>
      <c r="KZ25" s="61"/>
      <c r="LA25" s="110" t="s">
        <v>326</v>
      </c>
      <c r="LB25" s="111" t="s">
        <v>326</v>
      </c>
      <c r="LC25" s="90"/>
      <c r="LD25" s="102"/>
      <c r="LE25" s="274" t="s">
        <v>0</v>
      </c>
      <c r="LF25" s="101"/>
      <c r="LG25" s="110" t="s">
        <v>326</v>
      </c>
      <c r="LH25" s="111" t="s">
        <v>326</v>
      </c>
      <c r="LI25" s="90"/>
      <c r="LJ25" s="61"/>
      <c r="LK25" s="274" t="s">
        <v>0</v>
      </c>
      <c r="LL25" s="61"/>
      <c r="LM25" s="110" t="s">
        <v>326</v>
      </c>
      <c r="LN25" s="111" t="s">
        <v>326</v>
      </c>
      <c r="LO25" s="90"/>
      <c r="LP25" s="61"/>
      <c r="LQ25" s="274" t="s">
        <v>0</v>
      </c>
      <c r="LR25" s="61"/>
      <c r="LS25" s="110" t="s">
        <v>326</v>
      </c>
      <c r="LT25" s="111" t="s">
        <v>326</v>
      </c>
      <c r="LU25" s="90"/>
      <c r="LV25" s="102"/>
      <c r="LW25" s="274" t="s">
        <v>0</v>
      </c>
      <c r="LX25" s="101"/>
      <c r="LY25" s="110" t="s">
        <v>326</v>
      </c>
      <c r="LZ25" s="111" t="s">
        <v>326</v>
      </c>
      <c r="MA25" s="90"/>
      <c r="MB25" s="61"/>
      <c r="MC25" s="274" t="s">
        <v>0</v>
      </c>
      <c r="MD25" s="61"/>
      <c r="ME25" s="110" t="s">
        <v>326</v>
      </c>
      <c r="MF25" s="111" t="s">
        <v>326</v>
      </c>
      <c r="MG25" s="90"/>
      <c r="MH25" s="61"/>
      <c r="MI25" s="274" t="s">
        <v>0</v>
      </c>
      <c r="MJ25" s="61"/>
      <c r="MK25" s="110" t="s">
        <v>326</v>
      </c>
      <c r="ML25" s="111" t="s">
        <v>326</v>
      </c>
      <c r="MM25" s="90"/>
      <c r="MN25" s="61"/>
      <c r="MO25" s="274" t="s">
        <v>0</v>
      </c>
      <c r="MP25" s="61"/>
      <c r="MQ25" s="110" t="s">
        <v>326</v>
      </c>
      <c r="MR25" s="111" t="s">
        <v>326</v>
      </c>
      <c r="MS25" s="90"/>
      <c r="MT25" s="102"/>
      <c r="MU25" s="274" t="s">
        <v>0</v>
      </c>
      <c r="MV25" s="101"/>
      <c r="MW25" s="110" t="s">
        <v>326</v>
      </c>
      <c r="MX25" s="111" t="s">
        <v>326</v>
      </c>
      <c r="MY25" s="90"/>
      <c r="MZ25" s="61"/>
      <c r="NA25" s="274" t="s">
        <v>0</v>
      </c>
      <c r="NB25" s="61"/>
      <c r="NC25" s="110" t="s">
        <v>326</v>
      </c>
      <c r="ND25" s="111" t="s">
        <v>326</v>
      </c>
      <c r="NE25" s="90"/>
      <c r="NF25" s="61"/>
      <c r="NG25" s="274" t="s">
        <v>0</v>
      </c>
      <c r="NH25" s="61"/>
      <c r="NI25" s="110" t="s">
        <v>326</v>
      </c>
      <c r="NJ25" s="111" t="s">
        <v>326</v>
      </c>
      <c r="NK25" s="90"/>
      <c r="NL25" s="61"/>
      <c r="NM25" s="274" t="s">
        <v>0</v>
      </c>
      <c r="NN25" s="61"/>
      <c r="NO25" s="110" t="s">
        <v>326</v>
      </c>
      <c r="NP25" s="111" t="s">
        <v>326</v>
      </c>
      <c r="NQ25" s="90"/>
      <c r="NR25" s="61"/>
      <c r="NS25" s="274" t="s">
        <v>0</v>
      </c>
      <c r="NT25" s="61"/>
      <c r="NU25" s="110" t="s">
        <v>326</v>
      </c>
      <c r="NV25" s="111" t="s">
        <v>326</v>
      </c>
      <c r="NW25" s="98"/>
      <c r="NX25" s="102"/>
      <c r="NY25" s="274" t="s">
        <v>0</v>
      </c>
      <c r="NZ25" s="101"/>
      <c r="OA25" s="110" t="s">
        <v>326</v>
      </c>
      <c r="OB25" s="111" t="s">
        <v>326</v>
      </c>
      <c r="OC25" s="117"/>
      <c r="OD25" s="253"/>
      <c r="OE25" s="110" t="s">
        <v>0</v>
      </c>
      <c r="OF25" s="110"/>
      <c r="OG25" s="110" t="s">
        <v>326</v>
      </c>
      <c r="OH25" s="111" t="s">
        <v>326</v>
      </c>
    </row>
    <row r="26" spans="1:398" ht="15" x14ac:dyDescent="0.2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216</v>
      </c>
      <c r="N26" s="111" t="s">
        <v>217</v>
      </c>
      <c r="O26" s="77"/>
      <c r="P26" s="102">
        <v>4</v>
      </c>
      <c r="Q26" s="311" t="s">
        <v>0</v>
      </c>
      <c r="R26" s="101">
        <v>0</v>
      </c>
      <c r="S26" s="110" t="s">
        <v>216</v>
      </c>
      <c r="T26" s="111" t="s">
        <v>212</v>
      </c>
      <c r="U26" s="77"/>
      <c r="V26" s="102">
        <v>1</v>
      </c>
      <c r="W26" s="311" t="s">
        <v>0</v>
      </c>
      <c r="X26" s="101">
        <v>2</v>
      </c>
      <c r="Y26" s="110" t="s">
        <v>216</v>
      </c>
      <c r="Z26" s="111" t="s">
        <v>217</v>
      </c>
      <c r="AA26" s="90"/>
      <c r="AB26" s="61">
        <v>3</v>
      </c>
      <c r="AC26" s="294" t="s">
        <v>0</v>
      </c>
      <c r="AD26" s="61">
        <v>0</v>
      </c>
      <c r="AE26" s="110" t="s">
        <v>216</v>
      </c>
      <c r="AF26" s="111" t="s">
        <v>218</v>
      </c>
      <c r="AG26" s="90"/>
      <c r="AH26" s="61">
        <v>0</v>
      </c>
      <c r="AI26" s="274" t="s">
        <v>0</v>
      </c>
      <c r="AJ26" s="61">
        <v>3</v>
      </c>
      <c r="AK26" s="110" t="s">
        <v>216</v>
      </c>
      <c r="AL26" s="111" t="s">
        <v>217</v>
      </c>
      <c r="AM26" s="90"/>
      <c r="AN26" s="102">
        <v>1</v>
      </c>
      <c r="AO26" s="274" t="s">
        <v>0</v>
      </c>
      <c r="AP26" s="101">
        <v>3</v>
      </c>
      <c r="AQ26" s="110" t="s">
        <v>216</v>
      </c>
      <c r="AR26" s="111" t="s">
        <v>218</v>
      </c>
      <c r="AS26" s="90"/>
      <c r="AT26" s="61">
        <v>3</v>
      </c>
      <c r="AU26" s="274" t="s">
        <v>0</v>
      </c>
      <c r="AV26" s="61">
        <v>0</v>
      </c>
      <c r="AW26" s="110" t="s">
        <v>216</v>
      </c>
      <c r="AX26" s="111" t="s">
        <v>218</v>
      </c>
      <c r="AY26" s="90"/>
      <c r="AZ26" s="102">
        <v>4</v>
      </c>
      <c r="BA26" s="274" t="s">
        <v>0</v>
      </c>
      <c r="BB26" s="101">
        <v>0</v>
      </c>
      <c r="BC26" s="110" t="s">
        <v>218</v>
      </c>
      <c r="BD26" s="111" t="s">
        <v>217</v>
      </c>
      <c r="BE26" s="90"/>
      <c r="BF26" s="61">
        <v>1</v>
      </c>
      <c r="BG26" s="274" t="s">
        <v>0</v>
      </c>
      <c r="BH26" s="61">
        <v>3</v>
      </c>
      <c r="BI26" s="110" t="s">
        <v>216</v>
      </c>
      <c r="BJ26" s="111" t="s">
        <v>219</v>
      </c>
      <c r="BK26" s="90"/>
      <c r="BL26" s="61">
        <v>3</v>
      </c>
      <c r="BM26" s="274" t="s">
        <v>0</v>
      </c>
      <c r="BN26" s="61">
        <v>0</v>
      </c>
      <c r="BO26" s="110" t="s">
        <v>216</v>
      </c>
      <c r="BP26" s="111" t="s">
        <v>218</v>
      </c>
      <c r="BQ26" s="90"/>
      <c r="BR26" s="61">
        <v>1</v>
      </c>
      <c r="BS26" s="274" t="s">
        <v>0</v>
      </c>
      <c r="BT26" s="61">
        <v>3</v>
      </c>
      <c r="BU26" s="110" t="s">
        <v>216</v>
      </c>
      <c r="BV26" s="111" t="s">
        <v>212</v>
      </c>
      <c r="BW26" s="90"/>
      <c r="BX26" s="61">
        <v>4</v>
      </c>
      <c r="BY26" s="274" t="s">
        <v>0</v>
      </c>
      <c r="BZ26" s="61">
        <v>0</v>
      </c>
      <c r="CA26" s="110" t="s">
        <v>216</v>
      </c>
      <c r="CB26" s="111" t="s">
        <v>218</v>
      </c>
      <c r="CC26" s="90"/>
      <c r="CD26" s="61">
        <v>3</v>
      </c>
      <c r="CE26" s="274" t="s">
        <v>0</v>
      </c>
      <c r="CF26" s="61">
        <v>0</v>
      </c>
      <c r="CG26" s="110" t="s">
        <v>216</v>
      </c>
      <c r="CH26" s="111" t="s">
        <v>218</v>
      </c>
      <c r="CI26" s="90"/>
      <c r="CJ26" s="102">
        <v>3</v>
      </c>
      <c r="CK26" s="274" t="s">
        <v>0</v>
      </c>
      <c r="CL26" s="101">
        <v>0</v>
      </c>
      <c r="CM26" s="110" t="s">
        <v>216</v>
      </c>
      <c r="CN26" s="111" t="s">
        <v>217</v>
      </c>
      <c r="CO26" s="90"/>
      <c r="CP26" s="102"/>
      <c r="CQ26" s="274" t="s">
        <v>0</v>
      </c>
      <c r="CR26" s="101"/>
      <c r="CS26" s="110" t="s">
        <v>326</v>
      </c>
      <c r="CT26" s="111" t="s">
        <v>326</v>
      </c>
      <c r="CU26" s="90"/>
      <c r="CV26" s="61">
        <v>0</v>
      </c>
      <c r="CW26" s="274" t="s">
        <v>0</v>
      </c>
      <c r="CX26" s="61">
        <v>3</v>
      </c>
      <c r="CY26" s="110" t="s">
        <v>216</v>
      </c>
      <c r="CZ26" s="111" t="s">
        <v>217</v>
      </c>
      <c r="DA26" s="90"/>
      <c r="DB26" s="61">
        <v>1</v>
      </c>
      <c r="DC26" s="274" t="s">
        <v>0</v>
      </c>
      <c r="DD26" s="61">
        <v>3</v>
      </c>
      <c r="DE26" s="110" t="s">
        <v>216</v>
      </c>
      <c r="DF26" s="111" t="s">
        <v>217</v>
      </c>
      <c r="DG26" s="90"/>
      <c r="DH26" s="61">
        <v>3</v>
      </c>
      <c r="DI26" s="274" t="s">
        <v>0</v>
      </c>
      <c r="DJ26" s="61">
        <v>0</v>
      </c>
      <c r="DK26" s="110" t="s">
        <v>216</v>
      </c>
      <c r="DL26" s="111" t="s">
        <v>218</v>
      </c>
      <c r="DM26" s="90"/>
      <c r="DN26" s="61">
        <v>1</v>
      </c>
      <c r="DO26" s="274" t="s">
        <v>0</v>
      </c>
      <c r="DP26" s="61">
        <v>2</v>
      </c>
      <c r="DQ26" s="110" t="s">
        <v>216</v>
      </c>
      <c r="DR26" s="111" t="s">
        <v>218</v>
      </c>
      <c r="DS26" s="90"/>
      <c r="DT26" s="61">
        <v>3</v>
      </c>
      <c r="DU26" s="274" t="s">
        <v>0</v>
      </c>
      <c r="DV26" s="61">
        <v>0</v>
      </c>
      <c r="DW26" s="110" t="s">
        <v>218</v>
      </c>
      <c r="DX26" s="111" t="s">
        <v>219</v>
      </c>
      <c r="DY26" s="90"/>
      <c r="DZ26" s="61">
        <v>4</v>
      </c>
      <c r="EA26" s="274" t="s">
        <v>0</v>
      </c>
      <c r="EB26" s="61">
        <v>0</v>
      </c>
      <c r="EC26" s="110" t="s">
        <v>216</v>
      </c>
      <c r="ED26" s="111" t="s">
        <v>218</v>
      </c>
      <c r="EE26" s="90"/>
      <c r="EF26" s="61">
        <v>0</v>
      </c>
      <c r="EG26" s="274" t="s">
        <v>0</v>
      </c>
      <c r="EH26" s="61">
        <v>4</v>
      </c>
      <c r="EI26" s="110" t="s">
        <v>216</v>
      </c>
      <c r="EJ26" s="111" t="s">
        <v>218</v>
      </c>
      <c r="EK26" s="90"/>
      <c r="EL26" s="61">
        <v>0</v>
      </c>
      <c r="EM26" s="274" t="s">
        <v>0</v>
      </c>
      <c r="EN26" s="61">
        <v>3</v>
      </c>
      <c r="EO26" s="110" t="s">
        <v>216</v>
      </c>
      <c r="EP26" s="111" t="s">
        <v>212</v>
      </c>
      <c r="EQ26" s="90"/>
      <c r="ER26" s="102">
        <v>1</v>
      </c>
      <c r="ES26" s="274" t="s">
        <v>0</v>
      </c>
      <c r="ET26" s="101">
        <v>2</v>
      </c>
      <c r="EU26" s="110" t="s">
        <v>266</v>
      </c>
      <c r="EV26" s="111" t="s">
        <v>214</v>
      </c>
      <c r="EW26" s="90"/>
      <c r="EX26" s="61">
        <v>3</v>
      </c>
      <c r="EY26" s="274" t="s">
        <v>0</v>
      </c>
      <c r="EZ26" s="61">
        <v>0</v>
      </c>
      <c r="FA26" s="110" t="s">
        <v>216</v>
      </c>
      <c r="FB26" s="111" t="s">
        <v>212</v>
      </c>
      <c r="FC26" s="90"/>
      <c r="FD26" s="102">
        <v>2</v>
      </c>
      <c r="FE26" s="274" t="s">
        <v>0</v>
      </c>
      <c r="FF26" s="101">
        <v>0</v>
      </c>
      <c r="FG26" s="110" t="s">
        <v>266</v>
      </c>
      <c r="FH26" s="111" t="s">
        <v>212</v>
      </c>
      <c r="FI26" s="90"/>
      <c r="FJ26" s="61">
        <v>2</v>
      </c>
      <c r="FK26" s="274" t="s">
        <v>0</v>
      </c>
      <c r="FL26" s="61">
        <v>0</v>
      </c>
      <c r="FM26" s="110" t="s">
        <v>216</v>
      </c>
      <c r="FN26" s="111" t="s">
        <v>212</v>
      </c>
      <c r="FO26" s="90"/>
      <c r="FP26" s="61">
        <v>0</v>
      </c>
      <c r="FQ26" s="274" t="s">
        <v>0</v>
      </c>
      <c r="FR26" s="61">
        <v>3</v>
      </c>
      <c r="FS26" s="110" t="s">
        <v>216</v>
      </c>
      <c r="FT26" s="111" t="s">
        <v>212</v>
      </c>
      <c r="FU26" s="90"/>
      <c r="FV26" s="61">
        <v>2</v>
      </c>
      <c r="FW26" s="274" t="s">
        <v>0</v>
      </c>
      <c r="FX26" s="61">
        <v>0</v>
      </c>
      <c r="FY26" s="110" t="s">
        <v>216</v>
      </c>
      <c r="FZ26" s="111" t="s">
        <v>218</v>
      </c>
      <c r="GA26" s="90"/>
      <c r="GB26" s="102">
        <v>0</v>
      </c>
      <c r="GC26" s="274" t="s">
        <v>0</v>
      </c>
      <c r="GD26" s="101">
        <v>2</v>
      </c>
      <c r="GE26" s="110" t="s">
        <v>218</v>
      </c>
      <c r="GF26" s="111" t="s">
        <v>215</v>
      </c>
      <c r="GG26" s="90"/>
      <c r="GH26" s="102">
        <v>4</v>
      </c>
      <c r="GI26" s="274" t="s">
        <v>0</v>
      </c>
      <c r="GJ26" s="101">
        <v>0</v>
      </c>
      <c r="GK26" s="110" t="s">
        <v>217</v>
      </c>
      <c r="GL26" s="111" t="s">
        <v>218</v>
      </c>
      <c r="GM26" s="90"/>
      <c r="GN26" s="61">
        <v>0</v>
      </c>
      <c r="GO26" s="274" t="s">
        <v>0</v>
      </c>
      <c r="GP26" s="61">
        <v>3</v>
      </c>
      <c r="GQ26" s="110" t="s">
        <v>218</v>
      </c>
      <c r="GR26" s="111" t="s">
        <v>217</v>
      </c>
      <c r="GS26" s="90"/>
      <c r="GT26" s="61">
        <v>0</v>
      </c>
      <c r="GU26" s="274" t="s">
        <v>0</v>
      </c>
      <c r="GV26" s="61">
        <v>3</v>
      </c>
      <c r="GW26" s="110" t="s">
        <v>266</v>
      </c>
      <c r="GX26" s="111" t="s">
        <v>218</v>
      </c>
      <c r="GY26" s="90"/>
      <c r="GZ26" s="102">
        <v>5</v>
      </c>
      <c r="HA26" s="274" t="s">
        <v>0</v>
      </c>
      <c r="HB26" s="101">
        <v>0</v>
      </c>
      <c r="HC26" s="110" t="s">
        <v>217</v>
      </c>
      <c r="HD26" s="111" t="s">
        <v>218</v>
      </c>
      <c r="HE26" s="90"/>
      <c r="HF26" s="61">
        <v>3</v>
      </c>
      <c r="HG26" s="274" t="s">
        <v>0</v>
      </c>
      <c r="HH26" s="61">
        <v>0</v>
      </c>
      <c r="HI26" s="110" t="s">
        <v>218</v>
      </c>
      <c r="HJ26" s="111" t="s">
        <v>217</v>
      </c>
      <c r="HK26" s="90"/>
      <c r="HL26" s="61">
        <v>1</v>
      </c>
      <c r="HM26" s="274" t="s">
        <v>0</v>
      </c>
      <c r="HN26" s="61">
        <v>2</v>
      </c>
      <c r="HO26" s="110" t="s">
        <v>218</v>
      </c>
      <c r="HP26" s="111" t="s">
        <v>217</v>
      </c>
      <c r="HQ26" s="90"/>
      <c r="HR26" s="61"/>
      <c r="HS26" s="274" t="s">
        <v>0</v>
      </c>
      <c r="HT26" s="61"/>
      <c r="HU26" s="110" t="s">
        <v>326</v>
      </c>
      <c r="HV26" s="111" t="s">
        <v>326</v>
      </c>
      <c r="HW26" s="90"/>
      <c r="HX26" s="102"/>
      <c r="HY26" s="274" t="s">
        <v>0</v>
      </c>
      <c r="HZ26" s="101"/>
      <c r="IA26" s="110" t="s">
        <v>326</v>
      </c>
      <c r="IB26" s="111" t="s">
        <v>326</v>
      </c>
      <c r="IC26" s="90"/>
      <c r="ID26" s="61">
        <v>0</v>
      </c>
      <c r="IE26" s="274" t="s">
        <v>0</v>
      </c>
      <c r="IF26" s="61">
        <v>3</v>
      </c>
      <c r="IG26" s="110" t="s">
        <v>218</v>
      </c>
      <c r="IH26" s="111" t="s">
        <v>217</v>
      </c>
      <c r="II26" s="90"/>
      <c r="IJ26" s="61"/>
      <c r="IK26" s="274" t="s">
        <v>0</v>
      </c>
      <c r="IL26" s="61"/>
      <c r="IM26" s="110" t="s">
        <v>326</v>
      </c>
      <c r="IN26" s="111" t="s">
        <v>326</v>
      </c>
      <c r="IO26" s="90"/>
      <c r="IP26" s="102">
        <v>3</v>
      </c>
      <c r="IQ26" s="274" t="s">
        <v>0</v>
      </c>
      <c r="IR26" s="101">
        <v>0</v>
      </c>
      <c r="IS26" s="110" t="s">
        <v>216</v>
      </c>
      <c r="IT26" s="111" t="s">
        <v>389</v>
      </c>
      <c r="IU26" s="90"/>
      <c r="IV26" s="61">
        <v>0</v>
      </c>
      <c r="IW26" s="274" t="s">
        <v>0</v>
      </c>
      <c r="IX26" s="61">
        <v>2</v>
      </c>
      <c r="IY26" s="110" t="s">
        <v>266</v>
      </c>
      <c r="IZ26" s="111" t="s">
        <v>219</v>
      </c>
      <c r="JA26" s="90"/>
      <c r="JB26" s="61">
        <v>3</v>
      </c>
      <c r="JC26" s="274" t="s">
        <v>0</v>
      </c>
      <c r="JD26" s="61">
        <v>0</v>
      </c>
      <c r="JE26" s="110" t="s">
        <v>266</v>
      </c>
      <c r="JF26" s="111" t="s">
        <v>389</v>
      </c>
      <c r="JG26" s="90"/>
      <c r="JH26" s="61"/>
      <c r="JI26" s="274" t="s">
        <v>0</v>
      </c>
      <c r="JJ26" s="61"/>
      <c r="JK26" s="110" t="s">
        <v>326</v>
      </c>
      <c r="JL26" s="111" t="s">
        <v>326</v>
      </c>
      <c r="JM26" s="90"/>
      <c r="JN26" s="61"/>
      <c r="JO26" s="274" t="s">
        <v>0</v>
      </c>
      <c r="JP26" s="61"/>
      <c r="JQ26" s="110" t="s">
        <v>326</v>
      </c>
      <c r="JR26" s="111" t="s">
        <v>326</v>
      </c>
      <c r="JS26" s="90"/>
      <c r="JT26" s="102"/>
      <c r="JU26" s="274" t="s">
        <v>0</v>
      </c>
      <c r="JV26" s="101"/>
      <c r="JW26" s="110" t="s">
        <v>326</v>
      </c>
      <c r="JX26" s="111" t="s">
        <v>326</v>
      </c>
      <c r="JY26" s="90"/>
      <c r="JZ26" s="102"/>
      <c r="KA26" s="274" t="s">
        <v>0</v>
      </c>
      <c r="KB26" s="101"/>
      <c r="KC26" s="110" t="s">
        <v>326</v>
      </c>
      <c r="KD26" s="111" t="s">
        <v>326</v>
      </c>
      <c r="KE26" s="90"/>
      <c r="KF26" s="102"/>
      <c r="KG26" s="274" t="s">
        <v>0</v>
      </c>
      <c r="KH26" s="101"/>
      <c r="KI26" s="110" t="s">
        <v>326</v>
      </c>
      <c r="KJ26" s="111" t="s">
        <v>326</v>
      </c>
      <c r="KK26" s="90"/>
      <c r="KL26" s="61"/>
      <c r="KM26" s="274" t="s">
        <v>0</v>
      </c>
      <c r="KN26" s="61"/>
      <c r="KO26" s="110" t="s">
        <v>326</v>
      </c>
      <c r="KP26" s="111" t="s">
        <v>326</v>
      </c>
      <c r="KQ26" s="90"/>
      <c r="KR26" s="61"/>
      <c r="KS26" s="274" t="s">
        <v>0</v>
      </c>
      <c r="KT26" s="61"/>
      <c r="KU26" s="110" t="s">
        <v>326</v>
      </c>
      <c r="KV26" s="111" t="s">
        <v>326</v>
      </c>
      <c r="KW26" s="90"/>
      <c r="KX26" s="61"/>
      <c r="KY26" s="274" t="s">
        <v>0</v>
      </c>
      <c r="KZ26" s="61"/>
      <c r="LA26" s="110" t="s">
        <v>326</v>
      </c>
      <c r="LB26" s="111" t="s">
        <v>326</v>
      </c>
      <c r="LC26" s="90"/>
      <c r="LD26" s="102"/>
      <c r="LE26" s="274" t="s">
        <v>0</v>
      </c>
      <c r="LF26" s="101"/>
      <c r="LG26" s="110" t="s">
        <v>326</v>
      </c>
      <c r="LH26" s="111" t="s">
        <v>326</v>
      </c>
      <c r="LI26" s="90"/>
      <c r="LJ26" s="61"/>
      <c r="LK26" s="274" t="s">
        <v>0</v>
      </c>
      <c r="LL26" s="61"/>
      <c r="LM26" s="110" t="s">
        <v>326</v>
      </c>
      <c r="LN26" s="111" t="s">
        <v>326</v>
      </c>
      <c r="LO26" s="90"/>
      <c r="LP26" s="61"/>
      <c r="LQ26" s="274" t="s">
        <v>0</v>
      </c>
      <c r="LR26" s="61"/>
      <c r="LS26" s="110" t="s">
        <v>326</v>
      </c>
      <c r="LT26" s="111" t="s">
        <v>326</v>
      </c>
      <c r="LU26" s="90"/>
      <c r="LV26" s="102"/>
      <c r="LW26" s="274" t="s">
        <v>0</v>
      </c>
      <c r="LX26" s="101"/>
      <c r="LY26" s="110" t="s">
        <v>326</v>
      </c>
      <c r="LZ26" s="111" t="s">
        <v>326</v>
      </c>
      <c r="MA26" s="90"/>
      <c r="MB26" s="61"/>
      <c r="MC26" s="274" t="s">
        <v>0</v>
      </c>
      <c r="MD26" s="61"/>
      <c r="ME26" s="110" t="s">
        <v>326</v>
      </c>
      <c r="MF26" s="111" t="s">
        <v>326</v>
      </c>
      <c r="MG26" s="90"/>
      <c r="MH26" s="61"/>
      <c r="MI26" s="274" t="s">
        <v>0</v>
      </c>
      <c r="MJ26" s="61"/>
      <c r="MK26" s="110" t="s">
        <v>326</v>
      </c>
      <c r="ML26" s="111" t="s">
        <v>326</v>
      </c>
      <c r="MM26" s="90"/>
      <c r="MN26" s="61"/>
      <c r="MO26" s="274" t="s">
        <v>0</v>
      </c>
      <c r="MP26" s="61"/>
      <c r="MQ26" s="110" t="s">
        <v>326</v>
      </c>
      <c r="MR26" s="111" t="s">
        <v>326</v>
      </c>
      <c r="MS26" s="90"/>
      <c r="MT26" s="102"/>
      <c r="MU26" s="274" t="s">
        <v>0</v>
      </c>
      <c r="MV26" s="101"/>
      <c r="MW26" s="110" t="s">
        <v>326</v>
      </c>
      <c r="MX26" s="111" t="s">
        <v>326</v>
      </c>
      <c r="MY26" s="90"/>
      <c r="MZ26" s="61"/>
      <c r="NA26" s="274" t="s">
        <v>0</v>
      </c>
      <c r="NB26" s="61"/>
      <c r="NC26" s="110" t="s">
        <v>326</v>
      </c>
      <c r="ND26" s="111" t="s">
        <v>326</v>
      </c>
      <c r="NE26" s="90"/>
      <c r="NF26" s="61"/>
      <c r="NG26" s="274" t="s">
        <v>0</v>
      </c>
      <c r="NH26" s="61"/>
      <c r="NI26" s="110" t="s">
        <v>326</v>
      </c>
      <c r="NJ26" s="111" t="s">
        <v>326</v>
      </c>
      <c r="NK26" s="90"/>
      <c r="NL26" s="61"/>
      <c r="NM26" s="274" t="s">
        <v>0</v>
      </c>
      <c r="NN26" s="61"/>
      <c r="NO26" s="110" t="s">
        <v>326</v>
      </c>
      <c r="NP26" s="111" t="s">
        <v>326</v>
      </c>
      <c r="NQ26" s="90"/>
      <c r="NR26" s="61"/>
      <c r="NS26" s="274" t="s">
        <v>0</v>
      </c>
      <c r="NT26" s="61"/>
      <c r="NU26" s="110" t="s">
        <v>326</v>
      </c>
      <c r="NV26" s="111" t="s">
        <v>326</v>
      </c>
      <c r="NW26" s="98"/>
      <c r="NX26" s="102"/>
      <c r="NY26" s="274" t="s">
        <v>0</v>
      </c>
      <c r="NZ26" s="101"/>
      <c r="OA26" s="110" t="s">
        <v>326</v>
      </c>
      <c r="OB26" s="111" t="s">
        <v>326</v>
      </c>
      <c r="OC26" s="117"/>
      <c r="OD26" s="253"/>
      <c r="OE26" s="110" t="s">
        <v>0</v>
      </c>
      <c r="OF26" s="110"/>
      <c r="OG26" s="110" t="s">
        <v>326</v>
      </c>
      <c r="OH26" s="111" t="s">
        <v>326</v>
      </c>
    </row>
    <row r="27" spans="1:398" ht="15" x14ac:dyDescent="0.2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218</v>
      </c>
      <c r="N27" s="111" t="s">
        <v>216</v>
      </c>
      <c r="O27" s="77"/>
      <c r="P27" s="102">
        <v>3</v>
      </c>
      <c r="Q27" s="311" t="s">
        <v>0</v>
      </c>
      <c r="R27" s="101">
        <v>1</v>
      </c>
      <c r="S27" s="110" t="s">
        <v>216</v>
      </c>
      <c r="T27" s="111" t="s">
        <v>212</v>
      </c>
      <c r="U27" s="77"/>
      <c r="V27" s="102">
        <v>1</v>
      </c>
      <c r="W27" s="311" t="s">
        <v>0</v>
      </c>
      <c r="X27" s="101">
        <v>3</v>
      </c>
      <c r="Y27" s="110" t="s">
        <v>216</v>
      </c>
      <c r="Z27" s="111" t="s">
        <v>217</v>
      </c>
      <c r="AA27" s="90"/>
      <c r="AB27" s="61">
        <v>2</v>
      </c>
      <c r="AC27" s="294" t="s">
        <v>0</v>
      </c>
      <c r="AD27" s="61">
        <v>2</v>
      </c>
      <c r="AE27" s="110" t="s">
        <v>218</v>
      </c>
      <c r="AF27" s="111" t="s">
        <v>289</v>
      </c>
      <c r="AG27" s="90"/>
      <c r="AH27" s="61">
        <v>1</v>
      </c>
      <c r="AI27" s="274" t="s">
        <v>0</v>
      </c>
      <c r="AJ27" s="61">
        <v>1</v>
      </c>
      <c r="AK27" s="110" t="s">
        <v>216</v>
      </c>
      <c r="AL27" s="111" t="s">
        <v>289</v>
      </c>
      <c r="AM27" s="90"/>
      <c r="AN27" s="102">
        <v>0</v>
      </c>
      <c r="AO27" s="274" t="s">
        <v>0</v>
      </c>
      <c r="AP27" s="101">
        <v>4</v>
      </c>
      <c r="AQ27" s="110" t="s">
        <v>289</v>
      </c>
      <c r="AR27" s="111" t="s">
        <v>217</v>
      </c>
      <c r="AS27" s="90"/>
      <c r="AT27" s="61">
        <v>3</v>
      </c>
      <c r="AU27" s="274" t="s">
        <v>0</v>
      </c>
      <c r="AV27" s="61">
        <v>2</v>
      </c>
      <c r="AW27" s="110" t="s">
        <v>216</v>
      </c>
      <c r="AX27" s="111" t="s">
        <v>289</v>
      </c>
      <c r="AY27" s="90"/>
      <c r="AZ27" s="102">
        <v>1</v>
      </c>
      <c r="BA27" s="274" t="s">
        <v>0</v>
      </c>
      <c r="BB27" s="101">
        <v>1</v>
      </c>
      <c r="BC27" s="110" t="s">
        <v>217</v>
      </c>
      <c r="BD27" s="111" t="s">
        <v>360</v>
      </c>
      <c r="BE27" s="90"/>
      <c r="BF27" s="61">
        <v>1</v>
      </c>
      <c r="BG27" s="274" t="s">
        <v>0</v>
      </c>
      <c r="BH27" s="61">
        <v>1</v>
      </c>
      <c r="BI27" s="110" t="s">
        <v>216</v>
      </c>
      <c r="BJ27" s="111" t="s">
        <v>289</v>
      </c>
      <c r="BK27" s="90"/>
      <c r="BL27" s="61">
        <v>4</v>
      </c>
      <c r="BM27" s="274" t="s">
        <v>0</v>
      </c>
      <c r="BN27" s="61">
        <v>0</v>
      </c>
      <c r="BO27" s="110" t="s">
        <v>218</v>
      </c>
      <c r="BP27" s="111" t="s">
        <v>215</v>
      </c>
      <c r="BQ27" s="90"/>
      <c r="BR27" s="61">
        <v>0</v>
      </c>
      <c r="BS27" s="274" t="s">
        <v>0</v>
      </c>
      <c r="BT27" s="61">
        <v>3</v>
      </c>
      <c r="BU27" s="110" t="s">
        <v>289</v>
      </c>
      <c r="BV27" s="111" t="s">
        <v>216</v>
      </c>
      <c r="BW27" s="90"/>
      <c r="BX27" s="61">
        <v>4</v>
      </c>
      <c r="BY27" s="274" t="s">
        <v>0</v>
      </c>
      <c r="BZ27" s="61">
        <v>2</v>
      </c>
      <c r="CA27" s="110" t="s">
        <v>216</v>
      </c>
      <c r="CB27" s="111" t="s">
        <v>216</v>
      </c>
      <c r="CC27" s="90"/>
      <c r="CD27" s="61">
        <v>3</v>
      </c>
      <c r="CE27" s="274" t="s">
        <v>0</v>
      </c>
      <c r="CF27" s="61">
        <v>0</v>
      </c>
      <c r="CG27" s="110" t="s">
        <v>218</v>
      </c>
      <c r="CH27" s="111" t="s">
        <v>360</v>
      </c>
      <c r="CI27" s="90"/>
      <c r="CJ27" s="102">
        <v>3</v>
      </c>
      <c r="CK27" s="274" t="s">
        <v>0</v>
      </c>
      <c r="CL27" s="101">
        <v>1</v>
      </c>
      <c r="CM27" s="110" t="s">
        <v>216</v>
      </c>
      <c r="CN27" s="111" t="s">
        <v>289</v>
      </c>
      <c r="CO27" s="90"/>
      <c r="CP27" s="102">
        <v>1</v>
      </c>
      <c r="CQ27" s="274" t="s">
        <v>0</v>
      </c>
      <c r="CR27" s="101">
        <v>3</v>
      </c>
      <c r="CS27" s="110" t="s">
        <v>218</v>
      </c>
      <c r="CT27" s="111" t="s">
        <v>289</v>
      </c>
      <c r="CU27" s="90"/>
      <c r="CV27" s="61">
        <v>1</v>
      </c>
      <c r="CW27" s="274" t="s">
        <v>0</v>
      </c>
      <c r="CX27" s="61">
        <v>3</v>
      </c>
      <c r="CY27" s="110" t="s">
        <v>216</v>
      </c>
      <c r="CZ27" s="111" t="s">
        <v>289</v>
      </c>
      <c r="DA27" s="90"/>
      <c r="DB27" s="61"/>
      <c r="DC27" s="274" t="s">
        <v>0</v>
      </c>
      <c r="DD27" s="61"/>
      <c r="DE27" s="110" t="s">
        <v>326</v>
      </c>
      <c r="DF27" s="111" t="s">
        <v>326</v>
      </c>
      <c r="DG27" s="90"/>
      <c r="DH27" s="61">
        <v>3</v>
      </c>
      <c r="DI27" s="274" t="s">
        <v>0</v>
      </c>
      <c r="DJ27" s="61">
        <v>1</v>
      </c>
      <c r="DK27" s="110" t="s">
        <v>217</v>
      </c>
      <c r="DL27" s="111" t="s">
        <v>289</v>
      </c>
      <c r="DM27" s="90"/>
      <c r="DN27" s="61">
        <v>3</v>
      </c>
      <c r="DO27" s="274" t="s">
        <v>0</v>
      </c>
      <c r="DP27" s="61">
        <v>1</v>
      </c>
      <c r="DQ27" s="110" t="s">
        <v>375</v>
      </c>
      <c r="DR27" s="111" t="s">
        <v>376</v>
      </c>
      <c r="DS27" s="90"/>
      <c r="DT27" s="61">
        <v>4</v>
      </c>
      <c r="DU27" s="274" t="s">
        <v>0</v>
      </c>
      <c r="DV27" s="61">
        <v>0</v>
      </c>
      <c r="DW27" s="110" t="s">
        <v>218</v>
      </c>
      <c r="DX27" s="111" t="s">
        <v>216</v>
      </c>
      <c r="DY27" s="90"/>
      <c r="DZ27" s="61">
        <v>3</v>
      </c>
      <c r="EA27" s="274" t="s">
        <v>0</v>
      </c>
      <c r="EB27" s="61">
        <v>1</v>
      </c>
      <c r="EC27" s="110" t="s">
        <v>216</v>
      </c>
      <c r="ED27" s="111" t="s">
        <v>360</v>
      </c>
      <c r="EE27" s="90"/>
      <c r="EF27" s="61">
        <v>2</v>
      </c>
      <c r="EG27" s="274" t="s">
        <v>0</v>
      </c>
      <c r="EH27" s="61">
        <v>3</v>
      </c>
      <c r="EI27" s="110" t="s">
        <v>216</v>
      </c>
      <c r="EJ27" s="111" t="s">
        <v>216</v>
      </c>
      <c r="EK27" s="90"/>
      <c r="EL27" s="61">
        <v>1</v>
      </c>
      <c r="EM27" s="274" t="s">
        <v>0</v>
      </c>
      <c r="EN27" s="61">
        <v>3</v>
      </c>
      <c r="EO27" s="110" t="s">
        <v>216</v>
      </c>
      <c r="EP27" s="111" t="s">
        <v>212</v>
      </c>
      <c r="EQ27" s="90"/>
      <c r="ER27" s="102">
        <v>1</v>
      </c>
      <c r="ES27" s="274" t="s">
        <v>0</v>
      </c>
      <c r="ET27" s="101">
        <v>3</v>
      </c>
      <c r="EU27" s="110" t="s">
        <v>266</v>
      </c>
      <c r="EV27" s="111" t="s">
        <v>360</v>
      </c>
      <c r="EW27" s="90"/>
      <c r="EX27" s="61">
        <v>5</v>
      </c>
      <c r="EY27" s="274" t="s">
        <v>0</v>
      </c>
      <c r="EZ27" s="61">
        <v>0</v>
      </c>
      <c r="FA27" s="110" t="s">
        <v>216</v>
      </c>
      <c r="FB27" s="111" t="s">
        <v>212</v>
      </c>
      <c r="FC27" s="90"/>
      <c r="FD27" s="102"/>
      <c r="FE27" s="274" t="s">
        <v>0</v>
      </c>
      <c r="FF27" s="101"/>
      <c r="FG27" s="110" t="s">
        <v>326</v>
      </c>
      <c r="FH27" s="111" t="s">
        <v>326</v>
      </c>
      <c r="FI27" s="90"/>
      <c r="FJ27" s="61">
        <v>1</v>
      </c>
      <c r="FK27" s="274" t="s">
        <v>0</v>
      </c>
      <c r="FL27" s="61">
        <v>1</v>
      </c>
      <c r="FM27" s="110" t="s">
        <v>216</v>
      </c>
      <c r="FN27" s="111" t="s">
        <v>212</v>
      </c>
      <c r="FO27" s="90"/>
      <c r="FP27" s="61">
        <v>1</v>
      </c>
      <c r="FQ27" s="274" t="s">
        <v>0</v>
      </c>
      <c r="FR27" s="61">
        <v>3</v>
      </c>
      <c r="FS27" s="110" t="s">
        <v>216</v>
      </c>
      <c r="FT27" s="111" t="s">
        <v>212</v>
      </c>
      <c r="FU27" s="90"/>
      <c r="FV27" s="61">
        <v>3</v>
      </c>
      <c r="FW27" s="274" t="s">
        <v>0</v>
      </c>
      <c r="FX27" s="61">
        <v>0</v>
      </c>
      <c r="FY27" s="110" t="s">
        <v>216</v>
      </c>
      <c r="FZ27" s="111" t="s">
        <v>212</v>
      </c>
      <c r="GA27" s="90"/>
      <c r="GB27" s="102">
        <v>1</v>
      </c>
      <c r="GC27" s="274" t="s">
        <v>0</v>
      </c>
      <c r="GD27" s="101">
        <v>2</v>
      </c>
      <c r="GE27" s="110" t="s">
        <v>217</v>
      </c>
      <c r="GF27" s="111" t="s">
        <v>212</v>
      </c>
      <c r="GG27" s="90"/>
      <c r="GH27" s="102">
        <v>3</v>
      </c>
      <c r="GI27" s="274" t="s">
        <v>0</v>
      </c>
      <c r="GJ27" s="101">
        <v>1</v>
      </c>
      <c r="GK27" s="110" t="s">
        <v>217</v>
      </c>
      <c r="GL27" s="111" t="s">
        <v>218</v>
      </c>
      <c r="GM27" s="90"/>
      <c r="GN27" s="61">
        <v>0</v>
      </c>
      <c r="GO27" s="274" t="s">
        <v>0</v>
      </c>
      <c r="GP27" s="61">
        <v>3</v>
      </c>
      <c r="GQ27" s="110" t="s">
        <v>217</v>
      </c>
      <c r="GR27" s="111" t="s">
        <v>218</v>
      </c>
      <c r="GS27" s="90"/>
      <c r="GT27" s="61">
        <v>2</v>
      </c>
      <c r="GU27" s="274" t="s">
        <v>0</v>
      </c>
      <c r="GV27" s="61">
        <v>2</v>
      </c>
      <c r="GW27" s="110" t="s">
        <v>217</v>
      </c>
      <c r="GX27" s="111" t="s">
        <v>327</v>
      </c>
      <c r="GY27" s="90"/>
      <c r="GZ27" s="102">
        <v>2</v>
      </c>
      <c r="HA27" s="274" t="s">
        <v>0</v>
      </c>
      <c r="HB27" s="101">
        <v>1</v>
      </c>
      <c r="HC27" s="110" t="s">
        <v>217</v>
      </c>
      <c r="HD27" s="111" t="s">
        <v>218</v>
      </c>
      <c r="HE27" s="90"/>
      <c r="HF27" s="61">
        <v>3</v>
      </c>
      <c r="HG27" s="274" t="s">
        <v>0</v>
      </c>
      <c r="HH27" s="61">
        <v>1</v>
      </c>
      <c r="HI27" s="110" t="s">
        <v>217</v>
      </c>
      <c r="HJ27" s="111" t="s">
        <v>218</v>
      </c>
      <c r="HK27" s="90"/>
      <c r="HL27" s="61">
        <v>1</v>
      </c>
      <c r="HM27" s="274" t="s">
        <v>0</v>
      </c>
      <c r="HN27" s="61">
        <v>3</v>
      </c>
      <c r="HO27" s="110" t="s">
        <v>217</v>
      </c>
      <c r="HP27" s="111" t="s">
        <v>218</v>
      </c>
      <c r="HQ27" s="90"/>
      <c r="HR27" s="61">
        <v>3</v>
      </c>
      <c r="HS27" s="274" t="s">
        <v>0</v>
      </c>
      <c r="HT27" s="61">
        <v>1</v>
      </c>
      <c r="HU27" s="110" t="s">
        <v>217</v>
      </c>
      <c r="HV27" s="111" t="s">
        <v>218</v>
      </c>
      <c r="HW27" s="90"/>
      <c r="HX27" s="102"/>
      <c r="HY27" s="274" t="s">
        <v>0</v>
      </c>
      <c r="HZ27" s="101"/>
      <c r="IA27" s="110" t="s">
        <v>326</v>
      </c>
      <c r="IB27" s="111" t="s">
        <v>326</v>
      </c>
      <c r="IC27" s="90"/>
      <c r="ID27" s="61">
        <v>2</v>
      </c>
      <c r="IE27" s="274" t="s">
        <v>0</v>
      </c>
      <c r="IF27" s="61">
        <v>2</v>
      </c>
      <c r="IG27" s="110" t="s">
        <v>217</v>
      </c>
      <c r="IH27" s="111" t="s">
        <v>216</v>
      </c>
      <c r="II27" s="90"/>
      <c r="IJ27" s="61"/>
      <c r="IK27" s="274" t="s">
        <v>0</v>
      </c>
      <c r="IL27" s="61"/>
      <c r="IM27" s="110" t="s">
        <v>326</v>
      </c>
      <c r="IN27" s="111" t="s">
        <v>326</v>
      </c>
      <c r="IO27" s="90"/>
      <c r="IP27" s="102">
        <v>3</v>
      </c>
      <c r="IQ27" s="274" t="s">
        <v>0</v>
      </c>
      <c r="IR27" s="101">
        <v>1</v>
      </c>
      <c r="IS27" s="110" t="s">
        <v>216</v>
      </c>
      <c r="IT27" s="111" t="s">
        <v>210</v>
      </c>
      <c r="IU27" s="90"/>
      <c r="IV27" s="61">
        <v>2</v>
      </c>
      <c r="IW27" s="274" t="s">
        <v>0</v>
      </c>
      <c r="IX27" s="61">
        <v>3</v>
      </c>
      <c r="IY27" s="110" t="s">
        <v>327</v>
      </c>
      <c r="IZ27" s="111" t="s">
        <v>210</v>
      </c>
      <c r="JA27" s="90"/>
      <c r="JB27" s="61">
        <v>2</v>
      </c>
      <c r="JC27" s="274" t="s">
        <v>0</v>
      </c>
      <c r="JD27" s="61">
        <v>1</v>
      </c>
      <c r="JE27" s="110" t="s">
        <v>266</v>
      </c>
      <c r="JF27" s="111" t="s">
        <v>210</v>
      </c>
      <c r="JG27" s="90"/>
      <c r="JH27" s="61"/>
      <c r="JI27" s="274" t="s">
        <v>0</v>
      </c>
      <c r="JJ27" s="61"/>
      <c r="JK27" s="110" t="s">
        <v>326</v>
      </c>
      <c r="JL27" s="111" t="s">
        <v>326</v>
      </c>
      <c r="JM27" s="90"/>
      <c r="JN27" s="61"/>
      <c r="JO27" s="274" t="s">
        <v>0</v>
      </c>
      <c r="JP27" s="61"/>
      <c r="JQ27" s="110" t="s">
        <v>326</v>
      </c>
      <c r="JR27" s="111" t="s">
        <v>326</v>
      </c>
      <c r="JS27" s="90"/>
      <c r="JT27" s="102"/>
      <c r="JU27" s="274" t="s">
        <v>0</v>
      </c>
      <c r="JV27" s="101"/>
      <c r="JW27" s="110" t="s">
        <v>326</v>
      </c>
      <c r="JX27" s="111" t="s">
        <v>326</v>
      </c>
      <c r="JY27" s="90"/>
      <c r="JZ27" s="102"/>
      <c r="KA27" s="274" t="s">
        <v>0</v>
      </c>
      <c r="KB27" s="101"/>
      <c r="KC27" s="110" t="s">
        <v>326</v>
      </c>
      <c r="KD27" s="111" t="s">
        <v>326</v>
      </c>
      <c r="KE27" s="90"/>
      <c r="KF27" s="102"/>
      <c r="KG27" s="274" t="s">
        <v>0</v>
      </c>
      <c r="KH27" s="101"/>
      <c r="KI27" s="110" t="s">
        <v>326</v>
      </c>
      <c r="KJ27" s="111" t="s">
        <v>326</v>
      </c>
      <c r="KK27" s="90"/>
      <c r="KL27" s="61"/>
      <c r="KM27" s="274" t="s">
        <v>0</v>
      </c>
      <c r="KN27" s="61"/>
      <c r="KO27" s="110" t="s">
        <v>326</v>
      </c>
      <c r="KP27" s="111" t="s">
        <v>326</v>
      </c>
      <c r="KQ27" s="90"/>
      <c r="KR27" s="61"/>
      <c r="KS27" s="274" t="s">
        <v>0</v>
      </c>
      <c r="KT27" s="61"/>
      <c r="KU27" s="110" t="s">
        <v>326</v>
      </c>
      <c r="KV27" s="111" t="s">
        <v>326</v>
      </c>
      <c r="KW27" s="90"/>
      <c r="KX27" s="61"/>
      <c r="KY27" s="274" t="s">
        <v>0</v>
      </c>
      <c r="KZ27" s="61"/>
      <c r="LA27" s="110" t="s">
        <v>326</v>
      </c>
      <c r="LB27" s="111" t="s">
        <v>326</v>
      </c>
      <c r="LC27" s="90"/>
      <c r="LD27" s="102"/>
      <c r="LE27" s="274" t="s">
        <v>0</v>
      </c>
      <c r="LF27" s="101"/>
      <c r="LG27" s="110" t="s">
        <v>326</v>
      </c>
      <c r="LH27" s="111" t="s">
        <v>326</v>
      </c>
      <c r="LI27" s="90"/>
      <c r="LJ27" s="61"/>
      <c r="LK27" s="274" t="s">
        <v>0</v>
      </c>
      <c r="LL27" s="61"/>
      <c r="LM27" s="110" t="s">
        <v>326</v>
      </c>
      <c r="LN27" s="111" t="s">
        <v>326</v>
      </c>
      <c r="LO27" s="90"/>
      <c r="LP27" s="61"/>
      <c r="LQ27" s="274" t="s">
        <v>0</v>
      </c>
      <c r="LR27" s="61"/>
      <c r="LS27" s="110" t="s">
        <v>326</v>
      </c>
      <c r="LT27" s="111" t="s">
        <v>326</v>
      </c>
      <c r="LU27" s="90"/>
      <c r="LV27" s="102"/>
      <c r="LW27" s="274" t="s">
        <v>0</v>
      </c>
      <c r="LX27" s="101"/>
      <c r="LY27" s="110" t="s">
        <v>326</v>
      </c>
      <c r="LZ27" s="111" t="s">
        <v>326</v>
      </c>
      <c r="MA27" s="90"/>
      <c r="MB27" s="61"/>
      <c r="MC27" s="274" t="s">
        <v>0</v>
      </c>
      <c r="MD27" s="61"/>
      <c r="ME27" s="110" t="s">
        <v>326</v>
      </c>
      <c r="MF27" s="111" t="s">
        <v>326</v>
      </c>
      <c r="MG27" s="90"/>
      <c r="MH27" s="61"/>
      <c r="MI27" s="274" t="s">
        <v>0</v>
      </c>
      <c r="MJ27" s="61"/>
      <c r="MK27" s="110" t="s">
        <v>326</v>
      </c>
      <c r="ML27" s="111" t="s">
        <v>326</v>
      </c>
      <c r="MM27" s="90"/>
      <c r="MN27" s="61"/>
      <c r="MO27" s="274" t="s">
        <v>0</v>
      </c>
      <c r="MP27" s="61"/>
      <c r="MQ27" s="110" t="s">
        <v>326</v>
      </c>
      <c r="MR27" s="111" t="s">
        <v>326</v>
      </c>
      <c r="MS27" s="90"/>
      <c r="MT27" s="102"/>
      <c r="MU27" s="274" t="s">
        <v>0</v>
      </c>
      <c r="MV27" s="101"/>
      <c r="MW27" s="110" t="s">
        <v>326</v>
      </c>
      <c r="MX27" s="111" t="s">
        <v>326</v>
      </c>
      <c r="MY27" s="90"/>
      <c r="MZ27" s="61"/>
      <c r="NA27" s="274" t="s">
        <v>0</v>
      </c>
      <c r="NB27" s="61"/>
      <c r="NC27" s="110" t="s">
        <v>326</v>
      </c>
      <c r="ND27" s="111" t="s">
        <v>326</v>
      </c>
      <c r="NE27" s="90"/>
      <c r="NF27" s="61"/>
      <c r="NG27" s="274" t="s">
        <v>0</v>
      </c>
      <c r="NH27" s="61"/>
      <c r="NI27" s="110" t="s">
        <v>326</v>
      </c>
      <c r="NJ27" s="111" t="s">
        <v>326</v>
      </c>
      <c r="NK27" s="90"/>
      <c r="NL27" s="61"/>
      <c r="NM27" s="274" t="s">
        <v>0</v>
      </c>
      <c r="NN27" s="61"/>
      <c r="NO27" s="110" t="s">
        <v>326</v>
      </c>
      <c r="NP27" s="111" t="s">
        <v>326</v>
      </c>
      <c r="NQ27" s="90"/>
      <c r="NR27" s="61"/>
      <c r="NS27" s="274" t="s">
        <v>0</v>
      </c>
      <c r="NT27" s="61"/>
      <c r="NU27" s="110" t="s">
        <v>326</v>
      </c>
      <c r="NV27" s="111" t="s">
        <v>326</v>
      </c>
      <c r="NW27" s="98"/>
      <c r="NX27" s="102"/>
      <c r="NY27" s="274" t="s">
        <v>0</v>
      </c>
      <c r="NZ27" s="101"/>
      <c r="OA27" s="110" t="s">
        <v>326</v>
      </c>
      <c r="OB27" s="111" t="s">
        <v>326</v>
      </c>
      <c r="OC27" s="117"/>
      <c r="OD27" s="253"/>
      <c r="OE27" s="110" t="s">
        <v>0</v>
      </c>
      <c r="OF27" s="110"/>
      <c r="OG27" s="110" t="s">
        <v>326</v>
      </c>
      <c r="OH27" s="111" t="s">
        <v>326</v>
      </c>
    </row>
    <row r="28" spans="1:398" ht="15" x14ac:dyDescent="0.2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207</v>
      </c>
      <c r="N28" s="111" t="s">
        <v>216</v>
      </c>
      <c r="O28" s="77"/>
      <c r="P28" s="102">
        <v>5</v>
      </c>
      <c r="Q28" s="311" t="s">
        <v>0</v>
      </c>
      <c r="R28" s="101">
        <v>1</v>
      </c>
      <c r="S28" s="110" t="s">
        <v>216</v>
      </c>
      <c r="T28" s="111" t="s">
        <v>289</v>
      </c>
      <c r="U28" s="77"/>
      <c r="V28" s="102">
        <v>0</v>
      </c>
      <c r="W28" s="311" t="s">
        <v>0</v>
      </c>
      <c r="X28" s="101">
        <v>1</v>
      </c>
      <c r="Y28" s="110" t="s">
        <v>216</v>
      </c>
      <c r="Z28" s="111" t="s">
        <v>210</v>
      </c>
      <c r="AA28" s="90"/>
      <c r="AB28" s="61">
        <v>3</v>
      </c>
      <c r="AC28" s="294" t="s">
        <v>0</v>
      </c>
      <c r="AD28" s="61">
        <v>0</v>
      </c>
      <c r="AE28" s="110" t="s">
        <v>216</v>
      </c>
      <c r="AF28" s="111" t="s">
        <v>289</v>
      </c>
      <c r="AG28" s="90"/>
      <c r="AH28" s="61">
        <v>1</v>
      </c>
      <c r="AI28" s="274" t="s">
        <v>0</v>
      </c>
      <c r="AJ28" s="61">
        <v>2</v>
      </c>
      <c r="AK28" s="110" t="s">
        <v>218</v>
      </c>
      <c r="AL28" s="111" t="s">
        <v>210</v>
      </c>
      <c r="AM28" s="90"/>
      <c r="AN28" s="102">
        <v>1</v>
      </c>
      <c r="AO28" s="274" t="s">
        <v>0</v>
      </c>
      <c r="AP28" s="101">
        <v>2</v>
      </c>
      <c r="AQ28" s="110" t="s">
        <v>218</v>
      </c>
      <c r="AR28" s="111" t="s">
        <v>209</v>
      </c>
      <c r="AS28" s="90"/>
      <c r="AT28" s="61">
        <v>4</v>
      </c>
      <c r="AU28" s="274" t="s">
        <v>0</v>
      </c>
      <c r="AV28" s="61">
        <v>0</v>
      </c>
      <c r="AW28" s="110" t="s">
        <v>216</v>
      </c>
      <c r="AX28" s="111" t="s">
        <v>289</v>
      </c>
      <c r="AY28" s="90"/>
      <c r="AZ28" s="102">
        <v>4</v>
      </c>
      <c r="BA28" s="274" t="s">
        <v>0</v>
      </c>
      <c r="BB28" s="101">
        <v>0</v>
      </c>
      <c r="BC28" s="110" t="s">
        <v>217</v>
      </c>
      <c r="BD28" s="111" t="s">
        <v>209</v>
      </c>
      <c r="BE28" s="90"/>
      <c r="BF28" s="61">
        <v>2</v>
      </c>
      <c r="BG28" s="274" t="s">
        <v>0</v>
      </c>
      <c r="BH28" s="61">
        <v>3</v>
      </c>
      <c r="BI28" s="110" t="s">
        <v>207</v>
      </c>
      <c r="BJ28" s="111" t="s">
        <v>216</v>
      </c>
      <c r="BK28" s="90"/>
      <c r="BL28" s="61">
        <v>4</v>
      </c>
      <c r="BM28" s="274" t="s">
        <v>0</v>
      </c>
      <c r="BN28" s="61">
        <v>0</v>
      </c>
      <c r="BO28" s="110" t="s">
        <v>218</v>
      </c>
      <c r="BP28" s="111" t="s">
        <v>209</v>
      </c>
      <c r="BQ28" s="90"/>
      <c r="BR28" s="61">
        <v>0</v>
      </c>
      <c r="BS28" s="274" t="s">
        <v>0</v>
      </c>
      <c r="BT28" s="61">
        <v>1</v>
      </c>
      <c r="BU28" s="110" t="s">
        <v>207</v>
      </c>
      <c r="BV28" s="111" t="s">
        <v>212</v>
      </c>
      <c r="BW28" s="90"/>
      <c r="BX28" s="61">
        <v>4</v>
      </c>
      <c r="BY28" s="274" t="s">
        <v>0</v>
      </c>
      <c r="BZ28" s="61">
        <v>1</v>
      </c>
      <c r="CA28" s="110" t="s">
        <v>207</v>
      </c>
      <c r="CB28" s="111" t="s">
        <v>289</v>
      </c>
      <c r="CC28" s="90"/>
      <c r="CD28" s="61">
        <v>2</v>
      </c>
      <c r="CE28" s="274" t="s">
        <v>0</v>
      </c>
      <c r="CF28" s="61">
        <v>0</v>
      </c>
      <c r="CG28" s="110" t="s">
        <v>218</v>
      </c>
      <c r="CH28" s="111" t="s">
        <v>215</v>
      </c>
      <c r="CI28" s="90"/>
      <c r="CJ28" s="102">
        <v>3</v>
      </c>
      <c r="CK28" s="274" t="s">
        <v>0</v>
      </c>
      <c r="CL28" s="101">
        <v>0</v>
      </c>
      <c r="CM28" s="110" t="s">
        <v>207</v>
      </c>
      <c r="CN28" s="111" t="s">
        <v>216</v>
      </c>
      <c r="CO28" s="90"/>
      <c r="CP28" s="102">
        <v>1</v>
      </c>
      <c r="CQ28" s="274" t="s">
        <v>0</v>
      </c>
      <c r="CR28" s="101">
        <v>3</v>
      </c>
      <c r="CS28" s="110" t="s">
        <v>266</v>
      </c>
      <c r="CT28" s="111" t="s">
        <v>215</v>
      </c>
      <c r="CU28" s="90"/>
      <c r="CV28" s="61">
        <v>1</v>
      </c>
      <c r="CW28" s="274" t="s">
        <v>0</v>
      </c>
      <c r="CX28" s="61">
        <v>4</v>
      </c>
      <c r="CY28" s="110" t="s">
        <v>216</v>
      </c>
      <c r="CZ28" s="111" t="s">
        <v>216</v>
      </c>
      <c r="DA28" s="90"/>
      <c r="DB28" s="61">
        <v>1</v>
      </c>
      <c r="DC28" s="274" t="s">
        <v>0</v>
      </c>
      <c r="DD28" s="61">
        <v>4</v>
      </c>
      <c r="DE28" s="110" t="s">
        <v>218</v>
      </c>
      <c r="DF28" s="111" t="s">
        <v>215</v>
      </c>
      <c r="DG28" s="90"/>
      <c r="DH28" s="61">
        <v>2</v>
      </c>
      <c r="DI28" s="274" t="s">
        <v>0</v>
      </c>
      <c r="DJ28" s="61">
        <v>1</v>
      </c>
      <c r="DK28" s="110" t="s">
        <v>219</v>
      </c>
      <c r="DL28" s="111" t="s">
        <v>216</v>
      </c>
      <c r="DM28" s="90"/>
      <c r="DN28" s="61">
        <v>2</v>
      </c>
      <c r="DO28" s="274" t="s">
        <v>0</v>
      </c>
      <c r="DP28" s="61">
        <v>3</v>
      </c>
      <c r="DQ28" s="110" t="s">
        <v>216</v>
      </c>
      <c r="DR28" s="111" t="s">
        <v>289</v>
      </c>
      <c r="DS28" s="90"/>
      <c r="DT28" s="61">
        <v>4</v>
      </c>
      <c r="DU28" s="274" t="s">
        <v>0</v>
      </c>
      <c r="DV28" s="61">
        <v>1</v>
      </c>
      <c r="DW28" s="110" t="s">
        <v>218</v>
      </c>
      <c r="DX28" s="111" t="s">
        <v>215</v>
      </c>
      <c r="DY28" s="90"/>
      <c r="DZ28" s="61">
        <v>2</v>
      </c>
      <c r="EA28" s="274" t="s">
        <v>0</v>
      </c>
      <c r="EB28" s="61">
        <v>0</v>
      </c>
      <c r="EC28" s="110" t="s">
        <v>216</v>
      </c>
      <c r="ED28" s="111" t="s">
        <v>212</v>
      </c>
      <c r="EE28" s="90"/>
      <c r="EF28" s="61">
        <v>0</v>
      </c>
      <c r="EG28" s="274" t="s">
        <v>0</v>
      </c>
      <c r="EH28" s="61">
        <v>1</v>
      </c>
      <c r="EI28" s="110" t="s">
        <v>218</v>
      </c>
      <c r="EJ28" s="111" t="s">
        <v>216</v>
      </c>
      <c r="EK28" s="90"/>
      <c r="EL28" s="61">
        <v>1</v>
      </c>
      <c r="EM28" s="274" t="s">
        <v>0</v>
      </c>
      <c r="EN28" s="61">
        <v>3</v>
      </c>
      <c r="EO28" s="110" t="s">
        <v>219</v>
      </c>
      <c r="EP28" s="111" t="s">
        <v>216</v>
      </c>
      <c r="EQ28" s="90"/>
      <c r="ER28" s="102">
        <v>2</v>
      </c>
      <c r="ES28" s="274" t="s">
        <v>0</v>
      </c>
      <c r="ET28" s="101">
        <v>2</v>
      </c>
      <c r="EU28" s="110" t="s">
        <v>215</v>
      </c>
      <c r="EV28" s="111" t="s">
        <v>345</v>
      </c>
      <c r="EW28" s="90"/>
      <c r="EX28" s="61">
        <v>4</v>
      </c>
      <c r="EY28" s="274" t="s">
        <v>0</v>
      </c>
      <c r="EZ28" s="61">
        <v>0</v>
      </c>
      <c r="FA28" s="110" t="s">
        <v>207</v>
      </c>
      <c r="FB28" s="111" t="s">
        <v>216</v>
      </c>
      <c r="FC28" s="90"/>
      <c r="FD28" s="102">
        <v>2</v>
      </c>
      <c r="FE28" s="274" t="s">
        <v>0</v>
      </c>
      <c r="FF28" s="101">
        <v>1</v>
      </c>
      <c r="FG28" s="110" t="s">
        <v>218</v>
      </c>
      <c r="FH28" s="111" t="s">
        <v>215</v>
      </c>
      <c r="FI28" s="90"/>
      <c r="FJ28" s="61">
        <v>2</v>
      </c>
      <c r="FK28" s="274" t="s">
        <v>0</v>
      </c>
      <c r="FL28" s="61">
        <v>1</v>
      </c>
      <c r="FM28" s="110" t="s">
        <v>207</v>
      </c>
      <c r="FN28" s="111" t="s">
        <v>209</v>
      </c>
      <c r="FO28" s="90"/>
      <c r="FP28" s="61">
        <v>0</v>
      </c>
      <c r="FQ28" s="274" t="s">
        <v>0</v>
      </c>
      <c r="FR28" s="61">
        <v>4</v>
      </c>
      <c r="FS28" s="110" t="s">
        <v>289</v>
      </c>
      <c r="FT28" s="111" t="s">
        <v>216</v>
      </c>
      <c r="FU28" s="90"/>
      <c r="FV28" s="61">
        <v>1</v>
      </c>
      <c r="FW28" s="274" t="s">
        <v>0</v>
      </c>
      <c r="FX28" s="61">
        <v>0</v>
      </c>
      <c r="FY28" s="110" t="s">
        <v>289</v>
      </c>
      <c r="FZ28" s="111" t="s">
        <v>216</v>
      </c>
      <c r="GA28" s="90"/>
      <c r="GB28" s="102">
        <v>2</v>
      </c>
      <c r="GC28" s="274" t="s">
        <v>0</v>
      </c>
      <c r="GD28" s="101">
        <v>4</v>
      </c>
      <c r="GE28" s="110" t="s">
        <v>266</v>
      </c>
      <c r="GF28" s="111" t="s">
        <v>215</v>
      </c>
      <c r="GG28" s="90"/>
      <c r="GH28" s="102">
        <v>4</v>
      </c>
      <c r="GI28" s="274" t="s">
        <v>0</v>
      </c>
      <c r="GJ28" s="101">
        <v>0</v>
      </c>
      <c r="GK28" s="110" t="s">
        <v>218</v>
      </c>
      <c r="GL28" s="111" t="s">
        <v>214</v>
      </c>
      <c r="GM28" s="90"/>
      <c r="GN28" s="61">
        <v>1</v>
      </c>
      <c r="GO28" s="274" t="s">
        <v>0</v>
      </c>
      <c r="GP28" s="61">
        <v>2</v>
      </c>
      <c r="GQ28" s="110" t="s">
        <v>219</v>
      </c>
      <c r="GR28" s="111" t="s">
        <v>266</v>
      </c>
      <c r="GS28" s="90"/>
      <c r="GT28" s="61">
        <v>1</v>
      </c>
      <c r="GU28" s="274" t="s">
        <v>0</v>
      </c>
      <c r="GV28" s="61">
        <v>4</v>
      </c>
      <c r="GW28" s="110" t="s">
        <v>207</v>
      </c>
      <c r="GX28" s="111" t="s">
        <v>215</v>
      </c>
      <c r="GY28" s="90"/>
      <c r="GZ28" s="102">
        <v>4</v>
      </c>
      <c r="HA28" s="274" t="s">
        <v>0</v>
      </c>
      <c r="HB28" s="101">
        <v>1</v>
      </c>
      <c r="HC28" s="110" t="s">
        <v>218</v>
      </c>
      <c r="HD28" s="111" t="s">
        <v>215</v>
      </c>
      <c r="HE28" s="90"/>
      <c r="HF28" s="61">
        <v>3</v>
      </c>
      <c r="HG28" s="274" t="s">
        <v>0</v>
      </c>
      <c r="HH28" s="61">
        <v>0</v>
      </c>
      <c r="HI28" s="110" t="s">
        <v>289</v>
      </c>
      <c r="HJ28" s="111" t="s">
        <v>212</v>
      </c>
      <c r="HK28" s="90"/>
      <c r="HL28" s="61">
        <v>1</v>
      </c>
      <c r="HM28" s="274" t="s">
        <v>0</v>
      </c>
      <c r="HN28" s="61">
        <v>2</v>
      </c>
      <c r="HO28" s="110" t="s">
        <v>207</v>
      </c>
      <c r="HP28" s="111" t="s">
        <v>212</v>
      </c>
      <c r="HQ28" s="90"/>
      <c r="HR28" s="61">
        <v>3</v>
      </c>
      <c r="HS28" s="274" t="s">
        <v>0</v>
      </c>
      <c r="HT28" s="61">
        <v>0</v>
      </c>
      <c r="HU28" s="110" t="s">
        <v>218</v>
      </c>
      <c r="HV28" s="111" t="s">
        <v>212</v>
      </c>
      <c r="HW28" s="90"/>
      <c r="HX28" s="102"/>
      <c r="HY28" s="274" t="s">
        <v>0</v>
      </c>
      <c r="HZ28" s="101"/>
      <c r="IA28" s="110" t="s">
        <v>326</v>
      </c>
      <c r="IB28" s="111" t="s">
        <v>326</v>
      </c>
      <c r="IC28" s="90"/>
      <c r="ID28" s="61">
        <v>0</v>
      </c>
      <c r="IE28" s="274" t="s">
        <v>0</v>
      </c>
      <c r="IF28" s="61">
        <v>4</v>
      </c>
      <c r="IG28" s="110" t="s">
        <v>217</v>
      </c>
      <c r="IH28" s="111" t="s">
        <v>389</v>
      </c>
      <c r="II28" s="90"/>
      <c r="IJ28" s="61"/>
      <c r="IK28" s="274" t="s">
        <v>0</v>
      </c>
      <c r="IL28" s="61"/>
      <c r="IM28" s="110" t="s">
        <v>326</v>
      </c>
      <c r="IN28" s="111" t="s">
        <v>326</v>
      </c>
      <c r="IO28" s="90"/>
      <c r="IP28" s="102">
        <v>1</v>
      </c>
      <c r="IQ28" s="274" t="s">
        <v>0</v>
      </c>
      <c r="IR28" s="101">
        <v>0</v>
      </c>
      <c r="IS28" s="110" t="s">
        <v>207</v>
      </c>
      <c r="IT28" s="111" t="s">
        <v>389</v>
      </c>
      <c r="IU28" s="90"/>
      <c r="IV28" s="61">
        <v>0</v>
      </c>
      <c r="IW28" s="274" t="s">
        <v>0</v>
      </c>
      <c r="IX28" s="61">
        <v>3</v>
      </c>
      <c r="IY28" s="110" t="s">
        <v>216</v>
      </c>
      <c r="IZ28" s="111" t="s">
        <v>266</v>
      </c>
      <c r="JA28" s="90"/>
      <c r="JB28" s="61">
        <v>1</v>
      </c>
      <c r="JC28" s="274" t="s">
        <v>0</v>
      </c>
      <c r="JD28" s="61">
        <v>0</v>
      </c>
      <c r="JE28" s="110" t="s">
        <v>215</v>
      </c>
      <c r="JF28" s="111" t="s">
        <v>209</v>
      </c>
      <c r="JG28" s="90"/>
      <c r="JH28" s="61"/>
      <c r="JI28" s="274" t="s">
        <v>0</v>
      </c>
      <c r="JJ28" s="61"/>
      <c r="JK28" s="110" t="s">
        <v>326</v>
      </c>
      <c r="JL28" s="111" t="s">
        <v>326</v>
      </c>
      <c r="JM28" s="90"/>
      <c r="JN28" s="61"/>
      <c r="JO28" s="274" t="s">
        <v>0</v>
      </c>
      <c r="JP28" s="61"/>
      <c r="JQ28" s="110" t="s">
        <v>326</v>
      </c>
      <c r="JR28" s="111" t="s">
        <v>326</v>
      </c>
      <c r="JS28" s="90"/>
      <c r="JT28" s="102"/>
      <c r="JU28" s="274" t="s">
        <v>0</v>
      </c>
      <c r="JV28" s="101"/>
      <c r="JW28" s="110" t="s">
        <v>326</v>
      </c>
      <c r="JX28" s="111" t="s">
        <v>326</v>
      </c>
      <c r="JY28" s="90"/>
      <c r="JZ28" s="102"/>
      <c r="KA28" s="274" t="s">
        <v>0</v>
      </c>
      <c r="KB28" s="101"/>
      <c r="KC28" s="110" t="s">
        <v>326</v>
      </c>
      <c r="KD28" s="111" t="s">
        <v>326</v>
      </c>
      <c r="KE28" s="90"/>
      <c r="KF28" s="102"/>
      <c r="KG28" s="274" t="s">
        <v>0</v>
      </c>
      <c r="KH28" s="101"/>
      <c r="KI28" s="110" t="s">
        <v>326</v>
      </c>
      <c r="KJ28" s="111" t="s">
        <v>326</v>
      </c>
      <c r="KK28" s="90"/>
      <c r="KL28" s="61"/>
      <c r="KM28" s="274" t="s">
        <v>0</v>
      </c>
      <c r="KN28" s="61"/>
      <c r="KO28" s="110" t="s">
        <v>326</v>
      </c>
      <c r="KP28" s="111" t="s">
        <v>326</v>
      </c>
      <c r="KQ28" s="90"/>
      <c r="KR28" s="61"/>
      <c r="KS28" s="274" t="s">
        <v>0</v>
      </c>
      <c r="KT28" s="61"/>
      <c r="KU28" s="110" t="s">
        <v>326</v>
      </c>
      <c r="KV28" s="111" t="s">
        <v>326</v>
      </c>
      <c r="KW28" s="90"/>
      <c r="KX28" s="61"/>
      <c r="KY28" s="274" t="s">
        <v>0</v>
      </c>
      <c r="KZ28" s="61"/>
      <c r="LA28" s="110" t="s">
        <v>326</v>
      </c>
      <c r="LB28" s="111" t="s">
        <v>326</v>
      </c>
      <c r="LC28" s="90"/>
      <c r="LD28" s="102"/>
      <c r="LE28" s="274" t="s">
        <v>0</v>
      </c>
      <c r="LF28" s="101"/>
      <c r="LG28" s="110" t="s">
        <v>326</v>
      </c>
      <c r="LH28" s="111" t="s">
        <v>326</v>
      </c>
      <c r="LI28" s="90"/>
      <c r="LJ28" s="61"/>
      <c r="LK28" s="274" t="s">
        <v>0</v>
      </c>
      <c r="LL28" s="61"/>
      <c r="LM28" s="110" t="s">
        <v>326</v>
      </c>
      <c r="LN28" s="111" t="s">
        <v>326</v>
      </c>
      <c r="LO28" s="90"/>
      <c r="LP28" s="61"/>
      <c r="LQ28" s="274" t="s">
        <v>0</v>
      </c>
      <c r="LR28" s="61"/>
      <c r="LS28" s="110" t="s">
        <v>326</v>
      </c>
      <c r="LT28" s="111" t="s">
        <v>326</v>
      </c>
      <c r="LU28" s="90"/>
      <c r="LV28" s="102"/>
      <c r="LW28" s="274" t="s">
        <v>0</v>
      </c>
      <c r="LX28" s="101"/>
      <c r="LY28" s="110" t="s">
        <v>326</v>
      </c>
      <c r="LZ28" s="111" t="s">
        <v>326</v>
      </c>
      <c r="MA28" s="90"/>
      <c r="MB28" s="61"/>
      <c r="MC28" s="274" t="s">
        <v>0</v>
      </c>
      <c r="MD28" s="61"/>
      <c r="ME28" s="110" t="s">
        <v>326</v>
      </c>
      <c r="MF28" s="111" t="s">
        <v>326</v>
      </c>
      <c r="MG28" s="90"/>
      <c r="MH28" s="61"/>
      <c r="MI28" s="274" t="s">
        <v>0</v>
      </c>
      <c r="MJ28" s="61"/>
      <c r="MK28" s="110" t="s">
        <v>326</v>
      </c>
      <c r="ML28" s="111" t="s">
        <v>326</v>
      </c>
      <c r="MM28" s="90"/>
      <c r="MN28" s="61"/>
      <c r="MO28" s="274" t="s">
        <v>0</v>
      </c>
      <c r="MP28" s="61"/>
      <c r="MQ28" s="110" t="s">
        <v>326</v>
      </c>
      <c r="MR28" s="111" t="s">
        <v>326</v>
      </c>
      <c r="MS28" s="90"/>
      <c r="MT28" s="102"/>
      <c r="MU28" s="274" t="s">
        <v>0</v>
      </c>
      <c r="MV28" s="101"/>
      <c r="MW28" s="110" t="s">
        <v>326</v>
      </c>
      <c r="MX28" s="111" t="s">
        <v>326</v>
      </c>
      <c r="MY28" s="90"/>
      <c r="MZ28" s="61"/>
      <c r="NA28" s="274" t="s">
        <v>0</v>
      </c>
      <c r="NB28" s="61"/>
      <c r="NC28" s="110" t="s">
        <v>326</v>
      </c>
      <c r="ND28" s="111" t="s">
        <v>326</v>
      </c>
      <c r="NE28" s="90"/>
      <c r="NF28" s="61"/>
      <c r="NG28" s="274" t="s">
        <v>0</v>
      </c>
      <c r="NH28" s="61"/>
      <c r="NI28" s="110" t="s">
        <v>326</v>
      </c>
      <c r="NJ28" s="111" t="s">
        <v>326</v>
      </c>
      <c r="NK28" s="90"/>
      <c r="NL28" s="61"/>
      <c r="NM28" s="274" t="s">
        <v>0</v>
      </c>
      <c r="NN28" s="61"/>
      <c r="NO28" s="110" t="s">
        <v>326</v>
      </c>
      <c r="NP28" s="111" t="s">
        <v>326</v>
      </c>
      <c r="NQ28" s="90"/>
      <c r="NR28" s="61"/>
      <c r="NS28" s="274" t="s">
        <v>0</v>
      </c>
      <c r="NT28" s="61"/>
      <c r="NU28" s="110" t="s">
        <v>326</v>
      </c>
      <c r="NV28" s="111" t="s">
        <v>326</v>
      </c>
      <c r="NW28" s="98"/>
      <c r="NX28" s="102"/>
      <c r="NY28" s="274" t="s">
        <v>0</v>
      </c>
      <c r="NZ28" s="101"/>
      <c r="OA28" s="110" t="s">
        <v>326</v>
      </c>
      <c r="OB28" s="111" t="s">
        <v>326</v>
      </c>
      <c r="OC28" s="117"/>
      <c r="OD28" s="253"/>
      <c r="OE28" s="110" t="s">
        <v>0</v>
      </c>
      <c r="OF28" s="110"/>
      <c r="OG28" s="110" t="s">
        <v>326</v>
      </c>
      <c r="OH28" s="111" t="s">
        <v>326</v>
      </c>
    </row>
    <row r="29" spans="1:398" ht="15" x14ac:dyDescent="0.2">
      <c r="A29" s="292">
        <f>IF(B29="","",VLOOKUP(B29,'Registrovaní tipéri'!$A$2:$B$101,2,FALSE))</f>
        <v>62</v>
      </c>
      <c r="B29" s="277" t="s">
        <v>256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219</v>
      </c>
      <c r="N29" s="111" t="s">
        <v>216</v>
      </c>
      <c r="O29" s="77"/>
      <c r="P29" s="102">
        <v>4</v>
      </c>
      <c r="Q29" s="311" t="s">
        <v>0</v>
      </c>
      <c r="R29" s="101">
        <v>1</v>
      </c>
      <c r="S29" s="110" t="s">
        <v>216</v>
      </c>
      <c r="T29" s="111" t="s">
        <v>327</v>
      </c>
      <c r="U29" s="77"/>
      <c r="V29" s="102">
        <v>2</v>
      </c>
      <c r="W29" s="311" t="s">
        <v>0</v>
      </c>
      <c r="X29" s="101">
        <v>2</v>
      </c>
      <c r="Y29" s="110" t="s">
        <v>216</v>
      </c>
      <c r="Z29" s="111" t="s">
        <v>289</v>
      </c>
      <c r="AA29" s="90"/>
      <c r="AB29" s="61">
        <v>3</v>
      </c>
      <c r="AC29" s="294" t="s">
        <v>0</v>
      </c>
      <c r="AD29" s="61">
        <v>1</v>
      </c>
      <c r="AE29" s="110" t="s">
        <v>216</v>
      </c>
      <c r="AF29" s="111" t="s">
        <v>289</v>
      </c>
      <c r="AG29" s="90"/>
      <c r="AH29" s="61">
        <v>1</v>
      </c>
      <c r="AI29" s="274" t="s">
        <v>0</v>
      </c>
      <c r="AJ29" s="61">
        <v>3</v>
      </c>
      <c r="AK29" s="110" t="s">
        <v>216</v>
      </c>
      <c r="AL29" s="111" t="s">
        <v>289</v>
      </c>
      <c r="AM29" s="90"/>
      <c r="AN29" s="102">
        <v>1</v>
      </c>
      <c r="AO29" s="274" t="s">
        <v>0</v>
      </c>
      <c r="AP29" s="101">
        <v>3</v>
      </c>
      <c r="AQ29" s="110" t="s">
        <v>218</v>
      </c>
      <c r="AR29" s="111" t="s">
        <v>209</v>
      </c>
      <c r="AS29" s="90"/>
      <c r="AT29" s="61">
        <v>2</v>
      </c>
      <c r="AU29" s="274" t="s">
        <v>0</v>
      </c>
      <c r="AV29" s="61">
        <v>1</v>
      </c>
      <c r="AW29" s="110" t="s">
        <v>216</v>
      </c>
      <c r="AX29" s="111" t="s">
        <v>289</v>
      </c>
      <c r="AY29" s="90"/>
      <c r="AZ29" s="102">
        <v>3</v>
      </c>
      <c r="BA29" s="274" t="s">
        <v>0</v>
      </c>
      <c r="BB29" s="101">
        <v>1</v>
      </c>
      <c r="BC29" s="110" t="s">
        <v>218</v>
      </c>
      <c r="BD29" s="111" t="s">
        <v>217</v>
      </c>
      <c r="BE29" s="90"/>
      <c r="BF29" s="61">
        <v>2</v>
      </c>
      <c r="BG29" s="274" t="s">
        <v>0</v>
      </c>
      <c r="BH29" s="61">
        <v>3</v>
      </c>
      <c r="BI29" s="110" t="s">
        <v>216</v>
      </c>
      <c r="BJ29" s="111" t="s">
        <v>210</v>
      </c>
      <c r="BK29" s="90"/>
      <c r="BL29" s="61"/>
      <c r="BM29" s="274" t="s">
        <v>0</v>
      </c>
      <c r="BN29" s="61"/>
      <c r="BO29" s="110" t="s">
        <v>326</v>
      </c>
      <c r="BP29" s="111" t="s">
        <v>326</v>
      </c>
      <c r="BQ29" s="90"/>
      <c r="BR29" s="61">
        <v>1</v>
      </c>
      <c r="BS29" s="274" t="s">
        <v>0</v>
      </c>
      <c r="BT29" s="61">
        <v>3</v>
      </c>
      <c r="BU29" s="110" t="s">
        <v>216</v>
      </c>
      <c r="BV29" s="111" t="s">
        <v>289</v>
      </c>
      <c r="BW29" s="90"/>
      <c r="BX29" s="61">
        <v>3</v>
      </c>
      <c r="BY29" s="274" t="s">
        <v>0</v>
      </c>
      <c r="BZ29" s="61">
        <v>1</v>
      </c>
      <c r="CA29" s="110" t="s">
        <v>216</v>
      </c>
      <c r="CB29" s="111" t="s">
        <v>212</v>
      </c>
      <c r="CC29" s="90"/>
      <c r="CD29" s="61">
        <v>2</v>
      </c>
      <c r="CE29" s="274" t="s">
        <v>0</v>
      </c>
      <c r="CF29" s="61">
        <v>1</v>
      </c>
      <c r="CG29" s="110" t="s">
        <v>217</v>
      </c>
      <c r="CH29" s="111" t="s">
        <v>218</v>
      </c>
      <c r="CI29" s="90"/>
      <c r="CJ29" s="102">
        <v>3</v>
      </c>
      <c r="CK29" s="274" t="s">
        <v>0</v>
      </c>
      <c r="CL29" s="101">
        <v>1</v>
      </c>
      <c r="CM29" s="110" t="s">
        <v>216</v>
      </c>
      <c r="CN29" s="111" t="s">
        <v>289</v>
      </c>
      <c r="CO29" s="90"/>
      <c r="CP29" s="102">
        <v>1</v>
      </c>
      <c r="CQ29" s="274" t="s">
        <v>0</v>
      </c>
      <c r="CR29" s="101">
        <v>3</v>
      </c>
      <c r="CS29" s="110" t="s">
        <v>217</v>
      </c>
      <c r="CT29" s="111" t="s">
        <v>266</v>
      </c>
      <c r="CU29" s="90"/>
      <c r="CV29" s="61">
        <v>1</v>
      </c>
      <c r="CW29" s="274" t="s">
        <v>0</v>
      </c>
      <c r="CX29" s="61">
        <v>4</v>
      </c>
      <c r="CY29" s="110" t="s">
        <v>216</v>
      </c>
      <c r="CZ29" s="111" t="s">
        <v>289</v>
      </c>
      <c r="DA29" s="90"/>
      <c r="DB29" s="61">
        <v>1</v>
      </c>
      <c r="DC29" s="274" t="s">
        <v>0</v>
      </c>
      <c r="DD29" s="61">
        <v>2</v>
      </c>
      <c r="DE29" s="110" t="s">
        <v>266</v>
      </c>
      <c r="DF29" s="111" t="s">
        <v>215</v>
      </c>
      <c r="DG29" s="90"/>
      <c r="DH29" s="61">
        <v>2</v>
      </c>
      <c r="DI29" s="274" t="s">
        <v>0</v>
      </c>
      <c r="DJ29" s="61">
        <v>1</v>
      </c>
      <c r="DK29" s="110" t="s">
        <v>216</v>
      </c>
      <c r="DL29" s="111" t="s">
        <v>212</v>
      </c>
      <c r="DM29" s="90"/>
      <c r="DN29" s="61">
        <v>2</v>
      </c>
      <c r="DO29" s="274" t="s">
        <v>0</v>
      </c>
      <c r="DP29" s="61">
        <v>3</v>
      </c>
      <c r="DQ29" s="110" t="s">
        <v>216</v>
      </c>
      <c r="DR29" s="111" t="s">
        <v>212</v>
      </c>
      <c r="DS29" s="90"/>
      <c r="DT29" s="61">
        <v>4</v>
      </c>
      <c r="DU29" s="274" t="s">
        <v>0</v>
      </c>
      <c r="DV29" s="61">
        <v>1</v>
      </c>
      <c r="DW29" s="110" t="s">
        <v>216</v>
      </c>
      <c r="DX29" s="111" t="s">
        <v>215</v>
      </c>
      <c r="DY29" s="90"/>
      <c r="DZ29" s="61">
        <v>3</v>
      </c>
      <c r="EA29" s="274" t="s">
        <v>0</v>
      </c>
      <c r="EB29" s="61">
        <v>1</v>
      </c>
      <c r="EC29" s="110" t="s">
        <v>216</v>
      </c>
      <c r="ED29" s="111" t="s">
        <v>289</v>
      </c>
      <c r="EE29" s="90"/>
      <c r="EF29" s="61">
        <v>1</v>
      </c>
      <c r="EG29" s="274" t="s">
        <v>0</v>
      </c>
      <c r="EH29" s="61">
        <v>4</v>
      </c>
      <c r="EI29" s="110" t="s">
        <v>218</v>
      </c>
      <c r="EJ29" s="111" t="s">
        <v>212</v>
      </c>
      <c r="EK29" s="90"/>
      <c r="EL29" s="61">
        <v>1</v>
      </c>
      <c r="EM29" s="274" t="s">
        <v>0</v>
      </c>
      <c r="EN29" s="61">
        <v>3</v>
      </c>
      <c r="EO29" s="110" t="s">
        <v>216</v>
      </c>
      <c r="EP29" s="111" t="s">
        <v>218</v>
      </c>
      <c r="EQ29" s="90"/>
      <c r="ER29" s="102">
        <v>1</v>
      </c>
      <c r="ES29" s="274" t="s">
        <v>0</v>
      </c>
      <c r="ET29" s="101">
        <v>2</v>
      </c>
      <c r="EU29" s="110" t="s">
        <v>266</v>
      </c>
      <c r="EV29" s="111" t="s">
        <v>360</v>
      </c>
      <c r="EW29" s="90"/>
      <c r="EX29" s="61">
        <v>5</v>
      </c>
      <c r="EY29" s="274" t="s">
        <v>0</v>
      </c>
      <c r="EZ29" s="61">
        <v>1</v>
      </c>
      <c r="FA29" s="110" t="s">
        <v>216</v>
      </c>
      <c r="FB29" s="111" t="s">
        <v>212</v>
      </c>
      <c r="FC29" s="90"/>
      <c r="FD29" s="102">
        <v>2</v>
      </c>
      <c r="FE29" s="274" t="s">
        <v>0</v>
      </c>
      <c r="FF29" s="101">
        <v>1</v>
      </c>
      <c r="FG29" s="110" t="s">
        <v>266</v>
      </c>
      <c r="FH29" s="111" t="s">
        <v>218</v>
      </c>
      <c r="FI29" s="90"/>
      <c r="FJ29" s="61">
        <v>3</v>
      </c>
      <c r="FK29" s="274" t="s">
        <v>0</v>
      </c>
      <c r="FL29" s="61">
        <v>2</v>
      </c>
      <c r="FM29" s="110" t="s">
        <v>216</v>
      </c>
      <c r="FN29" s="111" t="s">
        <v>212</v>
      </c>
      <c r="FO29" s="90"/>
      <c r="FP29" s="61">
        <v>1</v>
      </c>
      <c r="FQ29" s="274" t="s">
        <v>0</v>
      </c>
      <c r="FR29" s="61">
        <v>2</v>
      </c>
      <c r="FS29" s="110" t="s">
        <v>216</v>
      </c>
      <c r="FT29" s="111" t="s">
        <v>289</v>
      </c>
      <c r="FU29" s="90"/>
      <c r="FV29" s="61">
        <v>4</v>
      </c>
      <c r="FW29" s="274" t="s">
        <v>0</v>
      </c>
      <c r="FX29" s="61">
        <v>1</v>
      </c>
      <c r="FY29" s="110" t="s">
        <v>216</v>
      </c>
      <c r="FZ29" s="111" t="s">
        <v>212</v>
      </c>
      <c r="GA29" s="90"/>
      <c r="GB29" s="102">
        <v>2</v>
      </c>
      <c r="GC29" s="274" t="s">
        <v>0</v>
      </c>
      <c r="GD29" s="101">
        <v>2</v>
      </c>
      <c r="GE29" s="110" t="s">
        <v>217</v>
      </c>
      <c r="GF29" s="111" t="s">
        <v>266</v>
      </c>
      <c r="GG29" s="90"/>
      <c r="GH29" s="102">
        <v>3</v>
      </c>
      <c r="GI29" s="274" t="s">
        <v>0</v>
      </c>
      <c r="GJ29" s="101">
        <v>2</v>
      </c>
      <c r="GK29" s="110" t="s">
        <v>217</v>
      </c>
      <c r="GL29" s="111" t="s">
        <v>266</v>
      </c>
      <c r="GM29" s="90"/>
      <c r="GN29" s="61">
        <v>1</v>
      </c>
      <c r="GO29" s="274" t="s">
        <v>0</v>
      </c>
      <c r="GP29" s="61">
        <v>3</v>
      </c>
      <c r="GQ29" s="110" t="s">
        <v>217</v>
      </c>
      <c r="GR29" s="111" t="s">
        <v>218</v>
      </c>
      <c r="GS29" s="90"/>
      <c r="GT29" s="61">
        <v>1</v>
      </c>
      <c r="GU29" s="274" t="s">
        <v>0</v>
      </c>
      <c r="GV29" s="61">
        <v>3</v>
      </c>
      <c r="GW29" s="110" t="s">
        <v>217</v>
      </c>
      <c r="GX29" s="111" t="s">
        <v>218</v>
      </c>
      <c r="GY29" s="90"/>
      <c r="GZ29" s="102">
        <v>4</v>
      </c>
      <c r="HA29" s="274" t="s">
        <v>0</v>
      </c>
      <c r="HB29" s="101">
        <v>1</v>
      </c>
      <c r="HC29" s="110" t="s">
        <v>217</v>
      </c>
      <c r="HD29" s="111" t="s">
        <v>217</v>
      </c>
      <c r="HE29" s="90"/>
      <c r="HF29" s="61">
        <v>3</v>
      </c>
      <c r="HG29" s="274" t="s">
        <v>0</v>
      </c>
      <c r="HH29" s="61">
        <v>1</v>
      </c>
      <c r="HI29" s="110" t="s">
        <v>217</v>
      </c>
      <c r="HJ29" s="111" t="s">
        <v>212</v>
      </c>
      <c r="HK29" s="90"/>
      <c r="HL29" s="61">
        <v>2</v>
      </c>
      <c r="HM29" s="274" t="s">
        <v>0</v>
      </c>
      <c r="HN29" s="61">
        <v>3</v>
      </c>
      <c r="HO29" s="110" t="s">
        <v>217</v>
      </c>
      <c r="HP29" s="111" t="s">
        <v>212</v>
      </c>
      <c r="HQ29" s="90"/>
      <c r="HR29" s="61">
        <v>4</v>
      </c>
      <c r="HS29" s="274" t="s">
        <v>0</v>
      </c>
      <c r="HT29" s="61">
        <v>1</v>
      </c>
      <c r="HU29" s="110" t="s">
        <v>218</v>
      </c>
      <c r="HV29" s="111" t="s">
        <v>212</v>
      </c>
      <c r="HW29" s="90"/>
      <c r="HX29" s="102"/>
      <c r="HY29" s="274" t="s">
        <v>0</v>
      </c>
      <c r="HZ29" s="101"/>
      <c r="IA29" s="110" t="s">
        <v>326</v>
      </c>
      <c r="IB29" s="111" t="s">
        <v>326</v>
      </c>
      <c r="IC29" s="90"/>
      <c r="ID29" s="61">
        <v>1</v>
      </c>
      <c r="IE29" s="274" t="s">
        <v>0</v>
      </c>
      <c r="IF29" s="61">
        <v>3</v>
      </c>
      <c r="IG29" s="110" t="s">
        <v>216</v>
      </c>
      <c r="IH29" s="111" t="s">
        <v>389</v>
      </c>
      <c r="II29" s="90"/>
      <c r="IJ29" s="61"/>
      <c r="IK29" s="274" t="s">
        <v>0</v>
      </c>
      <c r="IL29" s="61"/>
      <c r="IM29" s="110" t="s">
        <v>326</v>
      </c>
      <c r="IN29" s="111" t="s">
        <v>326</v>
      </c>
      <c r="IO29" s="90"/>
      <c r="IP29" s="102">
        <v>3</v>
      </c>
      <c r="IQ29" s="274" t="s">
        <v>0</v>
      </c>
      <c r="IR29" s="101">
        <v>1</v>
      </c>
      <c r="IS29" s="110" t="s">
        <v>216</v>
      </c>
      <c r="IT29" s="111" t="s">
        <v>389</v>
      </c>
      <c r="IU29" s="90"/>
      <c r="IV29" s="61">
        <v>1</v>
      </c>
      <c r="IW29" s="274" t="s">
        <v>0</v>
      </c>
      <c r="IX29" s="61">
        <v>2</v>
      </c>
      <c r="IY29" s="110" t="s">
        <v>216</v>
      </c>
      <c r="IZ29" s="111" t="s">
        <v>389</v>
      </c>
      <c r="JA29" s="90"/>
      <c r="JB29" s="61">
        <v>2</v>
      </c>
      <c r="JC29" s="274" t="s">
        <v>0</v>
      </c>
      <c r="JD29" s="61">
        <v>1</v>
      </c>
      <c r="JE29" s="110" t="s">
        <v>266</v>
      </c>
      <c r="JF29" s="111" t="s">
        <v>209</v>
      </c>
      <c r="JG29" s="90"/>
      <c r="JH29" s="61"/>
      <c r="JI29" s="274" t="s">
        <v>0</v>
      </c>
      <c r="JJ29" s="61"/>
      <c r="JK29" s="110" t="s">
        <v>326</v>
      </c>
      <c r="JL29" s="111" t="s">
        <v>326</v>
      </c>
      <c r="JM29" s="90"/>
      <c r="JN29" s="61"/>
      <c r="JO29" s="274" t="s">
        <v>0</v>
      </c>
      <c r="JP29" s="61"/>
      <c r="JQ29" s="110" t="s">
        <v>326</v>
      </c>
      <c r="JR29" s="111" t="s">
        <v>326</v>
      </c>
      <c r="JS29" s="90"/>
      <c r="JT29" s="102"/>
      <c r="JU29" s="274" t="s">
        <v>0</v>
      </c>
      <c r="JV29" s="101"/>
      <c r="JW29" s="110" t="s">
        <v>326</v>
      </c>
      <c r="JX29" s="111" t="s">
        <v>326</v>
      </c>
      <c r="JY29" s="90"/>
      <c r="JZ29" s="102"/>
      <c r="KA29" s="274" t="s">
        <v>0</v>
      </c>
      <c r="KB29" s="101"/>
      <c r="KC29" s="110" t="s">
        <v>326</v>
      </c>
      <c r="KD29" s="111" t="s">
        <v>326</v>
      </c>
      <c r="KE29" s="90"/>
      <c r="KF29" s="102"/>
      <c r="KG29" s="274" t="s">
        <v>0</v>
      </c>
      <c r="KH29" s="101"/>
      <c r="KI29" s="110" t="s">
        <v>326</v>
      </c>
      <c r="KJ29" s="111" t="s">
        <v>326</v>
      </c>
      <c r="KK29" s="90"/>
      <c r="KL29" s="61"/>
      <c r="KM29" s="274" t="s">
        <v>0</v>
      </c>
      <c r="KN29" s="61"/>
      <c r="KO29" s="110" t="s">
        <v>326</v>
      </c>
      <c r="KP29" s="111" t="s">
        <v>326</v>
      </c>
      <c r="KQ29" s="90"/>
      <c r="KR29" s="61"/>
      <c r="KS29" s="274" t="s">
        <v>0</v>
      </c>
      <c r="KT29" s="61"/>
      <c r="KU29" s="110" t="s">
        <v>326</v>
      </c>
      <c r="KV29" s="111" t="s">
        <v>326</v>
      </c>
      <c r="KW29" s="90"/>
      <c r="KX29" s="61"/>
      <c r="KY29" s="274" t="s">
        <v>0</v>
      </c>
      <c r="KZ29" s="61"/>
      <c r="LA29" s="110" t="s">
        <v>326</v>
      </c>
      <c r="LB29" s="111" t="s">
        <v>326</v>
      </c>
      <c r="LC29" s="90"/>
      <c r="LD29" s="102"/>
      <c r="LE29" s="274" t="s">
        <v>0</v>
      </c>
      <c r="LF29" s="101"/>
      <c r="LG29" s="110" t="s">
        <v>326</v>
      </c>
      <c r="LH29" s="111" t="s">
        <v>326</v>
      </c>
      <c r="LI29" s="90"/>
      <c r="LJ29" s="61"/>
      <c r="LK29" s="274" t="s">
        <v>0</v>
      </c>
      <c r="LL29" s="61"/>
      <c r="LM29" s="110" t="s">
        <v>326</v>
      </c>
      <c r="LN29" s="111" t="s">
        <v>326</v>
      </c>
      <c r="LO29" s="90"/>
      <c r="LP29" s="61"/>
      <c r="LQ29" s="274" t="s">
        <v>0</v>
      </c>
      <c r="LR29" s="61"/>
      <c r="LS29" s="110" t="s">
        <v>326</v>
      </c>
      <c r="LT29" s="111" t="s">
        <v>326</v>
      </c>
      <c r="LU29" s="90"/>
      <c r="LV29" s="102"/>
      <c r="LW29" s="274" t="s">
        <v>0</v>
      </c>
      <c r="LX29" s="101"/>
      <c r="LY29" s="110" t="s">
        <v>326</v>
      </c>
      <c r="LZ29" s="111" t="s">
        <v>326</v>
      </c>
      <c r="MA29" s="90"/>
      <c r="MB29" s="61"/>
      <c r="MC29" s="274" t="s">
        <v>0</v>
      </c>
      <c r="MD29" s="61"/>
      <c r="ME29" s="110" t="s">
        <v>326</v>
      </c>
      <c r="MF29" s="111" t="s">
        <v>326</v>
      </c>
      <c r="MG29" s="90"/>
      <c r="MH29" s="61"/>
      <c r="MI29" s="274" t="s">
        <v>0</v>
      </c>
      <c r="MJ29" s="61"/>
      <c r="MK29" s="110" t="s">
        <v>326</v>
      </c>
      <c r="ML29" s="111" t="s">
        <v>326</v>
      </c>
      <c r="MM29" s="90"/>
      <c r="MN29" s="61"/>
      <c r="MO29" s="274" t="s">
        <v>0</v>
      </c>
      <c r="MP29" s="61"/>
      <c r="MQ29" s="110" t="s">
        <v>326</v>
      </c>
      <c r="MR29" s="111" t="s">
        <v>326</v>
      </c>
      <c r="MS29" s="90"/>
      <c r="MT29" s="102"/>
      <c r="MU29" s="274" t="s">
        <v>0</v>
      </c>
      <c r="MV29" s="101"/>
      <c r="MW29" s="110" t="s">
        <v>326</v>
      </c>
      <c r="MX29" s="111" t="s">
        <v>326</v>
      </c>
      <c r="MY29" s="90"/>
      <c r="MZ29" s="61"/>
      <c r="NA29" s="274" t="s">
        <v>0</v>
      </c>
      <c r="NB29" s="61"/>
      <c r="NC29" s="110" t="s">
        <v>326</v>
      </c>
      <c r="ND29" s="111" t="s">
        <v>326</v>
      </c>
      <c r="NE29" s="90"/>
      <c r="NF29" s="61"/>
      <c r="NG29" s="274" t="s">
        <v>0</v>
      </c>
      <c r="NH29" s="61"/>
      <c r="NI29" s="110" t="s">
        <v>326</v>
      </c>
      <c r="NJ29" s="111" t="s">
        <v>326</v>
      </c>
      <c r="NK29" s="90"/>
      <c r="NL29" s="61"/>
      <c r="NM29" s="274" t="s">
        <v>0</v>
      </c>
      <c r="NN29" s="61"/>
      <c r="NO29" s="110" t="s">
        <v>326</v>
      </c>
      <c r="NP29" s="111" t="s">
        <v>326</v>
      </c>
      <c r="NQ29" s="90"/>
      <c r="NR29" s="61"/>
      <c r="NS29" s="274" t="s">
        <v>0</v>
      </c>
      <c r="NT29" s="61"/>
      <c r="NU29" s="110" t="s">
        <v>326</v>
      </c>
      <c r="NV29" s="111" t="s">
        <v>326</v>
      </c>
      <c r="NW29" s="98"/>
      <c r="NX29" s="102"/>
      <c r="NY29" s="274" t="s">
        <v>0</v>
      </c>
      <c r="NZ29" s="101"/>
      <c r="OA29" s="110" t="s">
        <v>326</v>
      </c>
      <c r="OB29" s="111" t="s">
        <v>326</v>
      </c>
      <c r="OC29" s="117"/>
      <c r="OD29" s="253"/>
      <c r="OE29" s="110" t="s">
        <v>0</v>
      </c>
      <c r="OF29" s="110"/>
      <c r="OG29" s="110" t="s">
        <v>326</v>
      </c>
      <c r="OH29" s="111" t="s">
        <v>326</v>
      </c>
    </row>
    <row r="30" spans="1:398" ht="15" x14ac:dyDescent="0.2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216</v>
      </c>
      <c r="N30" s="111" t="s">
        <v>216</v>
      </c>
      <c r="O30" s="77"/>
      <c r="P30" s="102"/>
      <c r="Q30" s="311" t="s">
        <v>0</v>
      </c>
      <c r="R30" s="101"/>
      <c r="S30" s="110" t="s">
        <v>326</v>
      </c>
      <c r="T30" s="111" t="s">
        <v>326</v>
      </c>
      <c r="U30" s="77"/>
      <c r="V30" s="102">
        <v>1</v>
      </c>
      <c r="W30" s="311" t="s">
        <v>0</v>
      </c>
      <c r="X30" s="101">
        <v>2</v>
      </c>
      <c r="Y30" s="110" t="s">
        <v>216</v>
      </c>
      <c r="Z30" s="111" t="s">
        <v>212</v>
      </c>
      <c r="AA30" s="90"/>
      <c r="AB30" s="61"/>
      <c r="AC30" s="294" t="s">
        <v>0</v>
      </c>
      <c r="AD30" s="61"/>
      <c r="AE30" s="110" t="s">
        <v>326</v>
      </c>
      <c r="AF30" s="111" t="s">
        <v>326</v>
      </c>
      <c r="AG30" s="90"/>
      <c r="AH30" s="61">
        <v>1</v>
      </c>
      <c r="AI30" s="274" t="s">
        <v>0</v>
      </c>
      <c r="AJ30" s="61">
        <v>2</v>
      </c>
      <c r="AK30" s="110" t="s">
        <v>216</v>
      </c>
      <c r="AL30" s="111" t="s">
        <v>216</v>
      </c>
      <c r="AM30" s="90"/>
      <c r="AN30" s="102"/>
      <c r="AO30" s="274" t="s">
        <v>0</v>
      </c>
      <c r="AP30" s="101"/>
      <c r="AQ30" s="110" t="s">
        <v>326</v>
      </c>
      <c r="AR30" s="111" t="s">
        <v>326</v>
      </c>
      <c r="AS30" s="90"/>
      <c r="AT30" s="61"/>
      <c r="AU30" s="274" t="s">
        <v>0</v>
      </c>
      <c r="AV30" s="61"/>
      <c r="AW30" s="110" t="s">
        <v>326</v>
      </c>
      <c r="AX30" s="111" t="s">
        <v>326</v>
      </c>
      <c r="AY30" s="90"/>
      <c r="AZ30" s="102"/>
      <c r="BA30" s="274" t="s">
        <v>0</v>
      </c>
      <c r="BB30" s="101"/>
      <c r="BC30" s="110" t="s">
        <v>326</v>
      </c>
      <c r="BD30" s="111" t="s">
        <v>326</v>
      </c>
      <c r="BE30" s="90"/>
      <c r="BF30" s="61"/>
      <c r="BG30" s="274" t="s">
        <v>0</v>
      </c>
      <c r="BH30" s="61"/>
      <c r="BI30" s="110" t="s">
        <v>326</v>
      </c>
      <c r="BJ30" s="111" t="s">
        <v>326</v>
      </c>
      <c r="BK30" s="90"/>
      <c r="BL30" s="61">
        <v>2</v>
      </c>
      <c r="BM30" s="274" t="s">
        <v>0</v>
      </c>
      <c r="BN30" s="61">
        <v>1</v>
      </c>
      <c r="BO30" s="110" t="s">
        <v>217</v>
      </c>
      <c r="BP30" s="111" t="s">
        <v>360</v>
      </c>
      <c r="BQ30" s="90"/>
      <c r="BR30" s="61"/>
      <c r="BS30" s="274" t="s">
        <v>0</v>
      </c>
      <c r="BT30" s="61"/>
      <c r="BU30" s="110" t="s">
        <v>326</v>
      </c>
      <c r="BV30" s="111" t="s">
        <v>326</v>
      </c>
      <c r="BW30" s="90"/>
      <c r="BX30" s="61">
        <v>2</v>
      </c>
      <c r="BY30" s="274" t="s">
        <v>0</v>
      </c>
      <c r="BZ30" s="61">
        <v>1</v>
      </c>
      <c r="CA30" s="110" t="s">
        <v>216</v>
      </c>
      <c r="CB30" s="111" t="s">
        <v>218</v>
      </c>
      <c r="CC30" s="90"/>
      <c r="CD30" s="61">
        <v>3</v>
      </c>
      <c r="CE30" s="274" t="s">
        <v>0</v>
      </c>
      <c r="CF30" s="61">
        <v>1</v>
      </c>
      <c r="CG30" s="110" t="s">
        <v>218</v>
      </c>
      <c r="CH30" s="111" t="s">
        <v>215</v>
      </c>
      <c r="CI30" s="90"/>
      <c r="CJ30" s="102"/>
      <c r="CK30" s="274" t="s">
        <v>0</v>
      </c>
      <c r="CL30" s="101"/>
      <c r="CM30" s="110" t="s">
        <v>326</v>
      </c>
      <c r="CN30" s="111" t="s">
        <v>326</v>
      </c>
      <c r="CO30" s="90"/>
      <c r="CP30" s="102">
        <v>0</v>
      </c>
      <c r="CQ30" s="274" t="s">
        <v>0</v>
      </c>
      <c r="CR30" s="101">
        <v>2</v>
      </c>
      <c r="CS30" s="110" t="s">
        <v>217</v>
      </c>
      <c r="CT30" s="111" t="s">
        <v>215</v>
      </c>
      <c r="CU30" s="90"/>
      <c r="CV30" s="61">
        <v>1</v>
      </c>
      <c r="CW30" s="274" t="s">
        <v>0</v>
      </c>
      <c r="CX30" s="61">
        <v>3</v>
      </c>
      <c r="CY30" s="110" t="s">
        <v>218</v>
      </c>
      <c r="CZ30" s="111" t="s">
        <v>216</v>
      </c>
      <c r="DA30" s="90"/>
      <c r="DB30" s="61"/>
      <c r="DC30" s="274" t="s">
        <v>0</v>
      </c>
      <c r="DD30" s="61"/>
      <c r="DE30" s="110" t="s">
        <v>326</v>
      </c>
      <c r="DF30" s="111" t="s">
        <v>326</v>
      </c>
      <c r="DG30" s="90"/>
      <c r="DH30" s="61">
        <v>2</v>
      </c>
      <c r="DI30" s="274" t="s">
        <v>0</v>
      </c>
      <c r="DJ30" s="61">
        <v>1</v>
      </c>
      <c r="DK30" s="110" t="s">
        <v>216</v>
      </c>
      <c r="DL30" s="111" t="s">
        <v>219</v>
      </c>
      <c r="DM30" s="90"/>
      <c r="DN30" s="61"/>
      <c r="DO30" s="274" t="s">
        <v>0</v>
      </c>
      <c r="DP30" s="61"/>
      <c r="DQ30" s="110" t="s">
        <v>326</v>
      </c>
      <c r="DR30" s="111" t="s">
        <v>326</v>
      </c>
      <c r="DS30" s="90"/>
      <c r="DT30" s="61">
        <v>3</v>
      </c>
      <c r="DU30" s="274" t="s">
        <v>0</v>
      </c>
      <c r="DV30" s="61">
        <v>1</v>
      </c>
      <c r="DW30" s="110" t="s">
        <v>219</v>
      </c>
      <c r="DX30" s="111" t="s">
        <v>360</v>
      </c>
      <c r="DY30" s="90"/>
      <c r="DZ30" s="61"/>
      <c r="EA30" s="274" t="s">
        <v>0</v>
      </c>
      <c r="EB30" s="61"/>
      <c r="EC30" s="110" t="s">
        <v>326</v>
      </c>
      <c r="ED30" s="111" t="s">
        <v>326</v>
      </c>
      <c r="EE30" s="90"/>
      <c r="EF30" s="61">
        <v>1</v>
      </c>
      <c r="EG30" s="274" t="s">
        <v>0</v>
      </c>
      <c r="EH30" s="61">
        <v>2</v>
      </c>
      <c r="EI30" s="110" t="s">
        <v>216</v>
      </c>
      <c r="EJ30" s="111" t="s">
        <v>219</v>
      </c>
      <c r="EK30" s="90"/>
      <c r="EL30" s="61"/>
      <c r="EM30" s="274" t="s">
        <v>0</v>
      </c>
      <c r="EN30" s="61"/>
      <c r="EO30" s="110" t="s">
        <v>326</v>
      </c>
      <c r="EP30" s="111" t="s">
        <v>326</v>
      </c>
      <c r="EQ30" s="90"/>
      <c r="ER30" s="102">
        <v>1</v>
      </c>
      <c r="ES30" s="274" t="s">
        <v>0</v>
      </c>
      <c r="ET30" s="101">
        <v>2</v>
      </c>
      <c r="EU30" s="110" t="s">
        <v>215</v>
      </c>
      <c r="EV30" s="111" t="s">
        <v>214</v>
      </c>
      <c r="EW30" s="90"/>
      <c r="EX30" s="61"/>
      <c r="EY30" s="274" t="s">
        <v>0</v>
      </c>
      <c r="EZ30" s="61"/>
      <c r="FA30" s="110" t="s">
        <v>326</v>
      </c>
      <c r="FB30" s="111" t="s">
        <v>326</v>
      </c>
      <c r="FC30" s="90"/>
      <c r="FD30" s="102">
        <v>2</v>
      </c>
      <c r="FE30" s="274" t="s">
        <v>0</v>
      </c>
      <c r="FF30" s="101">
        <v>1</v>
      </c>
      <c r="FG30" s="110" t="s">
        <v>266</v>
      </c>
      <c r="FH30" s="111" t="s">
        <v>289</v>
      </c>
      <c r="FI30" s="90"/>
      <c r="FJ30" s="61">
        <v>2</v>
      </c>
      <c r="FK30" s="274" t="s">
        <v>0</v>
      </c>
      <c r="FL30" s="61">
        <v>1</v>
      </c>
      <c r="FM30" s="110" t="s">
        <v>289</v>
      </c>
      <c r="FN30" s="111" t="s">
        <v>216</v>
      </c>
      <c r="FO30" s="90"/>
      <c r="FP30" s="61">
        <v>0</v>
      </c>
      <c r="FQ30" s="274" t="s">
        <v>0</v>
      </c>
      <c r="FR30" s="61">
        <v>1</v>
      </c>
      <c r="FS30" s="110" t="s">
        <v>216</v>
      </c>
      <c r="FT30" s="111" t="s">
        <v>218</v>
      </c>
      <c r="FU30" s="90"/>
      <c r="FV30" s="61">
        <v>2</v>
      </c>
      <c r="FW30" s="274" t="s">
        <v>0</v>
      </c>
      <c r="FX30" s="61">
        <v>1</v>
      </c>
      <c r="FY30" s="110" t="s">
        <v>216</v>
      </c>
      <c r="FZ30" s="111" t="s">
        <v>216</v>
      </c>
      <c r="GA30" s="90"/>
      <c r="GB30" s="102">
        <v>2</v>
      </c>
      <c r="GC30" s="274" t="s">
        <v>0</v>
      </c>
      <c r="GD30" s="101">
        <v>1</v>
      </c>
      <c r="GE30" s="110" t="s">
        <v>397</v>
      </c>
      <c r="GF30" s="111" t="s">
        <v>398</v>
      </c>
      <c r="GG30" s="90"/>
      <c r="GH30" s="102">
        <v>2</v>
      </c>
      <c r="GI30" s="274" t="s">
        <v>0</v>
      </c>
      <c r="GJ30" s="101">
        <v>1</v>
      </c>
      <c r="GK30" s="110" t="s">
        <v>266</v>
      </c>
      <c r="GL30" s="111" t="s">
        <v>219</v>
      </c>
      <c r="GM30" s="90"/>
      <c r="GN30" s="61">
        <v>1</v>
      </c>
      <c r="GO30" s="274" t="s">
        <v>0</v>
      </c>
      <c r="GP30" s="61">
        <v>2</v>
      </c>
      <c r="GQ30" s="110" t="s">
        <v>217</v>
      </c>
      <c r="GR30" s="111" t="s">
        <v>214</v>
      </c>
      <c r="GS30" s="90"/>
      <c r="GT30" s="61">
        <v>2</v>
      </c>
      <c r="GU30" s="274" t="s">
        <v>0</v>
      </c>
      <c r="GV30" s="61">
        <v>2</v>
      </c>
      <c r="GW30" s="110" t="s">
        <v>266</v>
      </c>
      <c r="GX30" s="111" t="s">
        <v>219</v>
      </c>
      <c r="GY30" s="90"/>
      <c r="GZ30" s="102">
        <v>2</v>
      </c>
      <c r="HA30" s="274" t="s">
        <v>0</v>
      </c>
      <c r="HB30" s="101">
        <v>1</v>
      </c>
      <c r="HC30" s="110" t="s">
        <v>218</v>
      </c>
      <c r="HD30" s="111" t="s">
        <v>266</v>
      </c>
      <c r="HE30" s="90"/>
      <c r="HF30" s="61">
        <v>3</v>
      </c>
      <c r="HG30" s="274" t="s">
        <v>0</v>
      </c>
      <c r="HH30" s="61">
        <v>2</v>
      </c>
      <c r="HI30" s="110" t="s">
        <v>217</v>
      </c>
      <c r="HJ30" s="111" t="s">
        <v>214</v>
      </c>
      <c r="HK30" s="90"/>
      <c r="HL30" s="61">
        <v>2</v>
      </c>
      <c r="HM30" s="274" t="s">
        <v>0</v>
      </c>
      <c r="HN30" s="61">
        <v>3</v>
      </c>
      <c r="HO30" s="110" t="s">
        <v>217</v>
      </c>
      <c r="HP30" s="111" t="s">
        <v>218</v>
      </c>
      <c r="HQ30" s="90"/>
      <c r="HR30" s="61"/>
      <c r="HS30" s="274" t="s">
        <v>0</v>
      </c>
      <c r="HT30" s="61"/>
      <c r="HU30" s="110" t="s">
        <v>326</v>
      </c>
      <c r="HV30" s="111" t="s">
        <v>326</v>
      </c>
      <c r="HW30" s="90"/>
      <c r="HX30" s="102"/>
      <c r="HY30" s="274" t="s">
        <v>0</v>
      </c>
      <c r="HZ30" s="101"/>
      <c r="IA30" s="110" t="s">
        <v>326</v>
      </c>
      <c r="IB30" s="111" t="s">
        <v>326</v>
      </c>
      <c r="IC30" s="90"/>
      <c r="ID30" s="61"/>
      <c r="IE30" s="274" t="s">
        <v>0</v>
      </c>
      <c r="IF30" s="61"/>
      <c r="IG30" s="110" t="s">
        <v>326</v>
      </c>
      <c r="IH30" s="111" t="s">
        <v>326</v>
      </c>
      <c r="II30" s="90"/>
      <c r="IJ30" s="61"/>
      <c r="IK30" s="274" t="s">
        <v>0</v>
      </c>
      <c r="IL30" s="61"/>
      <c r="IM30" s="110" t="s">
        <v>326</v>
      </c>
      <c r="IN30" s="111" t="s">
        <v>326</v>
      </c>
      <c r="IO30" s="90"/>
      <c r="IP30" s="102"/>
      <c r="IQ30" s="274" t="s">
        <v>0</v>
      </c>
      <c r="IR30" s="101"/>
      <c r="IS30" s="110" t="s">
        <v>326</v>
      </c>
      <c r="IT30" s="111" t="s">
        <v>326</v>
      </c>
      <c r="IU30" s="90"/>
      <c r="IV30" s="61"/>
      <c r="IW30" s="274" t="s">
        <v>0</v>
      </c>
      <c r="IX30" s="61"/>
      <c r="IY30" s="110" t="s">
        <v>326</v>
      </c>
      <c r="IZ30" s="111" t="s">
        <v>326</v>
      </c>
      <c r="JA30" s="90"/>
      <c r="JB30" s="61"/>
      <c r="JC30" s="274" t="s">
        <v>0</v>
      </c>
      <c r="JD30" s="61"/>
      <c r="JE30" s="110" t="s">
        <v>326</v>
      </c>
      <c r="JF30" s="111" t="s">
        <v>326</v>
      </c>
      <c r="JG30" s="90"/>
      <c r="JH30" s="61"/>
      <c r="JI30" s="274" t="s">
        <v>0</v>
      </c>
      <c r="JJ30" s="61"/>
      <c r="JK30" s="110" t="s">
        <v>326</v>
      </c>
      <c r="JL30" s="111" t="s">
        <v>326</v>
      </c>
      <c r="JM30" s="90"/>
      <c r="JN30" s="61"/>
      <c r="JO30" s="274" t="s">
        <v>0</v>
      </c>
      <c r="JP30" s="61"/>
      <c r="JQ30" s="110" t="s">
        <v>326</v>
      </c>
      <c r="JR30" s="111" t="s">
        <v>326</v>
      </c>
      <c r="JS30" s="90"/>
      <c r="JT30" s="102"/>
      <c r="JU30" s="274" t="s">
        <v>0</v>
      </c>
      <c r="JV30" s="101"/>
      <c r="JW30" s="110" t="s">
        <v>326</v>
      </c>
      <c r="JX30" s="111" t="s">
        <v>326</v>
      </c>
      <c r="JY30" s="90"/>
      <c r="JZ30" s="102"/>
      <c r="KA30" s="274" t="s">
        <v>0</v>
      </c>
      <c r="KB30" s="101"/>
      <c r="KC30" s="110" t="s">
        <v>326</v>
      </c>
      <c r="KD30" s="111" t="s">
        <v>326</v>
      </c>
      <c r="KE30" s="90"/>
      <c r="KF30" s="102"/>
      <c r="KG30" s="274" t="s">
        <v>0</v>
      </c>
      <c r="KH30" s="101"/>
      <c r="KI30" s="110" t="s">
        <v>326</v>
      </c>
      <c r="KJ30" s="111" t="s">
        <v>326</v>
      </c>
      <c r="KK30" s="90"/>
      <c r="KL30" s="61"/>
      <c r="KM30" s="274" t="s">
        <v>0</v>
      </c>
      <c r="KN30" s="61"/>
      <c r="KO30" s="110" t="s">
        <v>326</v>
      </c>
      <c r="KP30" s="111" t="s">
        <v>326</v>
      </c>
      <c r="KQ30" s="90"/>
      <c r="KR30" s="61"/>
      <c r="KS30" s="274" t="s">
        <v>0</v>
      </c>
      <c r="KT30" s="61"/>
      <c r="KU30" s="110" t="s">
        <v>326</v>
      </c>
      <c r="KV30" s="111" t="s">
        <v>326</v>
      </c>
      <c r="KW30" s="90"/>
      <c r="KX30" s="61"/>
      <c r="KY30" s="274" t="s">
        <v>0</v>
      </c>
      <c r="KZ30" s="61"/>
      <c r="LA30" s="110" t="s">
        <v>326</v>
      </c>
      <c r="LB30" s="111" t="s">
        <v>326</v>
      </c>
      <c r="LC30" s="90"/>
      <c r="LD30" s="102"/>
      <c r="LE30" s="274" t="s">
        <v>0</v>
      </c>
      <c r="LF30" s="101"/>
      <c r="LG30" s="110" t="s">
        <v>326</v>
      </c>
      <c r="LH30" s="111" t="s">
        <v>326</v>
      </c>
      <c r="LI30" s="90"/>
      <c r="LJ30" s="61"/>
      <c r="LK30" s="274" t="s">
        <v>0</v>
      </c>
      <c r="LL30" s="61"/>
      <c r="LM30" s="110" t="s">
        <v>326</v>
      </c>
      <c r="LN30" s="111" t="s">
        <v>326</v>
      </c>
      <c r="LO30" s="90"/>
      <c r="LP30" s="61"/>
      <c r="LQ30" s="274" t="s">
        <v>0</v>
      </c>
      <c r="LR30" s="61"/>
      <c r="LS30" s="110" t="s">
        <v>326</v>
      </c>
      <c r="LT30" s="111" t="s">
        <v>326</v>
      </c>
      <c r="LU30" s="90"/>
      <c r="LV30" s="102"/>
      <c r="LW30" s="274" t="s">
        <v>0</v>
      </c>
      <c r="LX30" s="101"/>
      <c r="LY30" s="110" t="s">
        <v>326</v>
      </c>
      <c r="LZ30" s="111" t="s">
        <v>326</v>
      </c>
      <c r="MA30" s="90"/>
      <c r="MB30" s="61"/>
      <c r="MC30" s="274" t="s">
        <v>0</v>
      </c>
      <c r="MD30" s="61"/>
      <c r="ME30" s="110" t="s">
        <v>326</v>
      </c>
      <c r="MF30" s="111" t="s">
        <v>326</v>
      </c>
      <c r="MG30" s="90"/>
      <c r="MH30" s="61"/>
      <c r="MI30" s="274" t="s">
        <v>0</v>
      </c>
      <c r="MJ30" s="61"/>
      <c r="MK30" s="110" t="s">
        <v>326</v>
      </c>
      <c r="ML30" s="111" t="s">
        <v>326</v>
      </c>
      <c r="MM30" s="90"/>
      <c r="MN30" s="61"/>
      <c r="MO30" s="274" t="s">
        <v>0</v>
      </c>
      <c r="MP30" s="61"/>
      <c r="MQ30" s="110" t="s">
        <v>326</v>
      </c>
      <c r="MR30" s="111" t="s">
        <v>326</v>
      </c>
      <c r="MS30" s="90"/>
      <c r="MT30" s="102"/>
      <c r="MU30" s="274" t="s">
        <v>0</v>
      </c>
      <c r="MV30" s="101"/>
      <c r="MW30" s="110" t="s">
        <v>326</v>
      </c>
      <c r="MX30" s="111" t="s">
        <v>326</v>
      </c>
      <c r="MY30" s="90"/>
      <c r="MZ30" s="61"/>
      <c r="NA30" s="274" t="s">
        <v>0</v>
      </c>
      <c r="NB30" s="61"/>
      <c r="NC30" s="110" t="s">
        <v>326</v>
      </c>
      <c r="ND30" s="111" t="s">
        <v>326</v>
      </c>
      <c r="NE30" s="90"/>
      <c r="NF30" s="61"/>
      <c r="NG30" s="274" t="s">
        <v>0</v>
      </c>
      <c r="NH30" s="61"/>
      <c r="NI30" s="110" t="s">
        <v>326</v>
      </c>
      <c r="NJ30" s="111" t="s">
        <v>326</v>
      </c>
      <c r="NK30" s="90"/>
      <c r="NL30" s="61"/>
      <c r="NM30" s="274" t="s">
        <v>0</v>
      </c>
      <c r="NN30" s="61"/>
      <c r="NO30" s="110" t="s">
        <v>326</v>
      </c>
      <c r="NP30" s="111" t="s">
        <v>326</v>
      </c>
      <c r="NQ30" s="90"/>
      <c r="NR30" s="61"/>
      <c r="NS30" s="274" t="s">
        <v>0</v>
      </c>
      <c r="NT30" s="61"/>
      <c r="NU30" s="110" t="s">
        <v>326</v>
      </c>
      <c r="NV30" s="111" t="s">
        <v>326</v>
      </c>
      <c r="NW30" s="98"/>
      <c r="NX30" s="102"/>
      <c r="NY30" s="274" t="s">
        <v>0</v>
      </c>
      <c r="NZ30" s="101"/>
      <c r="OA30" s="110" t="s">
        <v>326</v>
      </c>
      <c r="OB30" s="111" t="s">
        <v>326</v>
      </c>
      <c r="OC30" s="117"/>
      <c r="OD30" s="253"/>
      <c r="OE30" s="110" t="s">
        <v>0</v>
      </c>
      <c r="OF30" s="110"/>
      <c r="OG30" s="110" t="s">
        <v>326</v>
      </c>
      <c r="OH30" s="111" t="s">
        <v>326</v>
      </c>
    </row>
    <row r="31" spans="1:398" ht="15" x14ac:dyDescent="0.2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217</v>
      </c>
      <c r="N31" s="111" t="s">
        <v>216</v>
      </c>
      <c r="O31" s="77"/>
      <c r="P31" s="102">
        <v>5</v>
      </c>
      <c r="Q31" s="311" t="s">
        <v>0</v>
      </c>
      <c r="R31" s="101">
        <v>1</v>
      </c>
      <c r="S31" s="110" t="s">
        <v>218</v>
      </c>
      <c r="T31" s="111" t="s">
        <v>216</v>
      </c>
      <c r="U31" s="77"/>
      <c r="V31" s="102"/>
      <c r="W31" s="311" t="s">
        <v>0</v>
      </c>
      <c r="X31" s="101"/>
      <c r="Y31" s="110" t="s">
        <v>326</v>
      </c>
      <c r="Z31" s="111" t="s">
        <v>326</v>
      </c>
      <c r="AA31" s="90"/>
      <c r="AB31" s="61">
        <v>2</v>
      </c>
      <c r="AC31" s="294" t="s">
        <v>0</v>
      </c>
      <c r="AD31" s="61">
        <v>2</v>
      </c>
      <c r="AE31" s="110" t="s">
        <v>217</v>
      </c>
      <c r="AF31" s="111" t="s">
        <v>210</v>
      </c>
      <c r="AG31" s="90"/>
      <c r="AH31" s="61">
        <v>1</v>
      </c>
      <c r="AI31" s="274" t="s">
        <v>0</v>
      </c>
      <c r="AJ31" s="61">
        <v>2</v>
      </c>
      <c r="AK31" s="110" t="s">
        <v>217</v>
      </c>
      <c r="AL31" s="111" t="s">
        <v>365</v>
      </c>
      <c r="AM31" s="90"/>
      <c r="AN31" s="102">
        <v>1</v>
      </c>
      <c r="AO31" s="274" t="s">
        <v>0</v>
      </c>
      <c r="AP31" s="101">
        <v>4</v>
      </c>
      <c r="AQ31" s="110" t="s">
        <v>218</v>
      </c>
      <c r="AR31" s="111" t="s">
        <v>209</v>
      </c>
      <c r="AS31" s="90"/>
      <c r="AT31" s="61">
        <v>2</v>
      </c>
      <c r="AU31" s="274" t="s">
        <v>0</v>
      </c>
      <c r="AV31" s="61">
        <v>1</v>
      </c>
      <c r="AW31" s="110" t="s">
        <v>266</v>
      </c>
      <c r="AX31" s="111" t="s">
        <v>327</v>
      </c>
      <c r="AY31" s="90"/>
      <c r="AZ31" s="102">
        <v>4</v>
      </c>
      <c r="BA31" s="274" t="s">
        <v>0</v>
      </c>
      <c r="BB31" s="101">
        <v>1</v>
      </c>
      <c r="BC31" s="110" t="s">
        <v>217</v>
      </c>
      <c r="BD31" s="111" t="s">
        <v>360</v>
      </c>
      <c r="BE31" s="90"/>
      <c r="BF31" s="61">
        <v>1</v>
      </c>
      <c r="BG31" s="274" t="s">
        <v>0</v>
      </c>
      <c r="BH31" s="61">
        <v>2</v>
      </c>
      <c r="BI31" s="110" t="s">
        <v>218</v>
      </c>
      <c r="BJ31" s="111" t="s">
        <v>289</v>
      </c>
      <c r="BK31" s="90"/>
      <c r="BL31" s="61"/>
      <c r="BM31" s="274" t="s">
        <v>0</v>
      </c>
      <c r="BN31" s="61"/>
      <c r="BO31" s="110" t="s">
        <v>326</v>
      </c>
      <c r="BP31" s="111" t="s">
        <v>326</v>
      </c>
      <c r="BQ31" s="90"/>
      <c r="BR31" s="61">
        <v>2</v>
      </c>
      <c r="BS31" s="274" t="s">
        <v>0</v>
      </c>
      <c r="BT31" s="61">
        <v>4</v>
      </c>
      <c r="BU31" s="110" t="s">
        <v>218</v>
      </c>
      <c r="BV31" s="111" t="s">
        <v>216</v>
      </c>
      <c r="BW31" s="90"/>
      <c r="BX31" s="61">
        <v>3</v>
      </c>
      <c r="BY31" s="274" t="s">
        <v>0</v>
      </c>
      <c r="BZ31" s="61">
        <v>2</v>
      </c>
      <c r="CA31" s="110" t="s">
        <v>216</v>
      </c>
      <c r="CB31" s="111" t="s">
        <v>212</v>
      </c>
      <c r="CC31" s="90"/>
      <c r="CD31" s="61">
        <v>4</v>
      </c>
      <c r="CE31" s="274" t="s">
        <v>0</v>
      </c>
      <c r="CF31" s="61">
        <v>0</v>
      </c>
      <c r="CG31" s="110" t="s">
        <v>214</v>
      </c>
      <c r="CH31" s="111" t="s">
        <v>217</v>
      </c>
      <c r="CI31" s="90"/>
      <c r="CJ31" s="102">
        <v>4</v>
      </c>
      <c r="CK31" s="274" t="s">
        <v>0</v>
      </c>
      <c r="CL31" s="101">
        <v>1</v>
      </c>
      <c r="CM31" s="110" t="s">
        <v>218</v>
      </c>
      <c r="CN31" s="111" t="s">
        <v>212</v>
      </c>
      <c r="CO31" s="90"/>
      <c r="CP31" s="102">
        <v>2</v>
      </c>
      <c r="CQ31" s="274" t="s">
        <v>0</v>
      </c>
      <c r="CR31" s="101">
        <v>4</v>
      </c>
      <c r="CS31" s="110" t="s">
        <v>217</v>
      </c>
      <c r="CT31" s="111" t="s">
        <v>214</v>
      </c>
      <c r="CU31" s="90"/>
      <c r="CV31" s="61">
        <v>0</v>
      </c>
      <c r="CW31" s="274" t="s">
        <v>0</v>
      </c>
      <c r="CX31" s="61">
        <v>4</v>
      </c>
      <c r="CY31" s="110" t="s">
        <v>218</v>
      </c>
      <c r="CZ31" s="111" t="s">
        <v>289</v>
      </c>
      <c r="DA31" s="90"/>
      <c r="DB31" s="61">
        <v>1</v>
      </c>
      <c r="DC31" s="274" t="s">
        <v>0</v>
      </c>
      <c r="DD31" s="61">
        <v>2</v>
      </c>
      <c r="DE31" s="110" t="s">
        <v>266</v>
      </c>
      <c r="DF31" s="111" t="s">
        <v>362</v>
      </c>
      <c r="DG31" s="90"/>
      <c r="DH31" s="61">
        <v>3</v>
      </c>
      <c r="DI31" s="274" t="s">
        <v>0</v>
      </c>
      <c r="DJ31" s="61">
        <v>1</v>
      </c>
      <c r="DK31" s="110" t="s">
        <v>216</v>
      </c>
      <c r="DL31" s="111" t="s">
        <v>289</v>
      </c>
      <c r="DM31" s="90"/>
      <c r="DN31" s="61"/>
      <c r="DO31" s="274" t="s">
        <v>0</v>
      </c>
      <c r="DP31" s="61"/>
      <c r="DQ31" s="110" t="s">
        <v>326</v>
      </c>
      <c r="DR31" s="111" t="s">
        <v>326</v>
      </c>
      <c r="DS31" s="90"/>
      <c r="DT31" s="61">
        <v>4</v>
      </c>
      <c r="DU31" s="274" t="s">
        <v>0</v>
      </c>
      <c r="DV31" s="61">
        <v>1</v>
      </c>
      <c r="DW31" s="110" t="s">
        <v>266</v>
      </c>
      <c r="DX31" s="111" t="s">
        <v>215</v>
      </c>
      <c r="DY31" s="90"/>
      <c r="DZ31" s="61">
        <v>4</v>
      </c>
      <c r="EA31" s="274" t="s">
        <v>0</v>
      </c>
      <c r="EB31" s="61">
        <v>1</v>
      </c>
      <c r="EC31" s="110" t="s">
        <v>218</v>
      </c>
      <c r="ED31" s="111" t="s">
        <v>212</v>
      </c>
      <c r="EE31" s="90"/>
      <c r="EF31" s="61">
        <v>2</v>
      </c>
      <c r="EG31" s="274" t="s">
        <v>0</v>
      </c>
      <c r="EH31" s="61">
        <v>4</v>
      </c>
      <c r="EI31" s="110" t="s">
        <v>289</v>
      </c>
      <c r="EJ31" s="111" t="s">
        <v>216</v>
      </c>
      <c r="EK31" s="90"/>
      <c r="EL31" s="61"/>
      <c r="EM31" s="274" t="s">
        <v>0</v>
      </c>
      <c r="EN31" s="61"/>
      <c r="EO31" s="110" t="s">
        <v>326</v>
      </c>
      <c r="EP31" s="111" t="s">
        <v>326</v>
      </c>
      <c r="EQ31" s="90"/>
      <c r="ER31" s="102">
        <v>2</v>
      </c>
      <c r="ES31" s="274" t="s">
        <v>0</v>
      </c>
      <c r="ET31" s="101">
        <v>1</v>
      </c>
      <c r="EU31" s="110" t="s">
        <v>266</v>
      </c>
      <c r="EV31" s="111" t="s">
        <v>215</v>
      </c>
      <c r="EW31" s="90"/>
      <c r="EX31" s="61"/>
      <c r="EY31" s="274" t="s">
        <v>0</v>
      </c>
      <c r="EZ31" s="61"/>
      <c r="FA31" s="110" t="s">
        <v>326</v>
      </c>
      <c r="FB31" s="111" t="s">
        <v>326</v>
      </c>
      <c r="FC31" s="90"/>
      <c r="FD31" s="102">
        <v>1</v>
      </c>
      <c r="FE31" s="274" t="s">
        <v>0</v>
      </c>
      <c r="FF31" s="101">
        <v>3</v>
      </c>
      <c r="FG31" s="110" t="s">
        <v>395</v>
      </c>
      <c r="FH31" s="111" t="s">
        <v>396</v>
      </c>
      <c r="FI31" s="90"/>
      <c r="FJ31" s="61"/>
      <c r="FK31" s="274" t="s">
        <v>0</v>
      </c>
      <c r="FL31" s="61"/>
      <c r="FM31" s="110" t="s">
        <v>326</v>
      </c>
      <c r="FN31" s="111" t="s">
        <v>326</v>
      </c>
      <c r="FO31" s="90"/>
      <c r="FP31" s="61">
        <v>1</v>
      </c>
      <c r="FQ31" s="274" t="s">
        <v>0</v>
      </c>
      <c r="FR31" s="61">
        <v>1</v>
      </c>
      <c r="FS31" s="110" t="s">
        <v>214</v>
      </c>
      <c r="FT31" s="111" t="s">
        <v>212</v>
      </c>
      <c r="FU31" s="90"/>
      <c r="FV31" s="61"/>
      <c r="FW31" s="274" t="s">
        <v>0</v>
      </c>
      <c r="FX31" s="61"/>
      <c r="FY31" s="110" t="s">
        <v>326</v>
      </c>
      <c r="FZ31" s="111" t="s">
        <v>326</v>
      </c>
      <c r="GA31" s="90"/>
      <c r="GB31" s="102"/>
      <c r="GC31" s="274" t="s">
        <v>0</v>
      </c>
      <c r="GD31" s="101"/>
      <c r="GE31" s="110" t="s">
        <v>326</v>
      </c>
      <c r="GF31" s="111" t="s">
        <v>326</v>
      </c>
      <c r="GG31" s="90"/>
      <c r="GH31" s="102">
        <v>2</v>
      </c>
      <c r="GI31" s="274" t="s">
        <v>0</v>
      </c>
      <c r="GJ31" s="101">
        <v>1</v>
      </c>
      <c r="GK31" s="110" t="s">
        <v>266</v>
      </c>
      <c r="GL31" s="111" t="s">
        <v>402</v>
      </c>
      <c r="GM31" s="90"/>
      <c r="GN31" s="61">
        <v>2</v>
      </c>
      <c r="GO31" s="274" t="s">
        <v>0</v>
      </c>
      <c r="GP31" s="61">
        <v>2</v>
      </c>
      <c r="GQ31" s="110" t="s">
        <v>266</v>
      </c>
      <c r="GR31" s="111" t="s">
        <v>405</v>
      </c>
      <c r="GS31" s="90"/>
      <c r="GT31" s="61">
        <v>0</v>
      </c>
      <c r="GU31" s="274" t="s">
        <v>0</v>
      </c>
      <c r="GV31" s="61">
        <v>2</v>
      </c>
      <c r="GW31" s="110" t="s">
        <v>266</v>
      </c>
      <c r="GX31" s="111" t="s">
        <v>218</v>
      </c>
      <c r="GY31" s="90"/>
      <c r="GZ31" s="102">
        <v>3</v>
      </c>
      <c r="HA31" s="274" t="s">
        <v>0</v>
      </c>
      <c r="HB31" s="101">
        <v>1</v>
      </c>
      <c r="HC31" s="110" t="s">
        <v>217</v>
      </c>
      <c r="HD31" s="111" t="s">
        <v>389</v>
      </c>
      <c r="HE31" s="90"/>
      <c r="HF31" s="61">
        <v>3</v>
      </c>
      <c r="HG31" s="274" t="s">
        <v>0</v>
      </c>
      <c r="HH31" s="61">
        <v>1</v>
      </c>
      <c r="HI31" s="110" t="s">
        <v>218</v>
      </c>
      <c r="HJ31" s="111" t="s">
        <v>212</v>
      </c>
      <c r="HK31" s="90"/>
      <c r="HL31" s="61">
        <v>1</v>
      </c>
      <c r="HM31" s="274" t="s">
        <v>0</v>
      </c>
      <c r="HN31" s="61">
        <v>1</v>
      </c>
      <c r="HO31" s="110" t="s">
        <v>217</v>
      </c>
      <c r="HP31" s="111" t="s">
        <v>212</v>
      </c>
      <c r="HQ31" s="90"/>
      <c r="HR31" s="61"/>
      <c r="HS31" s="274" t="s">
        <v>0</v>
      </c>
      <c r="HT31" s="61"/>
      <c r="HU31" s="110" t="s">
        <v>326</v>
      </c>
      <c r="HV31" s="111" t="s">
        <v>326</v>
      </c>
      <c r="HW31" s="90"/>
      <c r="HX31" s="102"/>
      <c r="HY31" s="274" t="s">
        <v>0</v>
      </c>
      <c r="HZ31" s="101"/>
      <c r="IA31" s="110" t="s">
        <v>326</v>
      </c>
      <c r="IB31" s="111" t="s">
        <v>326</v>
      </c>
      <c r="IC31" s="90"/>
      <c r="ID31" s="61"/>
      <c r="IE31" s="274" t="s">
        <v>0</v>
      </c>
      <c r="IF31" s="61"/>
      <c r="IG31" s="110" t="s">
        <v>326</v>
      </c>
      <c r="IH31" s="111" t="s">
        <v>326</v>
      </c>
      <c r="II31" s="90"/>
      <c r="IJ31" s="61"/>
      <c r="IK31" s="274" t="s">
        <v>0</v>
      </c>
      <c r="IL31" s="61"/>
      <c r="IM31" s="110" t="s">
        <v>326</v>
      </c>
      <c r="IN31" s="111" t="s">
        <v>326</v>
      </c>
      <c r="IO31" s="90"/>
      <c r="IP31" s="102">
        <v>4</v>
      </c>
      <c r="IQ31" s="274" t="s">
        <v>0</v>
      </c>
      <c r="IR31" s="101">
        <v>2</v>
      </c>
      <c r="IS31" s="110" t="s">
        <v>266</v>
      </c>
      <c r="IT31" s="111" t="s">
        <v>215</v>
      </c>
      <c r="IU31" s="90"/>
      <c r="IV31" s="61">
        <v>1</v>
      </c>
      <c r="IW31" s="274" t="s">
        <v>0</v>
      </c>
      <c r="IX31" s="61">
        <v>2</v>
      </c>
      <c r="IY31" s="110" t="s">
        <v>266</v>
      </c>
      <c r="IZ31" s="111" t="s">
        <v>210</v>
      </c>
      <c r="JA31" s="90"/>
      <c r="JB31" s="61"/>
      <c r="JC31" s="274" t="s">
        <v>0</v>
      </c>
      <c r="JD31" s="61"/>
      <c r="JE31" s="110" t="s">
        <v>326</v>
      </c>
      <c r="JF31" s="111" t="s">
        <v>326</v>
      </c>
      <c r="JG31" s="90"/>
      <c r="JH31" s="61"/>
      <c r="JI31" s="274" t="s">
        <v>0</v>
      </c>
      <c r="JJ31" s="61"/>
      <c r="JK31" s="110" t="s">
        <v>326</v>
      </c>
      <c r="JL31" s="111" t="s">
        <v>326</v>
      </c>
      <c r="JM31" s="90"/>
      <c r="JN31" s="61"/>
      <c r="JO31" s="274" t="s">
        <v>0</v>
      </c>
      <c r="JP31" s="61"/>
      <c r="JQ31" s="110" t="s">
        <v>326</v>
      </c>
      <c r="JR31" s="111" t="s">
        <v>326</v>
      </c>
      <c r="JS31" s="90"/>
      <c r="JT31" s="102"/>
      <c r="JU31" s="274" t="s">
        <v>0</v>
      </c>
      <c r="JV31" s="101"/>
      <c r="JW31" s="110" t="s">
        <v>326</v>
      </c>
      <c r="JX31" s="111" t="s">
        <v>326</v>
      </c>
      <c r="JY31" s="90"/>
      <c r="JZ31" s="102"/>
      <c r="KA31" s="274" t="s">
        <v>0</v>
      </c>
      <c r="KB31" s="101"/>
      <c r="KC31" s="110" t="s">
        <v>326</v>
      </c>
      <c r="KD31" s="111" t="s">
        <v>326</v>
      </c>
      <c r="KE31" s="90"/>
      <c r="KF31" s="102"/>
      <c r="KG31" s="274" t="s">
        <v>0</v>
      </c>
      <c r="KH31" s="101"/>
      <c r="KI31" s="110" t="s">
        <v>326</v>
      </c>
      <c r="KJ31" s="111" t="s">
        <v>326</v>
      </c>
      <c r="KK31" s="90"/>
      <c r="KL31" s="61"/>
      <c r="KM31" s="274" t="s">
        <v>0</v>
      </c>
      <c r="KN31" s="61"/>
      <c r="KO31" s="110" t="s">
        <v>326</v>
      </c>
      <c r="KP31" s="111" t="s">
        <v>326</v>
      </c>
      <c r="KQ31" s="90"/>
      <c r="KR31" s="61"/>
      <c r="KS31" s="274" t="s">
        <v>0</v>
      </c>
      <c r="KT31" s="61"/>
      <c r="KU31" s="110" t="s">
        <v>326</v>
      </c>
      <c r="KV31" s="111" t="s">
        <v>326</v>
      </c>
      <c r="KW31" s="90"/>
      <c r="KX31" s="61"/>
      <c r="KY31" s="274" t="s">
        <v>0</v>
      </c>
      <c r="KZ31" s="61"/>
      <c r="LA31" s="110" t="s">
        <v>326</v>
      </c>
      <c r="LB31" s="111" t="s">
        <v>326</v>
      </c>
      <c r="LC31" s="90"/>
      <c r="LD31" s="102"/>
      <c r="LE31" s="274" t="s">
        <v>0</v>
      </c>
      <c r="LF31" s="101"/>
      <c r="LG31" s="110" t="s">
        <v>326</v>
      </c>
      <c r="LH31" s="111" t="s">
        <v>326</v>
      </c>
      <c r="LI31" s="90"/>
      <c r="LJ31" s="61"/>
      <c r="LK31" s="274" t="s">
        <v>0</v>
      </c>
      <c r="LL31" s="61"/>
      <c r="LM31" s="110" t="s">
        <v>326</v>
      </c>
      <c r="LN31" s="111" t="s">
        <v>326</v>
      </c>
      <c r="LO31" s="90"/>
      <c r="LP31" s="61"/>
      <c r="LQ31" s="274" t="s">
        <v>0</v>
      </c>
      <c r="LR31" s="61"/>
      <c r="LS31" s="110" t="s">
        <v>326</v>
      </c>
      <c r="LT31" s="111" t="s">
        <v>326</v>
      </c>
      <c r="LU31" s="90"/>
      <c r="LV31" s="102"/>
      <c r="LW31" s="274" t="s">
        <v>0</v>
      </c>
      <c r="LX31" s="101"/>
      <c r="LY31" s="110" t="s">
        <v>326</v>
      </c>
      <c r="LZ31" s="111" t="s">
        <v>326</v>
      </c>
      <c r="MA31" s="90"/>
      <c r="MB31" s="61"/>
      <c r="MC31" s="274" t="s">
        <v>0</v>
      </c>
      <c r="MD31" s="61"/>
      <c r="ME31" s="110" t="s">
        <v>326</v>
      </c>
      <c r="MF31" s="111" t="s">
        <v>326</v>
      </c>
      <c r="MG31" s="90"/>
      <c r="MH31" s="61"/>
      <c r="MI31" s="274" t="s">
        <v>0</v>
      </c>
      <c r="MJ31" s="61"/>
      <c r="MK31" s="110" t="s">
        <v>326</v>
      </c>
      <c r="ML31" s="111" t="s">
        <v>326</v>
      </c>
      <c r="MM31" s="90"/>
      <c r="MN31" s="61"/>
      <c r="MO31" s="274" t="s">
        <v>0</v>
      </c>
      <c r="MP31" s="61"/>
      <c r="MQ31" s="110" t="s">
        <v>326</v>
      </c>
      <c r="MR31" s="111" t="s">
        <v>326</v>
      </c>
      <c r="MS31" s="90"/>
      <c r="MT31" s="102"/>
      <c r="MU31" s="274" t="s">
        <v>0</v>
      </c>
      <c r="MV31" s="101"/>
      <c r="MW31" s="110" t="s">
        <v>326</v>
      </c>
      <c r="MX31" s="111" t="s">
        <v>326</v>
      </c>
      <c r="MY31" s="90"/>
      <c r="MZ31" s="61"/>
      <c r="NA31" s="274" t="s">
        <v>0</v>
      </c>
      <c r="NB31" s="61"/>
      <c r="NC31" s="110" t="s">
        <v>326</v>
      </c>
      <c r="ND31" s="111" t="s">
        <v>326</v>
      </c>
      <c r="NE31" s="90"/>
      <c r="NF31" s="61"/>
      <c r="NG31" s="274" t="s">
        <v>0</v>
      </c>
      <c r="NH31" s="61"/>
      <c r="NI31" s="110" t="s">
        <v>326</v>
      </c>
      <c r="NJ31" s="111" t="s">
        <v>326</v>
      </c>
      <c r="NK31" s="90"/>
      <c r="NL31" s="61"/>
      <c r="NM31" s="274" t="s">
        <v>0</v>
      </c>
      <c r="NN31" s="61"/>
      <c r="NO31" s="110" t="s">
        <v>326</v>
      </c>
      <c r="NP31" s="111" t="s">
        <v>326</v>
      </c>
      <c r="NQ31" s="90"/>
      <c r="NR31" s="61"/>
      <c r="NS31" s="274" t="s">
        <v>0</v>
      </c>
      <c r="NT31" s="61"/>
      <c r="NU31" s="110" t="s">
        <v>326</v>
      </c>
      <c r="NV31" s="111" t="s">
        <v>326</v>
      </c>
      <c r="NW31" s="98"/>
      <c r="NX31" s="102"/>
      <c r="NY31" s="274" t="s">
        <v>0</v>
      </c>
      <c r="NZ31" s="101"/>
      <c r="OA31" s="110" t="s">
        <v>326</v>
      </c>
      <c r="OB31" s="111" t="s">
        <v>326</v>
      </c>
      <c r="OC31" s="117"/>
      <c r="OD31" s="253"/>
      <c r="OE31" s="110" t="s">
        <v>0</v>
      </c>
      <c r="OF31" s="110"/>
      <c r="OG31" s="110" t="s">
        <v>326</v>
      </c>
      <c r="OH31" s="111" t="s">
        <v>326</v>
      </c>
    </row>
    <row r="32" spans="1:398" ht="15" x14ac:dyDescent="0.2">
      <c r="A32" s="283">
        <f>IF(B32="","",VLOOKUP(B32,'Registrovaní tipéri'!$A$2:$B$101,2,FALSE))</f>
        <v>57</v>
      </c>
      <c r="B32" s="277" t="s">
        <v>324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219</v>
      </c>
      <c r="N32" s="111" t="s">
        <v>216</v>
      </c>
      <c r="O32" s="77"/>
      <c r="P32" s="102">
        <v>4</v>
      </c>
      <c r="Q32" s="311" t="s">
        <v>0</v>
      </c>
      <c r="R32" s="101">
        <v>1</v>
      </c>
      <c r="S32" s="110" t="s">
        <v>216</v>
      </c>
      <c r="T32" s="111" t="s">
        <v>212</v>
      </c>
      <c r="U32" s="77"/>
      <c r="V32" s="102">
        <v>0</v>
      </c>
      <c r="W32" s="311" t="s">
        <v>0</v>
      </c>
      <c r="X32" s="101">
        <v>2</v>
      </c>
      <c r="Y32" s="110" t="s">
        <v>217</v>
      </c>
      <c r="Z32" s="111" t="s">
        <v>212</v>
      </c>
      <c r="AA32" s="90"/>
      <c r="AB32" s="61">
        <v>3</v>
      </c>
      <c r="AC32" s="294" t="s">
        <v>0</v>
      </c>
      <c r="AD32" s="61">
        <v>0</v>
      </c>
      <c r="AE32" s="110" t="s">
        <v>218</v>
      </c>
      <c r="AF32" s="111" t="s">
        <v>216</v>
      </c>
      <c r="AG32" s="90"/>
      <c r="AH32" s="61">
        <v>1</v>
      </c>
      <c r="AI32" s="274" t="s">
        <v>0</v>
      </c>
      <c r="AJ32" s="61">
        <v>2</v>
      </c>
      <c r="AK32" s="110" t="s">
        <v>218</v>
      </c>
      <c r="AL32" s="111" t="s">
        <v>216</v>
      </c>
      <c r="AM32" s="90"/>
      <c r="AN32" s="102">
        <v>1</v>
      </c>
      <c r="AO32" s="274" t="s">
        <v>0</v>
      </c>
      <c r="AP32" s="101">
        <v>2</v>
      </c>
      <c r="AQ32" s="110" t="s">
        <v>219</v>
      </c>
      <c r="AR32" s="111" t="s">
        <v>218</v>
      </c>
      <c r="AS32" s="90"/>
      <c r="AT32" s="61">
        <v>2</v>
      </c>
      <c r="AU32" s="274" t="s">
        <v>0</v>
      </c>
      <c r="AV32" s="61">
        <v>1</v>
      </c>
      <c r="AW32" s="110" t="s">
        <v>217</v>
      </c>
      <c r="AX32" s="111" t="s">
        <v>216</v>
      </c>
      <c r="AY32" s="90"/>
      <c r="AZ32" s="102">
        <v>3</v>
      </c>
      <c r="BA32" s="274" t="s">
        <v>0</v>
      </c>
      <c r="BB32" s="101">
        <v>2</v>
      </c>
      <c r="BC32" s="110" t="s">
        <v>266</v>
      </c>
      <c r="BD32" s="111" t="s">
        <v>266</v>
      </c>
      <c r="BE32" s="90"/>
      <c r="BF32" s="61">
        <v>1</v>
      </c>
      <c r="BG32" s="274" t="s">
        <v>0</v>
      </c>
      <c r="BH32" s="61">
        <v>3</v>
      </c>
      <c r="BI32" s="110" t="s">
        <v>207</v>
      </c>
      <c r="BJ32" s="111" t="s">
        <v>216</v>
      </c>
      <c r="BK32" s="90"/>
      <c r="BL32" s="61">
        <v>3</v>
      </c>
      <c r="BM32" s="274" t="s">
        <v>0</v>
      </c>
      <c r="BN32" s="61">
        <v>1</v>
      </c>
      <c r="BO32" s="110" t="s">
        <v>217</v>
      </c>
      <c r="BP32" s="111" t="s">
        <v>345</v>
      </c>
      <c r="BQ32" s="90"/>
      <c r="BR32" s="61">
        <v>0</v>
      </c>
      <c r="BS32" s="274" t="s">
        <v>0</v>
      </c>
      <c r="BT32" s="61">
        <v>3</v>
      </c>
      <c r="BU32" s="110" t="s">
        <v>218</v>
      </c>
      <c r="BV32" s="111" t="s">
        <v>216</v>
      </c>
      <c r="BW32" s="90"/>
      <c r="BX32" s="61">
        <v>3</v>
      </c>
      <c r="BY32" s="274" t="s">
        <v>0</v>
      </c>
      <c r="BZ32" s="61">
        <v>0</v>
      </c>
      <c r="CA32" s="110" t="s">
        <v>216</v>
      </c>
      <c r="CB32" s="111" t="s">
        <v>216</v>
      </c>
      <c r="CC32" s="90"/>
      <c r="CD32" s="61">
        <v>3</v>
      </c>
      <c r="CE32" s="274" t="s">
        <v>0</v>
      </c>
      <c r="CF32" s="61">
        <v>1</v>
      </c>
      <c r="CG32" s="110" t="s">
        <v>218</v>
      </c>
      <c r="CH32" s="111" t="s">
        <v>216</v>
      </c>
      <c r="CI32" s="90"/>
      <c r="CJ32" s="102">
        <v>3</v>
      </c>
      <c r="CK32" s="274" t="s">
        <v>0</v>
      </c>
      <c r="CL32" s="101">
        <v>0</v>
      </c>
      <c r="CM32" s="110" t="s">
        <v>216</v>
      </c>
      <c r="CN32" s="111" t="s">
        <v>218</v>
      </c>
      <c r="CO32" s="90"/>
      <c r="CP32" s="102">
        <v>2</v>
      </c>
      <c r="CQ32" s="274" t="s">
        <v>0</v>
      </c>
      <c r="CR32" s="101">
        <v>4</v>
      </c>
      <c r="CS32" s="110" t="s">
        <v>217</v>
      </c>
      <c r="CT32" s="111" t="s">
        <v>360</v>
      </c>
      <c r="CU32" s="90"/>
      <c r="CV32" s="61">
        <v>1</v>
      </c>
      <c r="CW32" s="274" t="s">
        <v>0</v>
      </c>
      <c r="CX32" s="61">
        <v>3</v>
      </c>
      <c r="CY32" s="110" t="s">
        <v>207</v>
      </c>
      <c r="CZ32" s="111" t="s">
        <v>289</v>
      </c>
      <c r="DA32" s="90"/>
      <c r="DB32" s="61">
        <v>1</v>
      </c>
      <c r="DC32" s="274" t="s">
        <v>0</v>
      </c>
      <c r="DD32" s="61">
        <v>2</v>
      </c>
      <c r="DE32" s="110" t="s">
        <v>266</v>
      </c>
      <c r="DF32" s="111" t="s">
        <v>209</v>
      </c>
      <c r="DG32" s="90"/>
      <c r="DH32" s="61">
        <v>3</v>
      </c>
      <c r="DI32" s="274" t="s">
        <v>0</v>
      </c>
      <c r="DJ32" s="61">
        <v>0</v>
      </c>
      <c r="DK32" s="110" t="s">
        <v>216</v>
      </c>
      <c r="DL32" s="111" t="s">
        <v>289</v>
      </c>
      <c r="DM32" s="90"/>
      <c r="DN32" s="61">
        <v>1</v>
      </c>
      <c r="DO32" s="274" t="s">
        <v>0</v>
      </c>
      <c r="DP32" s="61">
        <v>2</v>
      </c>
      <c r="DQ32" s="110" t="s">
        <v>216</v>
      </c>
      <c r="DR32" s="111" t="s">
        <v>289</v>
      </c>
      <c r="DS32" s="90"/>
      <c r="DT32" s="61">
        <v>3</v>
      </c>
      <c r="DU32" s="274" t="s">
        <v>0</v>
      </c>
      <c r="DV32" s="61">
        <v>1</v>
      </c>
      <c r="DW32" s="110" t="s">
        <v>266</v>
      </c>
      <c r="DX32" s="111" t="s">
        <v>209</v>
      </c>
      <c r="DY32" s="90"/>
      <c r="DZ32" s="61">
        <v>2</v>
      </c>
      <c r="EA32" s="274" t="s">
        <v>0</v>
      </c>
      <c r="EB32" s="61">
        <v>1</v>
      </c>
      <c r="EC32" s="110" t="s">
        <v>218</v>
      </c>
      <c r="ED32" s="111" t="s">
        <v>216</v>
      </c>
      <c r="EE32" s="90"/>
      <c r="EF32" s="61">
        <v>1</v>
      </c>
      <c r="EG32" s="274" t="s">
        <v>0</v>
      </c>
      <c r="EH32" s="61">
        <v>3</v>
      </c>
      <c r="EI32" s="110" t="s">
        <v>266</v>
      </c>
      <c r="EJ32" s="111" t="s">
        <v>209</v>
      </c>
      <c r="EK32" s="90"/>
      <c r="EL32" s="61">
        <v>1</v>
      </c>
      <c r="EM32" s="274" t="s">
        <v>0</v>
      </c>
      <c r="EN32" s="61">
        <v>2</v>
      </c>
      <c r="EO32" s="110" t="s">
        <v>218</v>
      </c>
      <c r="EP32" s="111" t="s">
        <v>216</v>
      </c>
      <c r="EQ32" s="90"/>
      <c r="ER32" s="102">
        <v>3</v>
      </c>
      <c r="ES32" s="274" t="s">
        <v>0</v>
      </c>
      <c r="ET32" s="101">
        <v>1</v>
      </c>
      <c r="EU32" s="110" t="s">
        <v>215</v>
      </c>
      <c r="EV32" s="111" t="s">
        <v>360</v>
      </c>
      <c r="EW32" s="90"/>
      <c r="EX32" s="61">
        <v>4</v>
      </c>
      <c r="EY32" s="274" t="s">
        <v>0</v>
      </c>
      <c r="EZ32" s="61">
        <v>1</v>
      </c>
      <c r="FA32" s="110" t="s">
        <v>216</v>
      </c>
      <c r="FB32" s="111" t="s">
        <v>216</v>
      </c>
      <c r="FC32" s="90"/>
      <c r="FD32" s="102">
        <v>2</v>
      </c>
      <c r="FE32" s="274" t="s">
        <v>0</v>
      </c>
      <c r="FF32" s="101">
        <v>2</v>
      </c>
      <c r="FG32" s="110" t="s">
        <v>266</v>
      </c>
      <c r="FH32" s="111" t="s">
        <v>209</v>
      </c>
      <c r="FI32" s="90"/>
      <c r="FJ32" s="61">
        <v>3</v>
      </c>
      <c r="FK32" s="274" t="s">
        <v>0</v>
      </c>
      <c r="FL32" s="61">
        <v>1</v>
      </c>
      <c r="FM32" s="110" t="s">
        <v>216</v>
      </c>
      <c r="FN32" s="111" t="s">
        <v>212</v>
      </c>
      <c r="FO32" s="90"/>
      <c r="FP32" s="61">
        <v>1</v>
      </c>
      <c r="FQ32" s="274" t="s">
        <v>0</v>
      </c>
      <c r="FR32" s="61">
        <v>4</v>
      </c>
      <c r="FS32" s="110" t="s">
        <v>218</v>
      </c>
      <c r="FT32" s="111" t="s">
        <v>216</v>
      </c>
      <c r="FU32" s="90"/>
      <c r="FV32" s="61">
        <v>3</v>
      </c>
      <c r="FW32" s="274" t="s">
        <v>0</v>
      </c>
      <c r="FX32" s="61">
        <v>1</v>
      </c>
      <c r="FY32" s="110" t="s">
        <v>216</v>
      </c>
      <c r="FZ32" s="111" t="s">
        <v>289</v>
      </c>
      <c r="GA32" s="90"/>
      <c r="GB32" s="102">
        <v>2</v>
      </c>
      <c r="GC32" s="274" t="s">
        <v>0</v>
      </c>
      <c r="GD32" s="101">
        <v>3</v>
      </c>
      <c r="GE32" s="110" t="s">
        <v>218</v>
      </c>
      <c r="GF32" s="111" t="s">
        <v>212</v>
      </c>
      <c r="GG32" s="90"/>
      <c r="GH32" s="102">
        <v>3</v>
      </c>
      <c r="GI32" s="274" t="s">
        <v>0</v>
      </c>
      <c r="GJ32" s="101">
        <v>1</v>
      </c>
      <c r="GK32" s="110" t="s">
        <v>207</v>
      </c>
      <c r="GL32" s="111" t="s">
        <v>327</v>
      </c>
      <c r="GM32" s="90"/>
      <c r="GN32" s="61">
        <v>1</v>
      </c>
      <c r="GO32" s="274" t="s">
        <v>0</v>
      </c>
      <c r="GP32" s="61">
        <v>3</v>
      </c>
      <c r="GQ32" s="110" t="s">
        <v>207</v>
      </c>
      <c r="GR32" s="111" t="s">
        <v>327</v>
      </c>
      <c r="GS32" s="90"/>
      <c r="GT32" s="61">
        <v>1</v>
      </c>
      <c r="GU32" s="274" t="s">
        <v>0</v>
      </c>
      <c r="GV32" s="61">
        <v>1</v>
      </c>
      <c r="GW32" s="110" t="s">
        <v>219</v>
      </c>
      <c r="GX32" s="111" t="s">
        <v>215</v>
      </c>
      <c r="GY32" s="90"/>
      <c r="GZ32" s="102">
        <v>3</v>
      </c>
      <c r="HA32" s="274" t="s">
        <v>0</v>
      </c>
      <c r="HB32" s="101">
        <v>1</v>
      </c>
      <c r="HC32" s="110" t="s">
        <v>217</v>
      </c>
      <c r="HD32" s="111" t="s">
        <v>214</v>
      </c>
      <c r="HE32" s="90"/>
      <c r="HF32" s="61">
        <v>2</v>
      </c>
      <c r="HG32" s="274" t="s">
        <v>0</v>
      </c>
      <c r="HH32" s="61">
        <v>0</v>
      </c>
      <c r="HI32" s="110" t="s">
        <v>218</v>
      </c>
      <c r="HJ32" s="111" t="s">
        <v>289</v>
      </c>
      <c r="HK32" s="90"/>
      <c r="HL32" s="61">
        <v>1</v>
      </c>
      <c r="HM32" s="274" t="s">
        <v>0</v>
      </c>
      <c r="HN32" s="61">
        <v>2</v>
      </c>
      <c r="HO32" s="110" t="s">
        <v>217</v>
      </c>
      <c r="HP32" s="111" t="s">
        <v>289</v>
      </c>
      <c r="HQ32" s="90"/>
      <c r="HR32" s="61">
        <v>4</v>
      </c>
      <c r="HS32" s="274" t="s">
        <v>0</v>
      </c>
      <c r="HT32" s="61">
        <v>1</v>
      </c>
      <c r="HU32" s="110" t="s">
        <v>217</v>
      </c>
      <c r="HV32" s="111" t="s">
        <v>212</v>
      </c>
      <c r="HW32" s="90"/>
      <c r="HX32" s="102"/>
      <c r="HY32" s="274" t="s">
        <v>0</v>
      </c>
      <c r="HZ32" s="101"/>
      <c r="IA32" s="110" t="s">
        <v>326</v>
      </c>
      <c r="IB32" s="111" t="s">
        <v>326</v>
      </c>
      <c r="IC32" s="90"/>
      <c r="ID32" s="61">
        <v>1</v>
      </c>
      <c r="IE32" s="274" t="s">
        <v>0</v>
      </c>
      <c r="IF32" s="61">
        <v>3</v>
      </c>
      <c r="IG32" s="110" t="s">
        <v>218</v>
      </c>
      <c r="IH32" s="111" t="s">
        <v>210</v>
      </c>
      <c r="II32" s="90"/>
      <c r="IJ32" s="61"/>
      <c r="IK32" s="274" t="s">
        <v>0</v>
      </c>
      <c r="IL32" s="61"/>
      <c r="IM32" s="110" t="s">
        <v>326</v>
      </c>
      <c r="IN32" s="111" t="s">
        <v>326</v>
      </c>
      <c r="IO32" s="90"/>
      <c r="IP32" s="102">
        <v>3</v>
      </c>
      <c r="IQ32" s="274" t="s">
        <v>0</v>
      </c>
      <c r="IR32" s="101">
        <v>2</v>
      </c>
      <c r="IS32" s="110" t="s">
        <v>266</v>
      </c>
      <c r="IT32" s="111" t="s">
        <v>215</v>
      </c>
      <c r="IU32" s="90"/>
      <c r="IV32" s="61">
        <v>1</v>
      </c>
      <c r="IW32" s="274" t="s">
        <v>0</v>
      </c>
      <c r="IX32" s="61">
        <v>3</v>
      </c>
      <c r="IY32" s="110" t="s">
        <v>266</v>
      </c>
      <c r="IZ32" s="111" t="s">
        <v>327</v>
      </c>
      <c r="JA32" s="90"/>
      <c r="JB32" s="61">
        <v>2</v>
      </c>
      <c r="JC32" s="274" t="s">
        <v>0</v>
      </c>
      <c r="JD32" s="61">
        <v>1</v>
      </c>
      <c r="JE32" s="110" t="s">
        <v>266</v>
      </c>
      <c r="JF32" s="111" t="s">
        <v>209</v>
      </c>
      <c r="JG32" s="90"/>
      <c r="JH32" s="61"/>
      <c r="JI32" s="274" t="s">
        <v>0</v>
      </c>
      <c r="JJ32" s="61"/>
      <c r="JK32" s="110" t="s">
        <v>326</v>
      </c>
      <c r="JL32" s="111" t="s">
        <v>326</v>
      </c>
      <c r="JM32" s="90"/>
      <c r="JN32" s="61"/>
      <c r="JO32" s="274" t="s">
        <v>0</v>
      </c>
      <c r="JP32" s="61"/>
      <c r="JQ32" s="110" t="s">
        <v>326</v>
      </c>
      <c r="JR32" s="111" t="s">
        <v>326</v>
      </c>
      <c r="JS32" s="90"/>
      <c r="JT32" s="102"/>
      <c r="JU32" s="274" t="s">
        <v>0</v>
      </c>
      <c r="JV32" s="101"/>
      <c r="JW32" s="110" t="s">
        <v>326</v>
      </c>
      <c r="JX32" s="111" t="s">
        <v>326</v>
      </c>
      <c r="JY32" s="90"/>
      <c r="JZ32" s="102"/>
      <c r="KA32" s="274" t="s">
        <v>0</v>
      </c>
      <c r="KB32" s="101"/>
      <c r="KC32" s="110" t="s">
        <v>326</v>
      </c>
      <c r="KD32" s="111" t="s">
        <v>326</v>
      </c>
      <c r="KE32" s="90"/>
      <c r="KF32" s="102"/>
      <c r="KG32" s="274" t="s">
        <v>0</v>
      </c>
      <c r="KH32" s="101"/>
      <c r="KI32" s="110" t="s">
        <v>326</v>
      </c>
      <c r="KJ32" s="111" t="s">
        <v>326</v>
      </c>
      <c r="KK32" s="90"/>
      <c r="KL32" s="61"/>
      <c r="KM32" s="274" t="s">
        <v>0</v>
      </c>
      <c r="KN32" s="61"/>
      <c r="KO32" s="110" t="s">
        <v>326</v>
      </c>
      <c r="KP32" s="111" t="s">
        <v>326</v>
      </c>
      <c r="KQ32" s="90"/>
      <c r="KR32" s="61"/>
      <c r="KS32" s="274" t="s">
        <v>0</v>
      </c>
      <c r="KT32" s="61"/>
      <c r="KU32" s="110" t="s">
        <v>326</v>
      </c>
      <c r="KV32" s="111" t="s">
        <v>326</v>
      </c>
      <c r="KW32" s="90"/>
      <c r="KX32" s="61"/>
      <c r="KY32" s="274" t="s">
        <v>0</v>
      </c>
      <c r="KZ32" s="61"/>
      <c r="LA32" s="110" t="s">
        <v>326</v>
      </c>
      <c r="LB32" s="111" t="s">
        <v>326</v>
      </c>
      <c r="LC32" s="90"/>
      <c r="LD32" s="102"/>
      <c r="LE32" s="274" t="s">
        <v>0</v>
      </c>
      <c r="LF32" s="101"/>
      <c r="LG32" s="110" t="s">
        <v>326</v>
      </c>
      <c r="LH32" s="111" t="s">
        <v>326</v>
      </c>
      <c r="LI32" s="90"/>
      <c r="LJ32" s="61"/>
      <c r="LK32" s="274" t="s">
        <v>0</v>
      </c>
      <c r="LL32" s="61"/>
      <c r="LM32" s="110" t="s">
        <v>326</v>
      </c>
      <c r="LN32" s="111" t="s">
        <v>326</v>
      </c>
      <c r="LO32" s="90"/>
      <c r="LP32" s="61"/>
      <c r="LQ32" s="274" t="s">
        <v>0</v>
      </c>
      <c r="LR32" s="61"/>
      <c r="LS32" s="110" t="s">
        <v>326</v>
      </c>
      <c r="LT32" s="111" t="s">
        <v>326</v>
      </c>
      <c r="LU32" s="90"/>
      <c r="LV32" s="102"/>
      <c r="LW32" s="274" t="s">
        <v>0</v>
      </c>
      <c r="LX32" s="101"/>
      <c r="LY32" s="110" t="s">
        <v>326</v>
      </c>
      <c r="LZ32" s="111" t="s">
        <v>326</v>
      </c>
      <c r="MA32" s="90"/>
      <c r="MB32" s="61"/>
      <c r="MC32" s="274" t="s">
        <v>0</v>
      </c>
      <c r="MD32" s="61"/>
      <c r="ME32" s="110" t="s">
        <v>326</v>
      </c>
      <c r="MF32" s="111" t="s">
        <v>326</v>
      </c>
      <c r="MG32" s="90"/>
      <c r="MH32" s="61"/>
      <c r="MI32" s="274" t="s">
        <v>0</v>
      </c>
      <c r="MJ32" s="61"/>
      <c r="MK32" s="110" t="s">
        <v>326</v>
      </c>
      <c r="ML32" s="111" t="s">
        <v>326</v>
      </c>
      <c r="MM32" s="90"/>
      <c r="MN32" s="61"/>
      <c r="MO32" s="274" t="s">
        <v>0</v>
      </c>
      <c r="MP32" s="61"/>
      <c r="MQ32" s="110" t="s">
        <v>326</v>
      </c>
      <c r="MR32" s="111" t="s">
        <v>326</v>
      </c>
      <c r="MS32" s="90"/>
      <c r="MT32" s="102"/>
      <c r="MU32" s="274" t="s">
        <v>0</v>
      </c>
      <c r="MV32" s="101"/>
      <c r="MW32" s="110" t="s">
        <v>326</v>
      </c>
      <c r="MX32" s="111" t="s">
        <v>326</v>
      </c>
      <c r="MY32" s="90"/>
      <c r="MZ32" s="61"/>
      <c r="NA32" s="274" t="s">
        <v>0</v>
      </c>
      <c r="NB32" s="61"/>
      <c r="NC32" s="110" t="s">
        <v>326</v>
      </c>
      <c r="ND32" s="111" t="s">
        <v>326</v>
      </c>
      <c r="NE32" s="90"/>
      <c r="NF32" s="61"/>
      <c r="NG32" s="274" t="s">
        <v>0</v>
      </c>
      <c r="NH32" s="61"/>
      <c r="NI32" s="110" t="s">
        <v>326</v>
      </c>
      <c r="NJ32" s="111" t="s">
        <v>326</v>
      </c>
      <c r="NK32" s="90"/>
      <c r="NL32" s="61"/>
      <c r="NM32" s="274" t="s">
        <v>0</v>
      </c>
      <c r="NN32" s="61"/>
      <c r="NO32" s="110" t="s">
        <v>326</v>
      </c>
      <c r="NP32" s="111" t="s">
        <v>326</v>
      </c>
      <c r="NQ32" s="90"/>
      <c r="NR32" s="61"/>
      <c r="NS32" s="274" t="s">
        <v>0</v>
      </c>
      <c r="NT32" s="61"/>
      <c r="NU32" s="110" t="s">
        <v>326</v>
      </c>
      <c r="NV32" s="111" t="s">
        <v>326</v>
      </c>
      <c r="NW32" s="98"/>
      <c r="NX32" s="102"/>
      <c r="NY32" s="274" t="s">
        <v>0</v>
      </c>
      <c r="NZ32" s="101"/>
      <c r="OA32" s="110" t="s">
        <v>326</v>
      </c>
      <c r="OB32" s="111" t="s">
        <v>326</v>
      </c>
      <c r="OC32" s="117"/>
      <c r="OD32" s="253"/>
      <c r="OE32" s="110" t="s">
        <v>0</v>
      </c>
      <c r="OF32" s="110"/>
      <c r="OG32" s="110" t="s">
        <v>326</v>
      </c>
      <c r="OH32" s="111" t="s">
        <v>326</v>
      </c>
    </row>
    <row r="33" spans="1:398" ht="15" hidden="1" x14ac:dyDescent="0.2">
      <c r="A33" s="292">
        <f>IF(B33="","",VLOOKUP(B33,'Registrovaní tipéri'!$A$2:$B$101,2,FALSE))</f>
        <v>71</v>
      </c>
      <c r="B33" s="277" t="s">
        <v>341</v>
      </c>
      <c r="J33" s="310"/>
      <c r="K33" s="311"/>
      <c r="L33" s="311"/>
      <c r="M33" s="110" t="s">
        <v>326</v>
      </c>
      <c r="N33" s="111" t="s">
        <v>326</v>
      </c>
      <c r="O33" s="117"/>
      <c r="P33" s="310">
        <v>2</v>
      </c>
      <c r="Q33" s="311" t="s">
        <v>0</v>
      </c>
      <c r="R33" s="311">
        <v>1</v>
      </c>
      <c r="S33" s="311" t="s">
        <v>217</v>
      </c>
      <c r="T33" s="312" t="s">
        <v>327</v>
      </c>
      <c r="U33" s="77"/>
      <c r="V33" s="102">
        <v>2</v>
      </c>
      <c r="W33" s="311" t="s">
        <v>0</v>
      </c>
      <c r="X33" s="101">
        <v>2</v>
      </c>
      <c r="Y33" s="110" t="s">
        <v>207</v>
      </c>
      <c r="Z33" s="111" t="s">
        <v>289</v>
      </c>
      <c r="AA33" s="90"/>
      <c r="AB33" s="61">
        <v>4</v>
      </c>
      <c r="AC33" s="294" t="s">
        <v>0</v>
      </c>
      <c r="AD33" s="61">
        <v>3</v>
      </c>
      <c r="AE33" s="110" t="s">
        <v>218</v>
      </c>
      <c r="AF33" s="111" t="s">
        <v>216</v>
      </c>
      <c r="AG33" s="90"/>
      <c r="AH33" s="61">
        <v>1</v>
      </c>
      <c r="AI33" s="274" t="s">
        <v>0</v>
      </c>
      <c r="AJ33" s="61">
        <v>2</v>
      </c>
      <c r="AK33" s="110" t="s">
        <v>217</v>
      </c>
      <c r="AL33" s="111" t="s">
        <v>216</v>
      </c>
      <c r="AM33" s="90"/>
      <c r="AN33" s="102">
        <v>1</v>
      </c>
      <c r="AO33" s="274" t="s">
        <v>0</v>
      </c>
      <c r="AP33" s="101">
        <v>5</v>
      </c>
      <c r="AQ33" s="110" t="s">
        <v>266</v>
      </c>
      <c r="AR33" s="111" t="s">
        <v>216</v>
      </c>
      <c r="AS33" s="90"/>
      <c r="AT33" s="61">
        <v>3</v>
      </c>
      <c r="AU33" s="274" t="s">
        <v>0</v>
      </c>
      <c r="AV33" s="61">
        <v>0</v>
      </c>
      <c r="AW33" s="110" t="s">
        <v>216</v>
      </c>
      <c r="AX33" s="111" t="s">
        <v>289</v>
      </c>
      <c r="AY33" s="90"/>
      <c r="AZ33" s="102">
        <v>3</v>
      </c>
      <c r="BA33" s="274" t="s">
        <v>0</v>
      </c>
      <c r="BB33" s="101">
        <v>2</v>
      </c>
      <c r="BC33" s="110" t="s">
        <v>218</v>
      </c>
      <c r="BD33" s="111" t="s">
        <v>217</v>
      </c>
      <c r="BE33" s="90"/>
      <c r="BF33" s="61">
        <v>1</v>
      </c>
      <c r="BG33" s="274" t="s">
        <v>0</v>
      </c>
      <c r="BH33" s="61">
        <v>4</v>
      </c>
      <c r="BI33" s="110" t="s">
        <v>289</v>
      </c>
      <c r="BJ33" s="111" t="s">
        <v>327</v>
      </c>
      <c r="BK33" s="90"/>
      <c r="BL33" s="61">
        <v>3</v>
      </c>
      <c r="BM33" s="274" t="s">
        <v>0</v>
      </c>
      <c r="BN33" s="61">
        <v>2</v>
      </c>
      <c r="BO33" s="110" t="s">
        <v>218</v>
      </c>
      <c r="BP33" s="111" t="s">
        <v>362</v>
      </c>
      <c r="BQ33" s="90"/>
      <c r="BR33" s="61">
        <v>0</v>
      </c>
      <c r="BS33" s="274" t="s">
        <v>0</v>
      </c>
      <c r="BT33" s="61">
        <v>1</v>
      </c>
      <c r="BU33" s="110" t="s">
        <v>217</v>
      </c>
      <c r="BV33" s="111" t="s">
        <v>212</v>
      </c>
      <c r="BW33" s="90"/>
      <c r="BX33" s="61">
        <v>4</v>
      </c>
      <c r="BY33" s="274" t="s">
        <v>0</v>
      </c>
      <c r="BZ33" s="61">
        <v>1</v>
      </c>
      <c r="CA33" s="110" t="s">
        <v>360</v>
      </c>
      <c r="CB33" s="111" t="s">
        <v>212</v>
      </c>
      <c r="CC33" s="90"/>
      <c r="CD33" s="61">
        <v>2</v>
      </c>
      <c r="CE33" s="274" t="s">
        <v>0</v>
      </c>
      <c r="CF33" s="61">
        <v>2</v>
      </c>
      <c r="CG33" s="110" t="s">
        <v>215</v>
      </c>
      <c r="CH33" s="111" t="s">
        <v>371</v>
      </c>
      <c r="CI33" s="90"/>
      <c r="CJ33" s="102">
        <v>4</v>
      </c>
      <c r="CK33" s="274" t="s">
        <v>0</v>
      </c>
      <c r="CL33" s="101">
        <v>1</v>
      </c>
      <c r="CM33" s="110" t="s">
        <v>360</v>
      </c>
      <c r="CN33" s="111" t="s">
        <v>218</v>
      </c>
      <c r="CO33" s="90"/>
      <c r="CP33" s="102"/>
      <c r="CQ33" s="274" t="s">
        <v>0</v>
      </c>
      <c r="CR33" s="101"/>
      <c r="CS33" s="110" t="s">
        <v>326</v>
      </c>
      <c r="CT33" s="111" t="s">
        <v>326</v>
      </c>
      <c r="CU33" s="90"/>
      <c r="CV33" s="61">
        <v>0</v>
      </c>
      <c r="CW33" s="274" t="s">
        <v>0</v>
      </c>
      <c r="CX33" s="61">
        <v>5</v>
      </c>
      <c r="CY33" s="110" t="s">
        <v>216</v>
      </c>
      <c r="CZ33" s="111" t="s">
        <v>218</v>
      </c>
      <c r="DA33" s="90"/>
      <c r="DB33" s="61">
        <v>2</v>
      </c>
      <c r="DC33" s="274" t="s">
        <v>0</v>
      </c>
      <c r="DD33" s="61">
        <v>2</v>
      </c>
      <c r="DE33" s="110" t="s">
        <v>211</v>
      </c>
      <c r="DF33" s="111" t="s">
        <v>209</v>
      </c>
      <c r="DG33" s="90"/>
      <c r="DH33" s="61">
        <v>4</v>
      </c>
      <c r="DI33" s="274" t="s">
        <v>0</v>
      </c>
      <c r="DJ33" s="61">
        <v>0</v>
      </c>
      <c r="DK33" s="110" t="s">
        <v>217</v>
      </c>
      <c r="DL33" s="111" t="s">
        <v>289</v>
      </c>
      <c r="DM33" s="90"/>
      <c r="DN33" s="61">
        <v>1</v>
      </c>
      <c r="DO33" s="274" t="s">
        <v>0</v>
      </c>
      <c r="DP33" s="61">
        <v>3</v>
      </c>
      <c r="DQ33" s="110" t="s">
        <v>218</v>
      </c>
      <c r="DR33" s="111" t="s">
        <v>216</v>
      </c>
      <c r="DS33" s="90"/>
      <c r="DT33" s="61"/>
      <c r="DU33" s="274" t="s">
        <v>0</v>
      </c>
      <c r="DV33" s="61"/>
      <c r="DW33" s="110" t="s">
        <v>326</v>
      </c>
      <c r="DX33" s="111" t="s">
        <v>326</v>
      </c>
      <c r="DY33" s="90"/>
      <c r="DZ33" s="61"/>
      <c r="EA33" s="274" t="s">
        <v>0</v>
      </c>
      <c r="EB33" s="61"/>
      <c r="EC33" s="110" t="s">
        <v>326</v>
      </c>
      <c r="ED33" s="111" t="s">
        <v>326</v>
      </c>
      <c r="EE33" s="90"/>
      <c r="EF33" s="61"/>
      <c r="EG33" s="274" t="s">
        <v>0</v>
      </c>
      <c r="EH33" s="61"/>
      <c r="EI33" s="110" t="s">
        <v>326</v>
      </c>
      <c r="EJ33" s="111" t="s">
        <v>326</v>
      </c>
      <c r="EK33" s="90"/>
      <c r="EL33" s="61"/>
      <c r="EM33" s="274" t="s">
        <v>0</v>
      </c>
      <c r="EN33" s="61"/>
      <c r="EO33" s="110" t="s">
        <v>326</v>
      </c>
      <c r="EP33" s="111" t="s">
        <v>326</v>
      </c>
      <c r="EQ33" s="90"/>
      <c r="ER33" s="102"/>
      <c r="ES33" s="274" t="s">
        <v>0</v>
      </c>
      <c r="ET33" s="101"/>
      <c r="EU33" s="110" t="s">
        <v>326</v>
      </c>
      <c r="EV33" s="111" t="s">
        <v>326</v>
      </c>
      <c r="EW33" s="90"/>
      <c r="EX33" s="61"/>
      <c r="EY33" s="274" t="s">
        <v>0</v>
      </c>
      <c r="EZ33" s="61"/>
      <c r="FA33" s="110" t="s">
        <v>326</v>
      </c>
      <c r="FB33" s="111" t="s">
        <v>326</v>
      </c>
      <c r="FC33" s="90"/>
      <c r="FD33" s="102"/>
      <c r="FE33" s="274" t="s">
        <v>0</v>
      </c>
      <c r="FF33" s="101"/>
      <c r="FG33" s="110" t="s">
        <v>326</v>
      </c>
      <c r="FH33" s="111" t="s">
        <v>326</v>
      </c>
      <c r="FI33" s="90"/>
      <c r="FJ33" s="61"/>
      <c r="FK33" s="274" t="s">
        <v>0</v>
      </c>
      <c r="FL33" s="61"/>
      <c r="FM33" s="110" t="s">
        <v>326</v>
      </c>
      <c r="FN33" s="111" t="s">
        <v>326</v>
      </c>
      <c r="FO33" s="90"/>
      <c r="FP33" s="61"/>
      <c r="FQ33" s="274" t="s">
        <v>0</v>
      </c>
      <c r="FR33" s="61"/>
      <c r="FS33" s="110" t="s">
        <v>326</v>
      </c>
      <c r="FT33" s="111" t="s">
        <v>326</v>
      </c>
      <c r="FU33" s="90"/>
      <c r="FV33" s="61"/>
      <c r="FW33" s="274" t="s">
        <v>0</v>
      </c>
      <c r="FX33" s="61"/>
      <c r="FY33" s="110" t="s">
        <v>326</v>
      </c>
      <c r="FZ33" s="111" t="s">
        <v>326</v>
      </c>
      <c r="GA33" s="90"/>
      <c r="GB33" s="102"/>
      <c r="GC33" s="274" t="s">
        <v>0</v>
      </c>
      <c r="GD33" s="101"/>
      <c r="GE33" s="110" t="s">
        <v>326</v>
      </c>
      <c r="GF33" s="111" t="s">
        <v>326</v>
      </c>
      <c r="GG33" s="90"/>
      <c r="GH33" s="102"/>
      <c r="GI33" s="274" t="s">
        <v>0</v>
      </c>
      <c r="GJ33" s="101"/>
      <c r="GK33" s="110" t="s">
        <v>326</v>
      </c>
      <c r="GL33" s="111" t="s">
        <v>326</v>
      </c>
      <c r="GM33" s="90"/>
      <c r="GN33" s="61"/>
      <c r="GO33" s="274" t="s">
        <v>0</v>
      </c>
      <c r="GP33" s="61"/>
      <c r="GQ33" s="110" t="s">
        <v>326</v>
      </c>
      <c r="GR33" s="111" t="s">
        <v>326</v>
      </c>
      <c r="GS33" s="90"/>
      <c r="GT33" s="61"/>
      <c r="GU33" s="274" t="s">
        <v>0</v>
      </c>
      <c r="GV33" s="61"/>
      <c r="GW33" s="110" t="s">
        <v>326</v>
      </c>
      <c r="GX33" s="111" t="s">
        <v>326</v>
      </c>
      <c r="GY33" s="90"/>
      <c r="GZ33" s="102"/>
      <c r="HA33" s="274" t="s">
        <v>0</v>
      </c>
      <c r="HB33" s="101"/>
      <c r="HC33" s="110" t="s">
        <v>326</v>
      </c>
      <c r="HD33" s="111" t="s">
        <v>326</v>
      </c>
      <c r="HE33" s="90"/>
      <c r="HF33" s="61"/>
      <c r="HG33" s="274" t="s">
        <v>0</v>
      </c>
      <c r="HH33" s="61"/>
      <c r="HI33" s="110" t="s">
        <v>326</v>
      </c>
      <c r="HJ33" s="111" t="s">
        <v>326</v>
      </c>
      <c r="HK33" s="90"/>
      <c r="HL33" s="61"/>
      <c r="HM33" s="274" t="s">
        <v>0</v>
      </c>
      <c r="HN33" s="61"/>
      <c r="HO33" s="110" t="s">
        <v>326</v>
      </c>
      <c r="HP33" s="111" t="s">
        <v>326</v>
      </c>
      <c r="HQ33" s="90"/>
      <c r="HR33" s="61"/>
      <c r="HS33" s="274" t="s">
        <v>0</v>
      </c>
      <c r="HT33" s="61"/>
      <c r="HU33" s="110" t="s">
        <v>326</v>
      </c>
      <c r="HV33" s="111" t="s">
        <v>326</v>
      </c>
      <c r="HW33" s="90"/>
      <c r="HX33" s="102"/>
      <c r="HY33" s="274" t="s">
        <v>0</v>
      </c>
      <c r="HZ33" s="101"/>
      <c r="IA33" s="110" t="s">
        <v>326</v>
      </c>
      <c r="IB33" s="111" t="s">
        <v>326</v>
      </c>
      <c r="IC33" s="90"/>
      <c r="ID33" s="61"/>
      <c r="IE33" s="274" t="s">
        <v>0</v>
      </c>
      <c r="IF33" s="61"/>
      <c r="IG33" s="110" t="s">
        <v>326</v>
      </c>
      <c r="IH33" s="111" t="s">
        <v>326</v>
      </c>
      <c r="II33" s="90"/>
      <c r="IJ33" s="61"/>
      <c r="IK33" s="274" t="s">
        <v>0</v>
      </c>
      <c r="IL33" s="61"/>
      <c r="IM33" s="110" t="s">
        <v>326</v>
      </c>
      <c r="IN33" s="111" t="s">
        <v>326</v>
      </c>
      <c r="IO33" s="90"/>
      <c r="IP33" s="102"/>
      <c r="IQ33" s="274" t="s">
        <v>0</v>
      </c>
      <c r="IR33" s="101"/>
      <c r="IS33" s="110" t="s">
        <v>326</v>
      </c>
      <c r="IT33" s="111" t="s">
        <v>326</v>
      </c>
      <c r="IU33" s="90"/>
      <c r="IV33" s="61"/>
      <c r="IW33" s="274" t="s">
        <v>0</v>
      </c>
      <c r="IX33" s="61"/>
      <c r="IY33" s="110" t="s">
        <v>326</v>
      </c>
      <c r="IZ33" s="111" t="s">
        <v>326</v>
      </c>
      <c r="JA33" s="90"/>
      <c r="JB33" s="61"/>
      <c r="JC33" s="274" t="s">
        <v>0</v>
      </c>
      <c r="JD33" s="61"/>
      <c r="JE33" s="110" t="s">
        <v>326</v>
      </c>
      <c r="JF33" s="111" t="s">
        <v>326</v>
      </c>
      <c r="JG33" s="90"/>
      <c r="JH33" s="61"/>
      <c r="JI33" s="274" t="s">
        <v>0</v>
      </c>
      <c r="JJ33" s="61"/>
      <c r="JK33" s="110" t="s">
        <v>326</v>
      </c>
      <c r="JL33" s="111" t="s">
        <v>326</v>
      </c>
      <c r="JM33" s="90"/>
      <c r="JN33" s="61"/>
      <c r="JO33" s="274" t="s">
        <v>0</v>
      </c>
      <c r="JP33" s="61"/>
      <c r="JQ33" s="110" t="s">
        <v>326</v>
      </c>
      <c r="JR33" s="111" t="s">
        <v>326</v>
      </c>
      <c r="JS33" s="90"/>
      <c r="JT33" s="102"/>
      <c r="JU33" s="274" t="s">
        <v>0</v>
      </c>
      <c r="JV33" s="101"/>
      <c r="JW33" s="110" t="s">
        <v>326</v>
      </c>
      <c r="JX33" s="111" t="s">
        <v>326</v>
      </c>
      <c r="JY33" s="90"/>
      <c r="JZ33" s="102"/>
      <c r="KA33" s="274" t="s">
        <v>0</v>
      </c>
      <c r="KB33" s="101"/>
      <c r="KC33" s="110" t="s">
        <v>326</v>
      </c>
      <c r="KD33" s="111" t="s">
        <v>326</v>
      </c>
      <c r="KE33" s="90"/>
      <c r="KF33" s="102"/>
      <c r="KG33" s="274" t="s">
        <v>0</v>
      </c>
      <c r="KH33" s="101"/>
      <c r="KI33" s="110" t="s">
        <v>326</v>
      </c>
      <c r="KJ33" s="111" t="s">
        <v>326</v>
      </c>
      <c r="KK33" s="90"/>
      <c r="KL33" s="61"/>
      <c r="KM33" s="274" t="s">
        <v>0</v>
      </c>
      <c r="KN33" s="61"/>
      <c r="KO33" s="110" t="s">
        <v>326</v>
      </c>
      <c r="KP33" s="111" t="s">
        <v>326</v>
      </c>
      <c r="KQ33" s="90"/>
      <c r="KR33" s="61"/>
      <c r="KS33" s="274" t="s">
        <v>0</v>
      </c>
      <c r="KT33" s="61"/>
      <c r="KU33" s="110" t="s">
        <v>326</v>
      </c>
      <c r="KV33" s="111" t="s">
        <v>326</v>
      </c>
      <c r="KW33" s="90"/>
      <c r="KX33" s="61"/>
      <c r="KY33" s="274" t="s">
        <v>0</v>
      </c>
      <c r="KZ33" s="61"/>
      <c r="LA33" s="110" t="s">
        <v>326</v>
      </c>
      <c r="LB33" s="111" t="s">
        <v>326</v>
      </c>
      <c r="LC33" s="90"/>
      <c r="LD33" s="102"/>
      <c r="LE33" s="274" t="s">
        <v>0</v>
      </c>
      <c r="LF33" s="101"/>
      <c r="LG33" s="110" t="s">
        <v>326</v>
      </c>
      <c r="LH33" s="111" t="s">
        <v>326</v>
      </c>
      <c r="LI33" s="90"/>
      <c r="LJ33" s="61"/>
      <c r="LK33" s="274" t="s">
        <v>0</v>
      </c>
      <c r="LL33" s="61"/>
      <c r="LM33" s="110" t="s">
        <v>326</v>
      </c>
      <c r="LN33" s="111" t="s">
        <v>326</v>
      </c>
      <c r="LO33" s="90"/>
      <c r="LP33" s="61"/>
      <c r="LQ33" s="274" t="s">
        <v>0</v>
      </c>
      <c r="LR33" s="61"/>
      <c r="LS33" s="110" t="s">
        <v>326</v>
      </c>
      <c r="LT33" s="111" t="s">
        <v>326</v>
      </c>
      <c r="LU33" s="90"/>
      <c r="LV33" s="102"/>
      <c r="LW33" s="274" t="s">
        <v>0</v>
      </c>
      <c r="LX33" s="101"/>
      <c r="LY33" s="110" t="s">
        <v>326</v>
      </c>
      <c r="LZ33" s="111" t="s">
        <v>326</v>
      </c>
      <c r="MA33" s="90"/>
      <c r="MB33" s="61"/>
      <c r="MC33" s="274" t="s">
        <v>0</v>
      </c>
      <c r="MD33" s="61"/>
      <c r="ME33" s="110" t="s">
        <v>326</v>
      </c>
      <c r="MF33" s="111" t="s">
        <v>326</v>
      </c>
      <c r="MG33" s="90"/>
      <c r="MH33" s="61"/>
      <c r="MI33" s="274" t="s">
        <v>0</v>
      </c>
      <c r="MJ33" s="61"/>
      <c r="MK33" s="110" t="s">
        <v>326</v>
      </c>
      <c r="ML33" s="111" t="s">
        <v>326</v>
      </c>
      <c r="MM33" s="90"/>
      <c r="MN33" s="61"/>
      <c r="MO33" s="274" t="s">
        <v>0</v>
      </c>
      <c r="MP33" s="61"/>
      <c r="MQ33" s="110" t="s">
        <v>326</v>
      </c>
      <c r="MR33" s="111" t="s">
        <v>326</v>
      </c>
      <c r="MS33" s="90"/>
      <c r="MT33" s="102"/>
      <c r="MU33" s="274" t="s">
        <v>0</v>
      </c>
      <c r="MV33" s="101"/>
      <c r="MW33" s="110" t="s">
        <v>326</v>
      </c>
      <c r="MX33" s="111" t="s">
        <v>326</v>
      </c>
      <c r="MY33" s="90"/>
      <c r="MZ33" s="61"/>
      <c r="NA33" s="274" t="s">
        <v>0</v>
      </c>
      <c r="NB33" s="61"/>
      <c r="NC33" s="110" t="s">
        <v>326</v>
      </c>
      <c r="ND33" s="111" t="s">
        <v>326</v>
      </c>
      <c r="NE33" s="90"/>
      <c r="NF33" s="61"/>
      <c r="NG33" s="274" t="s">
        <v>0</v>
      </c>
      <c r="NH33" s="61"/>
      <c r="NI33" s="110" t="s">
        <v>326</v>
      </c>
      <c r="NJ33" s="111" t="s">
        <v>326</v>
      </c>
      <c r="NK33" s="90"/>
      <c r="NL33" s="61"/>
      <c r="NM33" s="274" t="s">
        <v>0</v>
      </c>
      <c r="NN33" s="61"/>
      <c r="NO33" s="110" t="s">
        <v>326</v>
      </c>
      <c r="NP33" s="111" t="s">
        <v>326</v>
      </c>
      <c r="NQ33" s="90"/>
      <c r="NR33" s="61"/>
      <c r="NS33" s="274" t="s">
        <v>0</v>
      </c>
      <c r="NT33" s="61"/>
      <c r="NU33" s="110" t="s">
        <v>326</v>
      </c>
      <c r="NV33" s="111" t="s">
        <v>326</v>
      </c>
      <c r="NW33" s="98"/>
      <c r="NX33" s="102"/>
      <c r="NY33" s="274" t="s">
        <v>0</v>
      </c>
      <c r="NZ33" s="101"/>
      <c r="OA33" s="110" t="s">
        <v>326</v>
      </c>
      <c r="OB33" s="111" t="s">
        <v>326</v>
      </c>
      <c r="OC33" s="117"/>
      <c r="OD33" s="253"/>
      <c r="OE33" s="110" t="s">
        <v>0</v>
      </c>
      <c r="OF33" s="110"/>
      <c r="OG33" s="110" t="s">
        <v>326</v>
      </c>
      <c r="OH33" s="111" t="s">
        <v>326</v>
      </c>
    </row>
    <row r="34" spans="1:398" ht="15" x14ac:dyDescent="0.2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217</v>
      </c>
      <c r="N34" s="111" t="s">
        <v>216</v>
      </c>
      <c r="O34" s="77"/>
      <c r="P34" s="102">
        <v>3</v>
      </c>
      <c r="Q34" s="311" t="s">
        <v>0</v>
      </c>
      <c r="R34" s="101">
        <v>1</v>
      </c>
      <c r="S34" s="110" t="s">
        <v>216</v>
      </c>
      <c r="T34" s="111" t="s">
        <v>219</v>
      </c>
      <c r="U34" s="77"/>
      <c r="V34" s="102">
        <v>2</v>
      </c>
      <c r="W34" s="311" t="s">
        <v>0</v>
      </c>
      <c r="X34" s="101">
        <v>2</v>
      </c>
      <c r="Y34" s="110" t="s">
        <v>217</v>
      </c>
      <c r="Z34" s="111" t="s">
        <v>219</v>
      </c>
      <c r="AA34" s="90"/>
      <c r="AB34" s="61">
        <v>3</v>
      </c>
      <c r="AC34" s="294" t="s">
        <v>0</v>
      </c>
      <c r="AD34" s="61">
        <v>2</v>
      </c>
      <c r="AE34" s="110" t="s">
        <v>218</v>
      </c>
      <c r="AF34" s="111" t="s">
        <v>216</v>
      </c>
      <c r="AG34" s="90"/>
      <c r="AH34" s="61">
        <v>0</v>
      </c>
      <c r="AI34" s="274" t="s">
        <v>0</v>
      </c>
      <c r="AJ34" s="61">
        <v>2</v>
      </c>
      <c r="AK34" s="110" t="s">
        <v>216</v>
      </c>
      <c r="AL34" s="111" t="s">
        <v>219</v>
      </c>
      <c r="AM34" s="90"/>
      <c r="AN34" s="102">
        <v>0</v>
      </c>
      <c r="AO34" s="274" t="s">
        <v>0</v>
      </c>
      <c r="AP34" s="101">
        <v>3</v>
      </c>
      <c r="AQ34" s="110" t="s">
        <v>216</v>
      </c>
      <c r="AR34" s="111" t="s">
        <v>219</v>
      </c>
      <c r="AS34" s="90"/>
      <c r="AT34" s="61">
        <v>3</v>
      </c>
      <c r="AU34" s="274" t="s">
        <v>0</v>
      </c>
      <c r="AV34" s="61">
        <v>1</v>
      </c>
      <c r="AW34" s="110" t="s">
        <v>216</v>
      </c>
      <c r="AX34" s="111" t="s">
        <v>218</v>
      </c>
      <c r="AY34" s="90"/>
      <c r="AZ34" s="102">
        <v>2</v>
      </c>
      <c r="BA34" s="274" t="s">
        <v>0</v>
      </c>
      <c r="BB34" s="101">
        <v>1</v>
      </c>
      <c r="BC34" s="110" t="s">
        <v>217</v>
      </c>
      <c r="BD34" s="111" t="s">
        <v>266</v>
      </c>
      <c r="BE34" s="90"/>
      <c r="BF34" s="61">
        <v>2</v>
      </c>
      <c r="BG34" s="274" t="s">
        <v>0</v>
      </c>
      <c r="BH34" s="61">
        <v>2</v>
      </c>
      <c r="BI34" s="110" t="s">
        <v>219</v>
      </c>
      <c r="BJ34" s="111" t="s">
        <v>216</v>
      </c>
      <c r="BK34" s="90"/>
      <c r="BL34" s="61">
        <v>2</v>
      </c>
      <c r="BM34" s="274" t="s">
        <v>0</v>
      </c>
      <c r="BN34" s="61">
        <v>0</v>
      </c>
      <c r="BO34" s="110" t="s">
        <v>218</v>
      </c>
      <c r="BP34" s="111" t="s">
        <v>215</v>
      </c>
      <c r="BQ34" s="90"/>
      <c r="BR34" s="61">
        <v>2</v>
      </c>
      <c r="BS34" s="274" t="s">
        <v>0</v>
      </c>
      <c r="BT34" s="61">
        <v>4</v>
      </c>
      <c r="BU34" s="110" t="s">
        <v>216</v>
      </c>
      <c r="BV34" s="111" t="s">
        <v>219</v>
      </c>
      <c r="BW34" s="90"/>
      <c r="BX34" s="61">
        <v>3</v>
      </c>
      <c r="BY34" s="274" t="s">
        <v>0</v>
      </c>
      <c r="BZ34" s="61">
        <v>1</v>
      </c>
      <c r="CA34" s="110" t="s">
        <v>216</v>
      </c>
      <c r="CB34" s="111" t="s">
        <v>289</v>
      </c>
      <c r="CC34" s="90"/>
      <c r="CD34" s="61">
        <v>3</v>
      </c>
      <c r="CE34" s="274" t="s">
        <v>0</v>
      </c>
      <c r="CF34" s="61">
        <v>0</v>
      </c>
      <c r="CG34" s="110" t="s">
        <v>218</v>
      </c>
      <c r="CH34" s="111" t="s">
        <v>217</v>
      </c>
      <c r="CI34" s="90"/>
      <c r="CJ34" s="102">
        <v>4</v>
      </c>
      <c r="CK34" s="274" t="s">
        <v>0</v>
      </c>
      <c r="CL34" s="101">
        <v>2</v>
      </c>
      <c r="CM34" s="110" t="s">
        <v>216</v>
      </c>
      <c r="CN34" s="111" t="s">
        <v>289</v>
      </c>
      <c r="CO34" s="90"/>
      <c r="CP34" s="102">
        <v>1</v>
      </c>
      <c r="CQ34" s="274" t="s">
        <v>0</v>
      </c>
      <c r="CR34" s="101">
        <v>3</v>
      </c>
      <c r="CS34" s="110" t="s">
        <v>266</v>
      </c>
      <c r="CT34" s="111" t="s">
        <v>218</v>
      </c>
      <c r="CU34" s="90"/>
      <c r="CV34" s="61">
        <v>0</v>
      </c>
      <c r="CW34" s="274" t="s">
        <v>0</v>
      </c>
      <c r="CX34" s="61">
        <v>3</v>
      </c>
      <c r="CY34" s="110" t="s">
        <v>218</v>
      </c>
      <c r="CZ34" s="111" t="s">
        <v>216</v>
      </c>
      <c r="DA34" s="90"/>
      <c r="DB34" s="61">
        <v>1</v>
      </c>
      <c r="DC34" s="274" t="s">
        <v>0</v>
      </c>
      <c r="DD34" s="61">
        <v>3</v>
      </c>
      <c r="DE34" s="110" t="s">
        <v>266</v>
      </c>
      <c r="DF34" s="111" t="s">
        <v>215</v>
      </c>
      <c r="DG34" s="90"/>
      <c r="DH34" s="61">
        <v>2</v>
      </c>
      <c r="DI34" s="274" t="s">
        <v>0</v>
      </c>
      <c r="DJ34" s="61">
        <v>1</v>
      </c>
      <c r="DK34" s="110" t="s">
        <v>217</v>
      </c>
      <c r="DL34" s="111" t="s">
        <v>216</v>
      </c>
      <c r="DM34" s="90"/>
      <c r="DN34" s="61">
        <v>2</v>
      </c>
      <c r="DO34" s="274" t="s">
        <v>0</v>
      </c>
      <c r="DP34" s="61">
        <v>2</v>
      </c>
      <c r="DQ34" s="110" t="s">
        <v>218</v>
      </c>
      <c r="DR34" s="111" t="s">
        <v>216</v>
      </c>
      <c r="DS34" s="90"/>
      <c r="DT34" s="61">
        <v>4</v>
      </c>
      <c r="DU34" s="274" t="s">
        <v>0</v>
      </c>
      <c r="DV34" s="61">
        <v>0</v>
      </c>
      <c r="DW34" s="110" t="s">
        <v>266</v>
      </c>
      <c r="DX34" s="111" t="s">
        <v>219</v>
      </c>
      <c r="DY34" s="90"/>
      <c r="DZ34" s="61">
        <v>3</v>
      </c>
      <c r="EA34" s="274" t="s">
        <v>0</v>
      </c>
      <c r="EB34" s="61">
        <v>0</v>
      </c>
      <c r="EC34" s="110" t="s">
        <v>216</v>
      </c>
      <c r="ED34" s="111" t="s">
        <v>219</v>
      </c>
      <c r="EE34" s="90"/>
      <c r="EF34" s="61">
        <v>0</v>
      </c>
      <c r="EG34" s="274" t="s">
        <v>0</v>
      </c>
      <c r="EH34" s="61">
        <v>3</v>
      </c>
      <c r="EI34" s="110" t="s">
        <v>218</v>
      </c>
      <c r="EJ34" s="111" t="s">
        <v>216</v>
      </c>
      <c r="EK34" s="90"/>
      <c r="EL34" s="61">
        <v>0</v>
      </c>
      <c r="EM34" s="274" t="s">
        <v>0</v>
      </c>
      <c r="EN34" s="61">
        <v>3</v>
      </c>
      <c r="EO34" s="110" t="s">
        <v>216</v>
      </c>
      <c r="EP34" s="111" t="s">
        <v>219</v>
      </c>
      <c r="EQ34" s="90"/>
      <c r="ER34" s="102">
        <v>2</v>
      </c>
      <c r="ES34" s="274" t="s">
        <v>0</v>
      </c>
      <c r="ET34" s="101">
        <v>3</v>
      </c>
      <c r="EU34" s="110" t="s">
        <v>266</v>
      </c>
      <c r="EV34" s="111" t="s">
        <v>215</v>
      </c>
      <c r="EW34" s="90"/>
      <c r="EX34" s="61">
        <v>3</v>
      </c>
      <c r="EY34" s="274" t="s">
        <v>0</v>
      </c>
      <c r="EZ34" s="61">
        <v>0</v>
      </c>
      <c r="FA34" s="110" t="s">
        <v>216</v>
      </c>
      <c r="FB34" s="111" t="s">
        <v>218</v>
      </c>
      <c r="FC34" s="90"/>
      <c r="FD34" s="102">
        <v>2</v>
      </c>
      <c r="FE34" s="274" t="s">
        <v>0</v>
      </c>
      <c r="FF34" s="101">
        <v>1</v>
      </c>
      <c r="FG34" s="110" t="s">
        <v>266</v>
      </c>
      <c r="FH34" s="111" t="s">
        <v>215</v>
      </c>
      <c r="FI34" s="90"/>
      <c r="FJ34" s="61">
        <v>3</v>
      </c>
      <c r="FK34" s="274" t="s">
        <v>0</v>
      </c>
      <c r="FL34" s="61">
        <v>1</v>
      </c>
      <c r="FM34" s="110" t="s">
        <v>216</v>
      </c>
      <c r="FN34" s="111" t="s">
        <v>219</v>
      </c>
      <c r="FO34" s="90"/>
      <c r="FP34" s="61">
        <v>0</v>
      </c>
      <c r="FQ34" s="274" t="s">
        <v>0</v>
      </c>
      <c r="FR34" s="61">
        <v>2</v>
      </c>
      <c r="FS34" s="110" t="s">
        <v>216</v>
      </c>
      <c r="FT34" s="111" t="s">
        <v>218</v>
      </c>
      <c r="FU34" s="90"/>
      <c r="FV34" s="61">
        <v>3</v>
      </c>
      <c r="FW34" s="274" t="s">
        <v>0</v>
      </c>
      <c r="FX34" s="61">
        <v>1</v>
      </c>
      <c r="FY34" s="110" t="s">
        <v>218</v>
      </c>
      <c r="FZ34" s="111" t="s">
        <v>266</v>
      </c>
      <c r="GA34" s="90"/>
      <c r="GB34" s="102">
        <v>1</v>
      </c>
      <c r="GC34" s="274" t="s">
        <v>0</v>
      </c>
      <c r="GD34" s="101">
        <v>2</v>
      </c>
      <c r="GE34" s="110" t="s">
        <v>218</v>
      </c>
      <c r="GF34" s="111" t="s">
        <v>214</v>
      </c>
      <c r="GG34" s="90"/>
      <c r="GH34" s="102">
        <v>2</v>
      </c>
      <c r="GI34" s="274" t="s">
        <v>0</v>
      </c>
      <c r="GJ34" s="101">
        <v>0</v>
      </c>
      <c r="GK34" s="110" t="s">
        <v>218</v>
      </c>
      <c r="GL34" s="111" t="s">
        <v>214</v>
      </c>
      <c r="GM34" s="90"/>
      <c r="GN34" s="61">
        <v>0</v>
      </c>
      <c r="GO34" s="274" t="s">
        <v>0</v>
      </c>
      <c r="GP34" s="61">
        <v>2</v>
      </c>
      <c r="GQ34" s="110" t="s">
        <v>218</v>
      </c>
      <c r="GR34" s="111" t="s">
        <v>217</v>
      </c>
      <c r="GS34" s="90"/>
      <c r="GT34" s="61">
        <v>0</v>
      </c>
      <c r="GU34" s="274" t="s">
        <v>0</v>
      </c>
      <c r="GV34" s="61">
        <v>1</v>
      </c>
      <c r="GW34" s="110" t="s">
        <v>217</v>
      </c>
      <c r="GX34" s="111" t="s">
        <v>266</v>
      </c>
      <c r="GY34" s="90"/>
      <c r="GZ34" s="102">
        <v>3</v>
      </c>
      <c r="HA34" s="274" t="s">
        <v>0</v>
      </c>
      <c r="HB34" s="101">
        <v>0</v>
      </c>
      <c r="HC34" s="110" t="s">
        <v>218</v>
      </c>
      <c r="HD34" s="111" t="s">
        <v>217</v>
      </c>
      <c r="HE34" s="90"/>
      <c r="HF34" s="61"/>
      <c r="HG34" s="274" t="s">
        <v>0</v>
      </c>
      <c r="HH34" s="61"/>
      <c r="HI34" s="110" t="s">
        <v>326</v>
      </c>
      <c r="HJ34" s="111" t="s">
        <v>326</v>
      </c>
      <c r="HK34" s="90"/>
      <c r="HL34" s="61">
        <v>1</v>
      </c>
      <c r="HM34" s="274" t="s">
        <v>0</v>
      </c>
      <c r="HN34" s="61">
        <v>3</v>
      </c>
      <c r="HO34" s="110" t="s">
        <v>219</v>
      </c>
      <c r="HP34" s="111" t="s">
        <v>217</v>
      </c>
      <c r="HQ34" s="90"/>
      <c r="HR34" s="61">
        <v>3</v>
      </c>
      <c r="HS34" s="274" t="s">
        <v>0</v>
      </c>
      <c r="HT34" s="61">
        <v>0</v>
      </c>
      <c r="HU34" s="110" t="s">
        <v>218</v>
      </c>
      <c r="HV34" s="111" t="s">
        <v>217</v>
      </c>
      <c r="HW34" s="90"/>
      <c r="HX34" s="102"/>
      <c r="HY34" s="274" t="s">
        <v>0</v>
      </c>
      <c r="HZ34" s="101"/>
      <c r="IA34" s="110" t="s">
        <v>326</v>
      </c>
      <c r="IB34" s="111" t="s">
        <v>326</v>
      </c>
      <c r="IC34" s="90"/>
      <c r="ID34" s="61">
        <v>1</v>
      </c>
      <c r="IE34" s="274" t="s">
        <v>0</v>
      </c>
      <c r="IF34" s="61">
        <v>2</v>
      </c>
      <c r="IG34" s="110" t="s">
        <v>217</v>
      </c>
      <c r="IH34" s="111" t="s">
        <v>218</v>
      </c>
      <c r="II34" s="90"/>
      <c r="IJ34" s="61"/>
      <c r="IK34" s="274" t="s">
        <v>0</v>
      </c>
      <c r="IL34" s="61"/>
      <c r="IM34" s="110" t="s">
        <v>326</v>
      </c>
      <c r="IN34" s="111" t="s">
        <v>326</v>
      </c>
      <c r="IO34" s="90"/>
      <c r="IP34" s="102">
        <v>2</v>
      </c>
      <c r="IQ34" s="274" t="s">
        <v>0</v>
      </c>
      <c r="IR34" s="101">
        <v>0</v>
      </c>
      <c r="IS34" s="110" t="s">
        <v>266</v>
      </c>
      <c r="IT34" s="111" t="s">
        <v>215</v>
      </c>
      <c r="IU34" s="90"/>
      <c r="IV34" s="61">
        <v>1</v>
      </c>
      <c r="IW34" s="274" t="s">
        <v>0</v>
      </c>
      <c r="IX34" s="61">
        <v>2</v>
      </c>
      <c r="IY34" s="110" t="s">
        <v>216</v>
      </c>
      <c r="IZ34" s="111" t="s">
        <v>266</v>
      </c>
      <c r="JA34" s="90"/>
      <c r="JB34" s="61">
        <v>2</v>
      </c>
      <c r="JC34" s="274" t="s">
        <v>0</v>
      </c>
      <c r="JD34" s="61">
        <v>1</v>
      </c>
      <c r="JE34" s="110" t="s">
        <v>266</v>
      </c>
      <c r="JF34" s="111" t="s">
        <v>215</v>
      </c>
      <c r="JG34" s="90"/>
      <c r="JH34" s="61"/>
      <c r="JI34" s="274" t="s">
        <v>0</v>
      </c>
      <c r="JJ34" s="61"/>
      <c r="JK34" s="110" t="s">
        <v>326</v>
      </c>
      <c r="JL34" s="111" t="s">
        <v>326</v>
      </c>
      <c r="JM34" s="90"/>
      <c r="JN34" s="61"/>
      <c r="JO34" s="274" t="s">
        <v>0</v>
      </c>
      <c r="JP34" s="61"/>
      <c r="JQ34" s="110" t="s">
        <v>326</v>
      </c>
      <c r="JR34" s="111" t="s">
        <v>326</v>
      </c>
      <c r="JS34" s="90"/>
      <c r="JT34" s="102"/>
      <c r="JU34" s="274" t="s">
        <v>0</v>
      </c>
      <c r="JV34" s="101"/>
      <c r="JW34" s="110" t="s">
        <v>326</v>
      </c>
      <c r="JX34" s="111" t="s">
        <v>326</v>
      </c>
      <c r="JY34" s="90"/>
      <c r="JZ34" s="102"/>
      <c r="KA34" s="274" t="s">
        <v>0</v>
      </c>
      <c r="KB34" s="101"/>
      <c r="KC34" s="110" t="s">
        <v>326</v>
      </c>
      <c r="KD34" s="111" t="s">
        <v>326</v>
      </c>
      <c r="KE34" s="90"/>
      <c r="KF34" s="102"/>
      <c r="KG34" s="274" t="s">
        <v>0</v>
      </c>
      <c r="KH34" s="101"/>
      <c r="KI34" s="110" t="s">
        <v>326</v>
      </c>
      <c r="KJ34" s="111" t="s">
        <v>326</v>
      </c>
      <c r="KK34" s="90"/>
      <c r="KL34" s="61"/>
      <c r="KM34" s="274" t="s">
        <v>0</v>
      </c>
      <c r="KN34" s="61"/>
      <c r="KO34" s="110" t="s">
        <v>326</v>
      </c>
      <c r="KP34" s="111" t="s">
        <v>326</v>
      </c>
      <c r="KQ34" s="90"/>
      <c r="KR34" s="61"/>
      <c r="KS34" s="274" t="s">
        <v>0</v>
      </c>
      <c r="KT34" s="61"/>
      <c r="KU34" s="110" t="s">
        <v>326</v>
      </c>
      <c r="KV34" s="111" t="s">
        <v>326</v>
      </c>
      <c r="KW34" s="90"/>
      <c r="KX34" s="61"/>
      <c r="KY34" s="274" t="s">
        <v>0</v>
      </c>
      <c r="KZ34" s="61"/>
      <c r="LA34" s="110" t="s">
        <v>326</v>
      </c>
      <c r="LB34" s="111" t="s">
        <v>326</v>
      </c>
      <c r="LC34" s="90"/>
      <c r="LD34" s="102"/>
      <c r="LE34" s="274" t="s">
        <v>0</v>
      </c>
      <c r="LF34" s="101"/>
      <c r="LG34" s="110" t="s">
        <v>326</v>
      </c>
      <c r="LH34" s="111" t="s">
        <v>326</v>
      </c>
      <c r="LI34" s="90"/>
      <c r="LJ34" s="61"/>
      <c r="LK34" s="274" t="s">
        <v>0</v>
      </c>
      <c r="LL34" s="61"/>
      <c r="LM34" s="110" t="s">
        <v>326</v>
      </c>
      <c r="LN34" s="111" t="s">
        <v>326</v>
      </c>
      <c r="LO34" s="90"/>
      <c r="LP34" s="61"/>
      <c r="LQ34" s="274" t="s">
        <v>0</v>
      </c>
      <c r="LR34" s="61"/>
      <c r="LS34" s="110" t="s">
        <v>326</v>
      </c>
      <c r="LT34" s="111" t="s">
        <v>326</v>
      </c>
      <c r="LU34" s="90"/>
      <c r="LV34" s="102"/>
      <c r="LW34" s="274" t="s">
        <v>0</v>
      </c>
      <c r="LX34" s="101"/>
      <c r="LY34" s="110" t="s">
        <v>326</v>
      </c>
      <c r="LZ34" s="111" t="s">
        <v>326</v>
      </c>
      <c r="MA34" s="90"/>
      <c r="MB34" s="61"/>
      <c r="MC34" s="274" t="s">
        <v>0</v>
      </c>
      <c r="MD34" s="61"/>
      <c r="ME34" s="110" t="s">
        <v>326</v>
      </c>
      <c r="MF34" s="111" t="s">
        <v>326</v>
      </c>
      <c r="MG34" s="90"/>
      <c r="MH34" s="61"/>
      <c r="MI34" s="274" t="s">
        <v>0</v>
      </c>
      <c r="MJ34" s="61"/>
      <c r="MK34" s="110" t="s">
        <v>326</v>
      </c>
      <c r="ML34" s="111" t="s">
        <v>326</v>
      </c>
      <c r="MM34" s="90"/>
      <c r="MN34" s="61"/>
      <c r="MO34" s="274" t="s">
        <v>0</v>
      </c>
      <c r="MP34" s="61"/>
      <c r="MQ34" s="110" t="s">
        <v>326</v>
      </c>
      <c r="MR34" s="111" t="s">
        <v>326</v>
      </c>
      <c r="MS34" s="90"/>
      <c r="MT34" s="102"/>
      <c r="MU34" s="274" t="s">
        <v>0</v>
      </c>
      <c r="MV34" s="101"/>
      <c r="MW34" s="110" t="s">
        <v>326</v>
      </c>
      <c r="MX34" s="111" t="s">
        <v>326</v>
      </c>
      <c r="MY34" s="90"/>
      <c r="MZ34" s="61"/>
      <c r="NA34" s="274" t="s">
        <v>0</v>
      </c>
      <c r="NB34" s="61"/>
      <c r="NC34" s="110" t="s">
        <v>326</v>
      </c>
      <c r="ND34" s="111" t="s">
        <v>326</v>
      </c>
      <c r="NE34" s="90"/>
      <c r="NF34" s="61"/>
      <c r="NG34" s="274" t="s">
        <v>0</v>
      </c>
      <c r="NH34" s="61"/>
      <c r="NI34" s="110" t="s">
        <v>326</v>
      </c>
      <c r="NJ34" s="111" t="s">
        <v>326</v>
      </c>
      <c r="NK34" s="90"/>
      <c r="NL34" s="61"/>
      <c r="NM34" s="274" t="s">
        <v>0</v>
      </c>
      <c r="NN34" s="61"/>
      <c r="NO34" s="110" t="s">
        <v>326</v>
      </c>
      <c r="NP34" s="111" t="s">
        <v>326</v>
      </c>
      <c r="NQ34" s="90"/>
      <c r="NR34" s="61"/>
      <c r="NS34" s="274" t="s">
        <v>0</v>
      </c>
      <c r="NT34" s="61"/>
      <c r="NU34" s="110" t="s">
        <v>326</v>
      </c>
      <c r="NV34" s="111" t="s">
        <v>326</v>
      </c>
      <c r="NW34" s="98"/>
      <c r="NX34" s="102"/>
      <c r="NY34" s="274" t="s">
        <v>0</v>
      </c>
      <c r="NZ34" s="101"/>
      <c r="OA34" s="110" t="s">
        <v>326</v>
      </c>
      <c r="OB34" s="111" t="s">
        <v>326</v>
      </c>
      <c r="OC34" s="117"/>
      <c r="OD34" s="253"/>
      <c r="OE34" s="110" t="s">
        <v>0</v>
      </c>
      <c r="OF34" s="110"/>
      <c r="OG34" s="110" t="s">
        <v>326</v>
      </c>
      <c r="OH34" s="111" t="s">
        <v>326</v>
      </c>
    </row>
    <row r="35" spans="1:398" ht="15" hidden="1" x14ac:dyDescent="0.2">
      <c r="A35" s="283">
        <f>IF(B35="","",VLOOKUP(B35,'Registrovaní tipéri'!$A$2:$B$101,2,FALSE))</f>
        <v>58</v>
      </c>
      <c r="B35" s="277" t="s">
        <v>325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216</v>
      </c>
      <c r="N35" s="111" t="s">
        <v>289</v>
      </c>
      <c r="O35" s="77"/>
      <c r="P35" s="102"/>
      <c r="Q35" s="311" t="s">
        <v>0</v>
      </c>
      <c r="R35" s="101"/>
      <c r="S35" s="110" t="s">
        <v>326</v>
      </c>
      <c r="T35" s="111" t="s">
        <v>326</v>
      </c>
      <c r="U35" s="77"/>
      <c r="V35" s="102"/>
      <c r="W35" s="311" t="s">
        <v>0</v>
      </c>
      <c r="X35" s="101"/>
      <c r="Y35" s="110" t="s">
        <v>326</v>
      </c>
      <c r="Z35" s="111" t="s">
        <v>326</v>
      </c>
      <c r="AA35" s="90"/>
      <c r="AB35" s="61"/>
      <c r="AC35" s="294" t="s">
        <v>0</v>
      </c>
      <c r="AD35" s="61"/>
      <c r="AE35" s="110" t="s">
        <v>326</v>
      </c>
      <c r="AF35" s="111" t="s">
        <v>326</v>
      </c>
      <c r="AG35" s="90"/>
      <c r="AH35" s="61"/>
      <c r="AI35" s="274" t="s">
        <v>0</v>
      </c>
      <c r="AJ35" s="61"/>
      <c r="AK35" s="110" t="s">
        <v>326</v>
      </c>
      <c r="AL35" s="111" t="s">
        <v>326</v>
      </c>
      <c r="AM35" s="90"/>
      <c r="AN35" s="102"/>
      <c r="AO35" s="274" t="s">
        <v>0</v>
      </c>
      <c r="AP35" s="101"/>
      <c r="AQ35" s="110" t="s">
        <v>326</v>
      </c>
      <c r="AR35" s="111" t="s">
        <v>326</v>
      </c>
      <c r="AS35" s="90"/>
      <c r="AT35" s="61"/>
      <c r="AU35" s="274" t="s">
        <v>0</v>
      </c>
      <c r="AV35" s="61"/>
      <c r="AW35" s="110" t="s">
        <v>326</v>
      </c>
      <c r="AX35" s="111" t="s">
        <v>326</v>
      </c>
      <c r="AY35" s="90"/>
      <c r="AZ35" s="102"/>
      <c r="BA35" s="274" t="s">
        <v>0</v>
      </c>
      <c r="BB35" s="101"/>
      <c r="BC35" s="110" t="s">
        <v>326</v>
      </c>
      <c r="BD35" s="111" t="s">
        <v>326</v>
      </c>
      <c r="BE35" s="90"/>
      <c r="BF35" s="61"/>
      <c r="BG35" s="274" t="s">
        <v>0</v>
      </c>
      <c r="BH35" s="61"/>
      <c r="BI35" s="110" t="s">
        <v>326</v>
      </c>
      <c r="BJ35" s="111" t="s">
        <v>326</v>
      </c>
      <c r="BK35" s="90"/>
      <c r="BL35" s="61"/>
      <c r="BM35" s="274" t="s">
        <v>0</v>
      </c>
      <c r="BN35" s="61"/>
      <c r="BO35" s="110" t="s">
        <v>326</v>
      </c>
      <c r="BP35" s="111" t="s">
        <v>326</v>
      </c>
      <c r="BQ35" s="90"/>
      <c r="BR35" s="61"/>
      <c r="BS35" s="274" t="s">
        <v>0</v>
      </c>
      <c r="BT35" s="61"/>
      <c r="BU35" s="110" t="s">
        <v>326</v>
      </c>
      <c r="BV35" s="111" t="s">
        <v>326</v>
      </c>
      <c r="BW35" s="90"/>
      <c r="BX35" s="61"/>
      <c r="BY35" s="274" t="s">
        <v>0</v>
      </c>
      <c r="BZ35" s="61"/>
      <c r="CA35" s="110" t="s">
        <v>326</v>
      </c>
      <c r="CB35" s="111" t="s">
        <v>326</v>
      </c>
      <c r="CC35" s="90"/>
      <c r="CD35" s="61"/>
      <c r="CE35" s="274" t="s">
        <v>0</v>
      </c>
      <c r="CF35" s="61"/>
      <c r="CG35" s="110" t="s">
        <v>326</v>
      </c>
      <c r="CH35" s="111" t="s">
        <v>326</v>
      </c>
      <c r="CI35" s="90"/>
      <c r="CJ35" s="102"/>
      <c r="CK35" s="274" t="s">
        <v>0</v>
      </c>
      <c r="CL35" s="101"/>
      <c r="CM35" s="110" t="s">
        <v>326</v>
      </c>
      <c r="CN35" s="111" t="s">
        <v>326</v>
      </c>
      <c r="CO35" s="90"/>
      <c r="CP35" s="102"/>
      <c r="CQ35" s="274" t="s">
        <v>0</v>
      </c>
      <c r="CR35" s="101"/>
      <c r="CS35" s="110" t="s">
        <v>326</v>
      </c>
      <c r="CT35" s="111" t="s">
        <v>326</v>
      </c>
      <c r="CU35" s="90"/>
      <c r="CV35" s="61"/>
      <c r="CW35" s="274" t="s">
        <v>0</v>
      </c>
      <c r="CX35" s="61"/>
      <c r="CY35" s="110" t="s">
        <v>326</v>
      </c>
      <c r="CZ35" s="111" t="s">
        <v>326</v>
      </c>
      <c r="DA35" s="90"/>
      <c r="DB35" s="61"/>
      <c r="DC35" s="274" t="s">
        <v>0</v>
      </c>
      <c r="DD35" s="61"/>
      <c r="DE35" s="110" t="s">
        <v>326</v>
      </c>
      <c r="DF35" s="111" t="s">
        <v>326</v>
      </c>
      <c r="DG35" s="90"/>
      <c r="DH35" s="61"/>
      <c r="DI35" s="274" t="s">
        <v>0</v>
      </c>
      <c r="DJ35" s="61"/>
      <c r="DK35" s="110" t="s">
        <v>326</v>
      </c>
      <c r="DL35" s="111" t="s">
        <v>326</v>
      </c>
      <c r="DM35" s="90"/>
      <c r="DN35" s="61"/>
      <c r="DO35" s="274" t="s">
        <v>0</v>
      </c>
      <c r="DP35" s="61"/>
      <c r="DQ35" s="110" t="s">
        <v>326</v>
      </c>
      <c r="DR35" s="111" t="s">
        <v>326</v>
      </c>
      <c r="DS35" s="90"/>
      <c r="DT35" s="61"/>
      <c r="DU35" s="274" t="s">
        <v>0</v>
      </c>
      <c r="DV35" s="61"/>
      <c r="DW35" s="110" t="s">
        <v>326</v>
      </c>
      <c r="DX35" s="111" t="s">
        <v>326</v>
      </c>
      <c r="DY35" s="90"/>
      <c r="DZ35" s="61"/>
      <c r="EA35" s="274" t="s">
        <v>0</v>
      </c>
      <c r="EB35" s="61"/>
      <c r="EC35" s="110" t="s">
        <v>326</v>
      </c>
      <c r="ED35" s="111" t="s">
        <v>326</v>
      </c>
      <c r="EE35" s="90"/>
      <c r="EF35" s="61"/>
      <c r="EG35" s="274" t="s">
        <v>0</v>
      </c>
      <c r="EH35" s="61"/>
      <c r="EI35" s="110" t="s">
        <v>326</v>
      </c>
      <c r="EJ35" s="111" t="s">
        <v>326</v>
      </c>
      <c r="EK35" s="90"/>
      <c r="EL35" s="61"/>
      <c r="EM35" s="274" t="s">
        <v>0</v>
      </c>
      <c r="EN35" s="61"/>
      <c r="EO35" s="110" t="s">
        <v>326</v>
      </c>
      <c r="EP35" s="111" t="s">
        <v>326</v>
      </c>
      <c r="EQ35" s="90"/>
      <c r="ER35" s="102"/>
      <c r="ES35" s="274" t="s">
        <v>0</v>
      </c>
      <c r="ET35" s="101"/>
      <c r="EU35" s="110" t="s">
        <v>326</v>
      </c>
      <c r="EV35" s="111" t="s">
        <v>326</v>
      </c>
      <c r="EW35" s="90"/>
      <c r="EX35" s="61"/>
      <c r="EY35" s="274" t="s">
        <v>0</v>
      </c>
      <c r="EZ35" s="61"/>
      <c r="FA35" s="110" t="s">
        <v>326</v>
      </c>
      <c r="FB35" s="111" t="s">
        <v>326</v>
      </c>
      <c r="FC35" s="90"/>
      <c r="FD35" s="102"/>
      <c r="FE35" s="274" t="s">
        <v>0</v>
      </c>
      <c r="FF35" s="101"/>
      <c r="FG35" s="110" t="s">
        <v>326</v>
      </c>
      <c r="FH35" s="111" t="s">
        <v>326</v>
      </c>
      <c r="FI35" s="90"/>
      <c r="FJ35" s="61"/>
      <c r="FK35" s="274" t="s">
        <v>0</v>
      </c>
      <c r="FL35" s="61"/>
      <c r="FM35" s="110" t="s">
        <v>326</v>
      </c>
      <c r="FN35" s="111" t="s">
        <v>326</v>
      </c>
      <c r="FO35" s="90"/>
      <c r="FP35" s="61"/>
      <c r="FQ35" s="274" t="s">
        <v>0</v>
      </c>
      <c r="FR35" s="61"/>
      <c r="FS35" s="110" t="s">
        <v>326</v>
      </c>
      <c r="FT35" s="111" t="s">
        <v>326</v>
      </c>
      <c r="FU35" s="90"/>
      <c r="FV35" s="61"/>
      <c r="FW35" s="274" t="s">
        <v>0</v>
      </c>
      <c r="FX35" s="61"/>
      <c r="FY35" s="110" t="s">
        <v>326</v>
      </c>
      <c r="FZ35" s="111" t="s">
        <v>326</v>
      </c>
      <c r="GA35" s="90"/>
      <c r="GB35" s="102"/>
      <c r="GC35" s="274" t="s">
        <v>0</v>
      </c>
      <c r="GD35" s="101"/>
      <c r="GE35" s="110" t="s">
        <v>326</v>
      </c>
      <c r="GF35" s="111" t="s">
        <v>326</v>
      </c>
      <c r="GG35" s="90"/>
      <c r="GH35" s="102"/>
      <c r="GI35" s="274" t="s">
        <v>0</v>
      </c>
      <c r="GJ35" s="101"/>
      <c r="GK35" s="110" t="s">
        <v>326</v>
      </c>
      <c r="GL35" s="111" t="s">
        <v>326</v>
      </c>
      <c r="GM35" s="90"/>
      <c r="GN35" s="61"/>
      <c r="GO35" s="274" t="s">
        <v>0</v>
      </c>
      <c r="GP35" s="61"/>
      <c r="GQ35" s="110" t="s">
        <v>326</v>
      </c>
      <c r="GR35" s="111" t="s">
        <v>326</v>
      </c>
      <c r="GS35" s="90"/>
      <c r="GT35" s="61"/>
      <c r="GU35" s="274" t="s">
        <v>0</v>
      </c>
      <c r="GV35" s="61"/>
      <c r="GW35" s="110" t="s">
        <v>326</v>
      </c>
      <c r="GX35" s="111" t="s">
        <v>326</v>
      </c>
      <c r="GY35" s="90"/>
      <c r="GZ35" s="102"/>
      <c r="HA35" s="274" t="s">
        <v>0</v>
      </c>
      <c r="HB35" s="101"/>
      <c r="HC35" s="110" t="s">
        <v>326</v>
      </c>
      <c r="HD35" s="111" t="s">
        <v>326</v>
      </c>
      <c r="HE35" s="90"/>
      <c r="HF35" s="61"/>
      <c r="HG35" s="274" t="s">
        <v>0</v>
      </c>
      <c r="HH35" s="61"/>
      <c r="HI35" s="110" t="s">
        <v>326</v>
      </c>
      <c r="HJ35" s="111" t="s">
        <v>326</v>
      </c>
      <c r="HK35" s="90"/>
      <c r="HL35" s="61"/>
      <c r="HM35" s="274" t="s">
        <v>0</v>
      </c>
      <c r="HN35" s="61"/>
      <c r="HO35" s="110" t="s">
        <v>326</v>
      </c>
      <c r="HP35" s="111" t="s">
        <v>326</v>
      </c>
      <c r="HQ35" s="90"/>
      <c r="HR35" s="61"/>
      <c r="HS35" s="274" t="s">
        <v>0</v>
      </c>
      <c r="HT35" s="61"/>
      <c r="HU35" s="110" t="s">
        <v>326</v>
      </c>
      <c r="HV35" s="111" t="s">
        <v>326</v>
      </c>
      <c r="HW35" s="90"/>
      <c r="HX35" s="102"/>
      <c r="HY35" s="274" t="s">
        <v>0</v>
      </c>
      <c r="HZ35" s="101"/>
      <c r="IA35" s="110" t="s">
        <v>326</v>
      </c>
      <c r="IB35" s="111" t="s">
        <v>326</v>
      </c>
      <c r="IC35" s="90"/>
      <c r="ID35" s="61"/>
      <c r="IE35" s="274" t="s">
        <v>0</v>
      </c>
      <c r="IF35" s="61"/>
      <c r="IG35" s="110" t="s">
        <v>326</v>
      </c>
      <c r="IH35" s="111" t="s">
        <v>326</v>
      </c>
      <c r="II35" s="90"/>
      <c r="IJ35" s="61"/>
      <c r="IK35" s="274" t="s">
        <v>0</v>
      </c>
      <c r="IL35" s="61"/>
      <c r="IM35" s="110" t="s">
        <v>326</v>
      </c>
      <c r="IN35" s="111" t="s">
        <v>326</v>
      </c>
      <c r="IO35" s="90"/>
      <c r="IP35" s="102"/>
      <c r="IQ35" s="274" t="s">
        <v>0</v>
      </c>
      <c r="IR35" s="101"/>
      <c r="IS35" s="110" t="s">
        <v>326</v>
      </c>
      <c r="IT35" s="111" t="s">
        <v>326</v>
      </c>
      <c r="IU35" s="90"/>
      <c r="IV35" s="61"/>
      <c r="IW35" s="274" t="s">
        <v>0</v>
      </c>
      <c r="IX35" s="61"/>
      <c r="IY35" s="110" t="s">
        <v>326</v>
      </c>
      <c r="IZ35" s="111" t="s">
        <v>326</v>
      </c>
      <c r="JA35" s="90"/>
      <c r="JB35" s="61"/>
      <c r="JC35" s="274" t="s">
        <v>0</v>
      </c>
      <c r="JD35" s="61"/>
      <c r="JE35" s="110" t="s">
        <v>326</v>
      </c>
      <c r="JF35" s="111" t="s">
        <v>326</v>
      </c>
      <c r="JG35" s="90"/>
      <c r="JH35" s="61"/>
      <c r="JI35" s="274" t="s">
        <v>0</v>
      </c>
      <c r="JJ35" s="61"/>
      <c r="JK35" s="110" t="s">
        <v>326</v>
      </c>
      <c r="JL35" s="111" t="s">
        <v>326</v>
      </c>
      <c r="JM35" s="90"/>
      <c r="JN35" s="61"/>
      <c r="JO35" s="274" t="s">
        <v>0</v>
      </c>
      <c r="JP35" s="61"/>
      <c r="JQ35" s="110" t="s">
        <v>326</v>
      </c>
      <c r="JR35" s="111" t="s">
        <v>326</v>
      </c>
      <c r="JS35" s="90"/>
      <c r="JT35" s="102"/>
      <c r="JU35" s="274" t="s">
        <v>0</v>
      </c>
      <c r="JV35" s="101"/>
      <c r="JW35" s="110" t="s">
        <v>326</v>
      </c>
      <c r="JX35" s="111" t="s">
        <v>326</v>
      </c>
      <c r="JY35" s="90"/>
      <c r="JZ35" s="102"/>
      <c r="KA35" s="274" t="s">
        <v>0</v>
      </c>
      <c r="KB35" s="101"/>
      <c r="KC35" s="110" t="s">
        <v>326</v>
      </c>
      <c r="KD35" s="111" t="s">
        <v>326</v>
      </c>
      <c r="KE35" s="90"/>
      <c r="KF35" s="102"/>
      <c r="KG35" s="274" t="s">
        <v>0</v>
      </c>
      <c r="KH35" s="101"/>
      <c r="KI35" s="110" t="s">
        <v>326</v>
      </c>
      <c r="KJ35" s="111" t="s">
        <v>326</v>
      </c>
      <c r="KK35" s="90"/>
      <c r="KL35" s="61"/>
      <c r="KM35" s="274" t="s">
        <v>0</v>
      </c>
      <c r="KN35" s="61"/>
      <c r="KO35" s="110" t="s">
        <v>326</v>
      </c>
      <c r="KP35" s="111" t="s">
        <v>326</v>
      </c>
      <c r="KQ35" s="90"/>
      <c r="KR35" s="61"/>
      <c r="KS35" s="274" t="s">
        <v>0</v>
      </c>
      <c r="KT35" s="61"/>
      <c r="KU35" s="110" t="s">
        <v>326</v>
      </c>
      <c r="KV35" s="111" t="s">
        <v>326</v>
      </c>
      <c r="KW35" s="90"/>
      <c r="KX35" s="61"/>
      <c r="KY35" s="274" t="s">
        <v>0</v>
      </c>
      <c r="KZ35" s="61"/>
      <c r="LA35" s="110" t="s">
        <v>326</v>
      </c>
      <c r="LB35" s="111" t="s">
        <v>326</v>
      </c>
      <c r="LC35" s="90"/>
      <c r="LD35" s="102"/>
      <c r="LE35" s="274" t="s">
        <v>0</v>
      </c>
      <c r="LF35" s="101"/>
      <c r="LG35" s="110" t="s">
        <v>326</v>
      </c>
      <c r="LH35" s="111" t="s">
        <v>326</v>
      </c>
      <c r="LI35" s="90"/>
      <c r="LJ35" s="61"/>
      <c r="LK35" s="274" t="s">
        <v>0</v>
      </c>
      <c r="LL35" s="61"/>
      <c r="LM35" s="110" t="s">
        <v>326</v>
      </c>
      <c r="LN35" s="111" t="s">
        <v>326</v>
      </c>
      <c r="LO35" s="90"/>
      <c r="LP35" s="61"/>
      <c r="LQ35" s="274" t="s">
        <v>0</v>
      </c>
      <c r="LR35" s="61"/>
      <c r="LS35" s="110" t="s">
        <v>326</v>
      </c>
      <c r="LT35" s="111" t="s">
        <v>326</v>
      </c>
      <c r="LU35" s="90"/>
      <c r="LV35" s="102"/>
      <c r="LW35" s="274" t="s">
        <v>0</v>
      </c>
      <c r="LX35" s="101"/>
      <c r="LY35" s="110" t="s">
        <v>326</v>
      </c>
      <c r="LZ35" s="111" t="s">
        <v>326</v>
      </c>
      <c r="MA35" s="90"/>
      <c r="MB35" s="61"/>
      <c r="MC35" s="274" t="s">
        <v>0</v>
      </c>
      <c r="MD35" s="61"/>
      <c r="ME35" s="110" t="s">
        <v>326</v>
      </c>
      <c r="MF35" s="111" t="s">
        <v>326</v>
      </c>
      <c r="MG35" s="90"/>
      <c r="MH35" s="61"/>
      <c r="MI35" s="274" t="s">
        <v>0</v>
      </c>
      <c r="MJ35" s="61"/>
      <c r="MK35" s="110" t="s">
        <v>326</v>
      </c>
      <c r="ML35" s="111" t="s">
        <v>326</v>
      </c>
      <c r="MM35" s="90"/>
      <c r="MN35" s="61"/>
      <c r="MO35" s="274" t="s">
        <v>0</v>
      </c>
      <c r="MP35" s="61"/>
      <c r="MQ35" s="110" t="s">
        <v>326</v>
      </c>
      <c r="MR35" s="111" t="s">
        <v>326</v>
      </c>
      <c r="MS35" s="90"/>
      <c r="MT35" s="102"/>
      <c r="MU35" s="274" t="s">
        <v>0</v>
      </c>
      <c r="MV35" s="101"/>
      <c r="MW35" s="110" t="s">
        <v>326</v>
      </c>
      <c r="MX35" s="111" t="s">
        <v>326</v>
      </c>
      <c r="MY35" s="90"/>
      <c r="MZ35" s="61"/>
      <c r="NA35" s="274" t="s">
        <v>0</v>
      </c>
      <c r="NB35" s="61"/>
      <c r="NC35" s="110" t="s">
        <v>326</v>
      </c>
      <c r="ND35" s="111" t="s">
        <v>326</v>
      </c>
      <c r="NE35" s="90"/>
      <c r="NF35" s="61"/>
      <c r="NG35" s="274" t="s">
        <v>0</v>
      </c>
      <c r="NH35" s="61"/>
      <c r="NI35" s="110" t="s">
        <v>326</v>
      </c>
      <c r="NJ35" s="111" t="s">
        <v>326</v>
      </c>
      <c r="NK35" s="90"/>
      <c r="NL35" s="61"/>
      <c r="NM35" s="274" t="s">
        <v>0</v>
      </c>
      <c r="NN35" s="61"/>
      <c r="NO35" s="110" t="s">
        <v>326</v>
      </c>
      <c r="NP35" s="111" t="s">
        <v>326</v>
      </c>
      <c r="NQ35" s="90"/>
      <c r="NR35" s="61"/>
      <c r="NS35" s="274" t="s">
        <v>0</v>
      </c>
      <c r="NT35" s="61"/>
      <c r="NU35" s="110" t="s">
        <v>326</v>
      </c>
      <c r="NV35" s="111" t="s">
        <v>326</v>
      </c>
      <c r="NW35" s="98"/>
      <c r="NX35" s="102"/>
      <c r="NY35" s="274" t="s">
        <v>0</v>
      </c>
      <c r="NZ35" s="101"/>
      <c r="OA35" s="110" t="s">
        <v>326</v>
      </c>
      <c r="OB35" s="111" t="s">
        <v>326</v>
      </c>
      <c r="OC35" s="117"/>
      <c r="OD35" s="253"/>
      <c r="OE35" s="110" t="s">
        <v>0</v>
      </c>
      <c r="OF35" s="110"/>
      <c r="OG35" s="110" t="s">
        <v>326</v>
      </c>
      <c r="OH35" s="111" t="s">
        <v>326</v>
      </c>
    </row>
    <row r="36" spans="1:398" ht="15" x14ac:dyDescent="0.2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216</v>
      </c>
      <c r="N36" s="111" t="s">
        <v>289</v>
      </c>
      <c r="O36" s="77"/>
      <c r="P36" s="102">
        <v>3</v>
      </c>
      <c r="Q36" s="311" t="s">
        <v>0</v>
      </c>
      <c r="R36" s="101">
        <v>0</v>
      </c>
      <c r="S36" s="110" t="s">
        <v>216</v>
      </c>
      <c r="T36" s="111" t="s">
        <v>219</v>
      </c>
      <c r="U36" s="77"/>
      <c r="V36" s="102">
        <v>1</v>
      </c>
      <c r="W36" s="311" t="s">
        <v>0</v>
      </c>
      <c r="X36" s="101">
        <v>2</v>
      </c>
      <c r="Y36" s="110" t="s">
        <v>216</v>
      </c>
      <c r="Z36" s="111" t="s">
        <v>289</v>
      </c>
      <c r="AA36" s="90"/>
      <c r="AB36" s="61">
        <v>3</v>
      </c>
      <c r="AC36" s="294" t="s">
        <v>0</v>
      </c>
      <c r="AD36" s="61">
        <v>1</v>
      </c>
      <c r="AE36" s="110" t="s">
        <v>216</v>
      </c>
      <c r="AF36" s="111" t="s">
        <v>289</v>
      </c>
      <c r="AG36" s="90"/>
      <c r="AH36" s="61">
        <v>1</v>
      </c>
      <c r="AI36" s="274" t="s">
        <v>0</v>
      </c>
      <c r="AJ36" s="61">
        <v>3</v>
      </c>
      <c r="AK36" s="110" t="s">
        <v>216</v>
      </c>
      <c r="AL36" s="111" t="s">
        <v>289</v>
      </c>
      <c r="AM36" s="90"/>
      <c r="AN36" s="102">
        <v>0</v>
      </c>
      <c r="AO36" s="274" t="s">
        <v>0</v>
      </c>
      <c r="AP36" s="101">
        <v>3</v>
      </c>
      <c r="AQ36" s="110" t="s">
        <v>218</v>
      </c>
      <c r="AR36" s="111" t="s">
        <v>360</v>
      </c>
      <c r="AS36" s="90"/>
      <c r="AT36" s="61">
        <v>3</v>
      </c>
      <c r="AU36" s="274" t="s">
        <v>0</v>
      </c>
      <c r="AV36" s="61">
        <v>1</v>
      </c>
      <c r="AW36" s="110" t="s">
        <v>216</v>
      </c>
      <c r="AX36" s="111" t="s">
        <v>216</v>
      </c>
      <c r="AY36" s="90"/>
      <c r="AZ36" s="102">
        <v>3</v>
      </c>
      <c r="BA36" s="274" t="s">
        <v>0</v>
      </c>
      <c r="BB36" s="101">
        <v>1</v>
      </c>
      <c r="BC36" s="110" t="s">
        <v>217</v>
      </c>
      <c r="BD36" s="111" t="s">
        <v>360</v>
      </c>
      <c r="BE36" s="90"/>
      <c r="BF36" s="61">
        <v>2</v>
      </c>
      <c r="BG36" s="274" t="s">
        <v>0</v>
      </c>
      <c r="BH36" s="61">
        <v>2</v>
      </c>
      <c r="BI36" s="110" t="s">
        <v>216</v>
      </c>
      <c r="BJ36" s="111" t="s">
        <v>289</v>
      </c>
      <c r="BK36" s="90"/>
      <c r="BL36" s="61">
        <v>3</v>
      </c>
      <c r="BM36" s="274" t="s">
        <v>0</v>
      </c>
      <c r="BN36" s="61">
        <v>1</v>
      </c>
      <c r="BO36" s="110" t="s">
        <v>218</v>
      </c>
      <c r="BP36" s="111" t="s">
        <v>360</v>
      </c>
      <c r="BQ36" s="90"/>
      <c r="BR36" s="61">
        <v>1</v>
      </c>
      <c r="BS36" s="274" t="s">
        <v>0</v>
      </c>
      <c r="BT36" s="61">
        <v>3</v>
      </c>
      <c r="BU36" s="110" t="s">
        <v>216</v>
      </c>
      <c r="BV36" s="111" t="s">
        <v>289</v>
      </c>
      <c r="BW36" s="90"/>
      <c r="BX36" s="61">
        <v>3</v>
      </c>
      <c r="BY36" s="274" t="s">
        <v>0</v>
      </c>
      <c r="BZ36" s="61">
        <v>1</v>
      </c>
      <c r="CA36" s="110" t="s">
        <v>216</v>
      </c>
      <c r="CB36" s="111" t="s">
        <v>218</v>
      </c>
      <c r="CC36" s="90"/>
      <c r="CD36" s="61">
        <v>2</v>
      </c>
      <c r="CE36" s="274" t="s">
        <v>0</v>
      </c>
      <c r="CF36" s="61">
        <v>0</v>
      </c>
      <c r="CG36" s="110" t="s">
        <v>218</v>
      </c>
      <c r="CH36" s="111" t="s">
        <v>360</v>
      </c>
      <c r="CI36" s="90"/>
      <c r="CJ36" s="102">
        <v>3</v>
      </c>
      <c r="CK36" s="274" t="s">
        <v>0</v>
      </c>
      <c r="CL36" s="101">
        <v>0</v>
      </c>
      <c r="CM36" s="110" t="s">
        <v>216</v>
      </c>
      <c r="CN36" s="111" t="s">
        <v>218</v>
      </c>
      <c r="CO36" s="90"/>
      <c r="CP36" s="102">
        <v>1</v>
      </c>
      <c r="CQ36" s="274" t="s">
        <v>0</v>
      </c>
      <c r="CR36" s="101">
        <v>3</v>
      </c>
      <c r="CS36" s="110" t="s">
        <v>266</v>
      </c>
      <c r="CT36" s="111" t="s">
        <v>215</v>
      </c>
      <c r="CU36" s="90"/>
      <c r="CV36" s="61">
        <v>0</v>
      </c>
      <c r="CW36" s="274" t="s">
        <v>0</v>
      </c>
      <c r="CX36" s="61">
        <v>3</v>
      </c>
      <c r="CY36" s="110" t="s">
        <v>216</v>
      </c>
      <c r="CZ36" s="111" t="s">
        <v>218</v>
      </c>
      <c r="DA36" s="90"/>
      <c r="DB36" s="61">
        <v>1</v>
      </c>
      <c r="DC36" s="274" t="s">
        <v>0</v>
      </c>
      <c r="DD36" s="61">
        <v>2</v>
      </c>
      <c r="DE36" s="110" t="s">
        <v>217</v>
      </c>
      <c r="DF36" s="111" t="s">
        <v>218</v>
      </c>
      <c r="DG36" s="90"/>
      <c r="DH36" s="61">
        <v>2</v>
      </c>
      <c r="DI36" s="274" t="s">
        <v>0</v>
      </c>
      <c r="DJ36" s="61">
        <v>0</v>
      </c>
      <c r="DK36" s="110" t="s">
        <v>216</v>
      </c>
      <c r="DL36" s="111" t="s">
        <v>218</v>
      </c>
      <c r="DM36" s="90"/>
      <c r="DN36" s="61">
        <v>2</v>
      </c>
      <c r="DO36" s="274" t="s">
        <v>0</v>
      </c>
      <c r="DP36" s="61">
        <v>2</v>
      </c>
      <c r="DQ36" s="110" t="s">
        <v>216</v>
      </c>
      <c r="DR36" s="111" t="s">
        <v>289</v>
      </c>
      <c r="DS36" s="90"/>
      <c r="DT36" s="61">
        <v>3</v>
      </c>
      <c r="DU36" s="274" t="s">
        <v>0</v>
      </c>
      <c r="DV36" s="61">
        <v>1</v>
      </c>
      <c r="DW36" s="110" t="s">
        <v>216</v>
      </c>
      <c r="DX36" s="111" t="s">
        <v>360</v>
      </c>
      <c r="DY36" s="90"/>
      <c r="DZ36" s="61">
        <v>3</v>
      </c>
      <c r="EA36" s="274" t="s">
        <v>0</v>
      </c>
      <c r="EB36" s="61">
        <v>1</v>
      </c>
      <c r="EC36" s="110" t="s">
        <v>216</v>
      </c>
      <c r="ED36" s="111" t="s">
        <v>218</v>
      </c>
      <c r="EE36" s="90"/>
      <c r="EF36" s="61">
        <v>1</v>
      </c>
      <c r="EG36" s="274" t="s">
        <v>0</v>
      </c>
      <c r="EH36" s="61">
        <v>3</v>
      </c>
      <c r="EI36" s="110" t="s">
        <v>216</v>
      </c>
      <c r="EJ36" s="111" t="s">
        <v>218</v>
      </c>
      <c r="EK36" s="90"/>
      <c r="EL36" s="61">
        <v>1</v>
      </c>
      <c r="EM36" s="274" t="s">
        <v>0</v>
      </c>
      <c r="EN36" s="61">
        <v>3</v>
      </c>
      <c r="EO36" s="110" t="s">
        <v>216</v>
      </c>
      <c r="EP36" s="111" t="s">
        <v>218</v>
      </c>
      <c r="EQ36" s="90"/>
      <c r="ER36" s="102">
        <v>1</v>
      </c>
      <c r="ES36" s="274" t="s">
        <v>0</v>
      </c>
      <c r="ET36" s="101">
        <v>2</v>
      </c>
      <c r="EU36" s="110" t="s">
        <v>218</v>
      </c>
      <c r="EV36" s="111" t="s">
        <v>360</v>
      </c>
      <c r="EW36" s="90"/>
      <c r="EX36" s="61">
        <v>3</v>
      </c>
      <c r="EY36" s="274" t="s">
        <v>0</v>
      </c>
      <c r="EZ36" s="61">
        <v>0</v>
      </c>
      <c r="FA36" s="110" t="s">
        <v>216</v>
      </c>
      <c r="FB36" s="111" t="s">
        <v>218</v>
      </c>
      <c r="FC36" s="90"/>
      <c r="FD36" s="102">
        <v>2</v>
      </c>
      <c r="FE36" s="274" t="s">
        <v>0</v>
      </c>
      <c r="FF36" s="101">
        <v>1</v>
      </c>
      <c r="FG36" s="110" t="s">
        <v>216</v>
      </c>
      <c r="FH36" s="111" t="s">
        <v>266</v>
      </c>
      <c r="FI36" s="90"/>
      <c r="FJ36" s="61">
        <v>3</v>
      </c>
      <c r="FK36" s="274" t="s">
        <v>0</v>
      </c>
      <c r="FL36" s="61">
        <v>1</v>
      </c>
      <c r="FM36" s="110" t="s">
        <v>216</v>
      </c>
      <c r="FN36" s="111" t="s">
        <v>218</v>
      </c>
      <c r="FO36" s="90"/>
      <c r="FP36" s="61">
        <v>0</v>
      </c>
      <c r="FQ36" s="274" t="s">
        <v>0</v>
      </c>
      <c r="FR36" s="61">
        <v>2</v>
      </c>
      <c r="FS36" s="110" t="s">
        <v>216</v>
      </c>
      <c r="FT36" s="111" t="s">
        <v>212</v>
      </c>
      <c r="FU36" s="90"/>
      <c r="FV36" s="61">
        <v>2</v>
      </c>
      <c r="FW36" s="274" t="s">
        <v>0</v>
      </c>
      <c r="FX36" s="61">
        <v>0</v>
      </c>
      <c r="FY36" s="110" t="s">
        <v>216</v>
      </c>
      <c r="FZ36" s="111" t="s">
        <v>217</v>
      </c>
      <c r="GA36" s="90"/>
      <c r="GB36" s="102">
        <v>1</v>
      </c>
      <c r="GC36" s="274" t="s">
        <v>0</v>
      </c>
      <c r="GD36" s="101">
        <v>2</v>
      </c>
      <c r="GE36" s="110" t="s">
        <v>217</v>
      </c>
      <c r="GF36" s="111" t="s">
        <v>215</v>
      </c>
      <c r="GG36" s="90"/>
      <c r="GH36" s="102">
        <v>3</v>
      </c>
      <c r="GI36" s="274" t="s">
        <v>0</v>
      </c>
      <c r="GJ36" s="101">
        <v>1</v>
      </c>
      <c r="GK36" s="110" t="s">
        <v>217</v>
      </c>
      <c r="GL36" s="111" t="s">
        <v>266</v>
      </c>
      <c r="GM36" s="90"/>
      <c r="GN36" s="61">
        <v>1</v>
      </c>
      <c r="GO36" s="274" t="s">
        <v>0</v>
      </c>
      <c r="GP36" s="61">
        <v>2</v>
      </c>
      <c r="GQ36" s="110" t="s">
        <v>217</v>
      </c>
      <c r="GR36" s="111" t="s">
        <v>218</v>
      </c>
      <c r="GS36" s="90"/>
      <c r="GT36" s="61">
        <v>1</v>
      </c>
      <c r="GU36" s="274" t="s">
        <v>0</v>
      </c>
      <c r="GV36" s="61">
        <v>2</v>
      </c>
      <c r="GW36" s="110" t="s">
        <v>266</v>
      </c>
      <c r="GX36" s="111" t="s">
        <v>218</v>
      </c>
      <c r="GY36" s="90"/>
      <c r="GZ36" s="102">
        <v>3</v>
      </c>
      <c r="HA36" s="274" t="s">
        <v>0</v>
      </c>
      <c r="HB36" s="101">
        <v>0</v>
      </c>
      <c r="HC36" s="110" t="s">
        <v>217</v>
      </c>
      <c r="HD36" s="111" t="s">
        <v>218</v>
      </c>
      <c r="HE36" s="90"/>
      <c r="HF36" s="61">
        <v>3</v>
      </c>
      <c r="HG36" s="274" t="s">
        <v>0</v>
      </c>
      <c r="HH36" s="61">
        <v>1</v>
      </c>
      <c r="HI36" s="110" t="s">
        <v>218</v>
      </c>
      <c r="HJ36" s="111" t="s">
        <v>217</v>
      </c>
      <c r="HK36" s="90"/>
      <c r="HL36" s="61">
        <v>1</v>
      </c>
      <c r="HM36" s="274" t="s">
        <v>0</v>
      </c>
      <c r="HN36" s="61">
        <v>2</v>
      </c>
      <c r="HO36" s="110" t="s">
        <v>217</v>
      </c>
      <c r="HP36" s="111" t="s">
        <v>289</v>
      </c>
      <c r="HQ36" s="90"/>
      <c r="HR36" s="61">
        <v>3</v>
      </c>
      <c r="HS36" s="274" t="s">
        <v>0</v>
      </c>
      <c r="HT36" s="61">
        <v>1</v>
      </c>
      <c r="HU36" s="110" t="s">
        <v>217</v>
      </c>
      <c r="HV36" s="111" t="s">
        <v>345</v>
      </c>
      <c r="HW36" s="90"/>
      <c r="HX36" s="102"/>
      <c r="HY36" s="274" t="s">
        <v>0</v>
      </c>
      <c r="HZ36" s="101"/>
      <c r="IA36" s="110" t="s">
        <v>326</v>
      </c>
      <c r="IB36" s="111" t="s">
        <v>326</v>
      </c>
      <c r="IC36" s="90"/>
      <c r="ID36" s="61">
        <v>1</v>
      </c>
      <c r="IE36" s="274" t="s">
        <v>0</v>
      </c>
      <c r="IF36" s="61">
        <v>2</v>
      </c>
      <c r="IG36" s="110" t="s">
        <v>218</v>
      </c>
      <c r="IH36" s="111" t="s">
        <v>389</v>
      </c>
      <c r="II36" s="90"/>
      <c r="IJ36" s="61"/>
      <c r="IK36" s="274" t="s">
        <v>0</v>
      </c>
      <c r="IL36" s="61"/>
      <c r="IM36" s="110" t="s">
        <v>326</v>
      </c>
      <c r="IN36" s="111" t="s">
        <v>326</v>
      </c>
      <c r="IO36" s="90"/>
      <c r="IP36" s="102">
        <v>3</v>
      </c>
      <c r="IQ36" s="274" t="s">
        <v>0</v>
      </c>
      <c r="IR36" s="101">
        <v>0</v>
      </c>
      <c r="IS36" s="110" t="s">
        <v>266</v>
      </c>
      <c r="IT36" s="111" t="s">
        <v>215</v>
      </c>
      <c r="IU36" s="90"/>
      <c r="IV36" s="61">
        <v>1</v>
      </c>
      <c r="IW36" s="274" t="s">
        <v>0</v>
      </c>
      <c r="IX36" s="61">
        <v>2</v>
      </c>
      <c r="IY36" s="110" t="s">
        <v>266</v>
      </c>
      <c r="IZ36" s="111" t="s">
        <v>389</v>
      </c>
      <c r="JA36" s="90"/>
      <c r="JB36" s="61">
        <v>2</v>
      </c>
      <c r="JC36" s="274" t="s">
        <v>0</v>
      </c>
      <c r="JD36" s="61">
        <v>0</v>
      </c>
      <c r="JE36" s="110" t="s">
        <v>266</v>
      </c>
      <c r="JF36" s="111" t="s">
        <v>215</v>
      </c>
      <c r="JG36" s="90"/>
      <c r="JH36" s="61"/>
      <c r="JI36" s="274" t="s">
        <v>0</v>
      </c>
      <c r="JJ36" s="61"/>
      <c r="JK36" s="110" t="s">
        <v>326</v>
      </c>
      <c r="JL36" s="111" t="s">
        <v>326</v>
      </c>
      <c r="JM36" s="90"/>
      <c r="JN36" s="61"/>
      <c r="JO36" s="274" t="s">
        <v>0</v>
      </c>
      <c r="JP36" s="61"/>
      <c r="JQ36" s="110" t="s">
        <v>326</v>
      </c>
      <c r="JR36" s="111" t="s">
        <v>326</v>
      </c>
      <c r="JS36" s="90"/>
      <c r="JT36" s="102"/>
      <c r="JU36" s="274" t="s">
        <v>0</v>
      </c>
      <c r="JV36" s="101"/>
      <c r="JW36" s="110" t="s">
        <v>326</v>
      </c>
      <c r="JX36" s="111" t="s">
        <v>326</v>
      </c>
      <c r="JY36" s="90"/>
      <c r="JZ36" s="102"/>
      <c r="KA36" s="274" t="s">
        <v>0</v>
      </c>
      <c r="KB36" s="101"/>
      <c r="KC36" s="110" t="s">
        <v>326</v>
      </c>
      <c r="KD36" s="111" t="s">
        <v>326</v>
      </c>
      <c r="KE36" s="90"/>
      <c r="KF36" s="102"/>
      <c r="KG36" s="274" t="s">
        <v>0</v>
      </c>
      <c r="KH36" s="101"/>
      <c r="KI36" s="110" t="s">
        <v>326</v>
      </c>
      <c r="KJ36" s="111" t="s">
        <v>326</v>
      </c>
      <c r="KK36" s="90"/>
      <c r="KL36" s="61"/>
      <c r="KM36" s="274" t="s">
        <v>0</v>
      </c>
      <c r="KN36" s="61"/>
      <c r="KO36" s="110" t="s">
        <v>326</v>
      </c>
      <c r="KP36" s="111" t="s">
        <v>326</v>
      </c>
      <c r="KQ36" s="90"/>
      <c r="KR36" s="61"/>
      <c r="KS36" s="274" t="s">
        <v>0</v>
      </c>
      <c r="KT36" s="61"/>
      <c r="KU36" s="110" t="s">
        <v>326</v>
      </c>
      <c r="KV36" s="111" t="s">
        <v>326</v>
      </c>
      <c r="KW36" s="90"/>
      <c r="KX36" s="61"/>
      <c r="KY36" s="274" t="s">
        <v>0</v>
      </c>
      <c r="KZ36" s="61"/>
      <c r="LA36" s="110" t="s">
        <v>326</v>
      </c>
      <c r="LB36" s="111" t="s">
        <v>326</v>
      </c>
      <c r="LC36" s="90"/>
      <c r="LD36" s="102"/>
      <c r="LE36" s="274" t="s">
        <v>0</v>
      </c>
      <c r="LF36" s="101"/>
      <c r="LG36" s="110" t="s">
        <v>326</v>
      </c>
      <c r="LH36" s="111" t="s">
        <v>326</v>
      </c>
      <c r="LI36" s="90"/>
      <c r="LJ36" s="61"/>
      <c r="LK36" s="274" t="s">
        <v>0</v>
      </c>
      <c r="LL36" s="61"/>
      <c r="LM36" s="110" t="s">
        <v>326</v>
      </c>
      <c r="LN36" s="111" t="s">
        <v>326</v>
      </c>
      <c r="LO36" s="90"/>
      <c r="LP36" s="61"/>
      <c r="LQ36" s="274" t="s">
        <v>0</v>
      </c>
      <c r="LR36" s="61"/>
      <c r="LS36" s="110" t="s">
        <v>326</v>
      </c>
      <c r="LT36" s="111" t="s">
        <v>326</v>
      </c>
      <c r="LU36" s="90"/>
      <c r="LV36" s="102"/>
      <c r="LW36" s="274" t="s">
        <v>0</v>
      </c>
      <c r="LX36" s="101"/>
      <c r="LY36" s="110" t="s">
        <v>326</v>
      </c>
      <c r="LZ36" s="111" t="s">
        <v>326</v>
      </c>
      <c r="MA36" s="90"/>
      <c r="MB36" s="61"/>
      <c r="MC36" s="274" t="s">
        <v>0</v>
      </c>
      <c r="MD36" s="61"/>
      <c r="ME36" s="110" t="s">
        <v>326</v>
      </c>
      <c r="MF36" s="111" t="s">
        <v>326</v>
      </c>
      <c r="MG36" s="90"/>
      <c r="MH36" s="61"/>
      <c r="MI36" s="274" t="s">
        <v>0</v>
      </c>
      <c r="MJ36" s="61"/>
      <c r="MK36" s="110" t="s">
        <v>326</v>
      </c>
      <c r="ML36" s="111" t="s">
        <v>326</v>
      </c>
      <c r="MM36" s="90"/>
      <c r="MN36" s="61"/>
      <c r="MO36" s="274" t="s">
        <v>0</v>
      </c>
      <c r="MP36" s="61"/>
      <c r="MQ36" s="110" t="s">
        <v>326</v>
      </c>
      <c r="MR36" s="111" t="s">
        <v>326</v>
      </c>
      <c r="MS36" s="90"/>
      <c r="MT36" s="102"/>
      <c r="MU36" s="274" t="s">
        <v>0</v>
      </c>
      <c r="MV36" s="101"/>
      <c r="MW36" s="110" t="s">
        <v>326</v>
      </c>
      <c r="MX36" s="111" t="s">
        <v>326</v>
      </c>
      <c r="MY36" s="90"/>
      <c r="MZ36" s="61"/>
      <c r="NA36" s="274" t="s">
        <v>0</v>
      </c>
      <c r="NB36" s="61"/>
      <c r="NC36" s="110" t="s">
        <v>326</v>
      </c>
      <c r="ND36" s="111" t="s">
        <v>326</v>
      </c>
      <c r="NE36" s="90"/>
      <c r="NF36" s="61"/>
      <c r="NG36" s="274" t="s">
        <v>0</v>
      </c>
      <c r="NH36" s="61"/>
      <c r="NI36" s="110" t="s">
        <v>326</v>
      </c>
      <c r="NJ36" s="111" t="s">
        <v>326</v>
      </c>
      <c r="NK36" s="90"/>
      <c r="NL36" s="61"/>
      <c r="NM36" s="274" t="s">
        <v>0</v>
      </c>
      <c r="NN36" s="61"/>
      <c r="NO36" s="110" t="s">
        <v>326</v>
      </c>
      <c r="NP36" s="111" t="s">
        <v>326</v>
      </c>
      <c r="NQ36" s="90"/>
      <c r="NR36" s="61"/>
      <c r="NS36" s="274" t="s">
        <v>0</v>
      </c>
      <c r="NT36" s="61"/>
      <c r="NU36" s="110" t="s">
        <v>326</v>
      </c>
      <c r="NV36" s="111" t="s">
        <v>326</v>
      </c>
      <c r="NW36" s="98"/>
      <c r="NX36" s="102"/>
      <c r="NY36" s="274" t="s">
        <v>0</v>
      </c>
      <c r="NZ36" s="101"/>
      <c r="OA36" s="110" t="s">
        <v>326</v>
      </c>
      <c r="OB36" s="111" t="s">
        <v>326</v>
      </c>
      <c r="OC36" s="117"/>
      <c r="OD36" s="253"/>
      <c r="OE36" s="110" t="s">
        <v>0</v>
      </c>
      <c r="OF36" s="110"/>
      <c r="OG36" s="110" t="s">
        <v>326</v>
      </c>
      <c r="OH36" s="111" t="s">
        <v>326</v>
      </c>
    </row>
    <row r="37" spans="1:398" ht="15" x14ac:dyDescent="0.2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266</v>
      </c>
      <c r="N37" s="111" t="s">
        <v>216</v>
      </c>
      <c r="O37" s="77"/>
      <c r="P37" s="102">
        <v>3</v>
      </c>
      <c r="Q37" s="311" t="s">
        <v>0</v>
      </c>
      <c r="R37" s="101">
        <v>1</v>
      </c>
      <c r="S37" s="110" t="s">
        <v>289</v>
      </c>
      <c r="T37" s="111" t="s">
        <v>212</v>
      </c>
      <c r="U37" s="77"/>
      <c r="V37" s="102">
        <v>2</v>
      </c>
      <c r="W37" s="311" t="s">
        <v>0</v>
      </c>
      <c r="X37" s="101">
        <v>2</v>
      </c>
      <c r="Y37" s="110" t="s">
        <v>216</v>
      </c>
      <c r="Z37" s="111" t="s">
        <v>212</v>
      </c>
      <c r="AA37" s="90"/>
      <c r="AB37" s="61">
        <v>3</v>
      </c>
      <c r="AC37" s="294" t="s">
        <v>0</v>
      </c>
      <c r="AD37" s="61">
        <v>1</v>
      </c>
      <c r="AE37" s="110" t="s">
        <v>218</v>
      </c>
      <c r="AF37" s="111" t="s">
        <v>212</v>
      </c>
      <c r="AG37" s="90"/>
      <c r="AH37" s="61">
        <v>0</v>
      </c>
      <c r="AI37" s="274" t="s">
        <v>0</v>
      </c>
      <c r="AJ37" s="61">
        <v>2</v>
      </c>
      <c r="AK37" s="110" t="s">
        <v>216</v>
      </c>
      <c r="AL37" s="111" t="s">
        <v>266</v>
      </c>
      <c r="AM37" s="90"/>
      <c r="AN37" s="102">
        <v>0</v>
      </c>
      <c r="AO37" s="274" t="s">
        <v>0</v>
      </c>
      <c r="AP37" s="101">
        <v>2</v>
      </c>
      <c r="AQ37" s="110" t="s">
        <v>362</v>
      </c>
      <c r="AR37" s="111" t="s">
        <v>289</v>
      </c>
      <c r="AS37" s="90"/>
      <c r="AT37" s="61">
        <v>3</v>
      </c>
      <c r="AU37" s="274" t="s">
        <v>0</v>
      </c>
      <c r="AV37" s="61">
        <v>1</v>
      </c>
      <c r="AW37" s="110" t="s">
        <v>218</v>
      </c>
      <c r="AX37" s="111" t="s">
        <v>216</v>
      </c>
      <c r="AY37" s="90"/>
      <c r="AZ37" s="102"/>
      <c r="BA37" s="274" t="s">
        <v>0</v>
      </c>
      <c r="BB37" s="101"/>
      <c r="BC37" s="110" t="s">
        <v>326</v>
      </c>
      <c r="BD37" s="111" t="s">
        <v>326</v>
      </c>
      <c r="BE37" s="90"/>
      <c r="BF37" s="61"/>
      <c r="BG37" s="274" t="s">
        <v>0</v>
      </c>
      <c r="BH37" s="61"/>
      <c r="BI37" s="110" t="s">
        <v>326</v>
      </c>
      <c r="BJ37" s="111" t="s">
        <v>326</v>
      </c>
      <c r="BK37" s="90"/>
      <c r="BL37" s="61">
        <v>2</v>
      </c>
      <c r="BM37" s="274" t="s">
        <v>0</v>
      </c>
      <c r="BN37" s="61">
        <v>0</v>
      </c>
      <c r="BO37" s="110" t="s">
        <v>215</v>
      </c>
      <c r="BP37" s="111" t="s">
        <v>219</v>
      </c>
      <c r="BQ37" s="90"/>
      <c r="BR37" s="61">
        <v>2</v>
      </c>
      <c r="BS37" s="274" t="s">
        <v>0</v>
      </c>
      <c r="BT37" s="61">
        <v>2</v>
      </c>
      <c r="BU37" s="110" t="s">
        <v>218</v>
      </c>
      <c r="BV37" s="111" t="s">
        <v>216</v>
      </c>
      <c r="BW37" s="90"/>
      <c r="BX37" s="61"/>
      <c r="BY37" s="274" t="s">
        <v>0</v>
      </c>
      <c r="BZ37" s="61"/>
      <c r="CA37" s="110" t="s">
        <v>326</v>
      </c>
      <c r="CB37" s="111" t="s">
        <v>326</v>
      </c>
      <c r="CC37" s="90"/>
      <c r="CD37" s="61">
        <v>3</v>
      </c>
      <c r="CE37" s="274" t="s">
        <v>0</v>
      </c>
      <c r="CF37" s="61">
        <v>0</v>
      </c>
      <c r="CG37" s="110" t="s">
        <v>217</v>
      </c>
      <c r="CH37" s="111" t="s">
        <v>360</v>
      </c>
      <c r="CI37" s="90"/>
      <c r="CJ37" s="102">
        <v>2</v>
      </c>
      <c r="CK37" s="274" t="s">
        <v>0</v>
      </c>
      <c r="CL37" s="101">
        <v>0</v>
      </c>
      <c r="CM37" s="110" t="s">
        <v>216</v>
      </c>
      <c r="CN37" s="111" t="s">
        <v>289</v>
      </c>
      <c r="CO37" s="90"/>
      <c r="CP37" s="102"/>
      <c r="CQ37" s="274" t="s">
        <v>0</v>
      </c>
      <c r="CR37" s="101"/>
      <c r="CS37" s="110" t="s">
        <v>326</v>
      </c>
      <c r="CT37" s="111" t="s">
        <v>326</v>
      </c>
      <c r="CU37" s="90"/>
      <c r="CV37" s="61">
        <v>0</v>
      </c>
      <c r="CW37" s="274" t="s">
        <v>0</v>
      </c>
      <c r="CX37" s="61">
        <v>3</v>
      </c>
      <c r="CY37" s="110" t="s">
        <v>216</v>
      </c>
      <c r="CZ37" s="111" t="s">
        <v>216</v>
      </c>
      <c r="DA37" s="90"/>
      <c r="DB37" s="61"/>
      <c r="DC37" s="274" t="s">
        <v>0</v>
      </c>
      <c r="DD37" s="61"/>
      <c r="DE37" s="110" t="s">
        <v>326</v>
      </c>
      <c r="DF37" s="111" t="s">
        <v>326</v>
      </c>
      <c r="DG37" s="90"/>
      <c r="DH37" s="61">
        <v>2</v>
      </c>
      <c r="DI37" s="274" t="s">
        <v>0</v>
      </c>
      <c r="DJ37" s="61">
        <v>0</v>
      </c>
      <c r="DK37" s="110" t="s">
        <v>216</v>
      </c>
      <c r="DL37" s="111" t="s">
        <v>289</v>
      </c>
      <c r="DM37" s="90"/>
      <c r="DN37" s="61">
        <v>1</v>
      </c>
      <c r="DO37" s="274" t="s">
        <v>0</v>
      </c>
      <c r="DP37" s="61">
        <v>1</v>
      </c>
      <c r="DQ37" s="110" t="s">
        <v>207</v>
      </c>
      <c r="DR37" s="111" t="s">
        <v>209</v>
      </c>
      <c r="DS37" s="90"/>
      <c r="DT37" s="61">
        <v>3</v>
      </c>
      <c r="DU37" s="274" t="s">
        <v>0</v>
      </c>
      <c r="DV37" s="61">
        <v>0</v>
      </c>
      <c r="DW37" s="110" t="s">
        <v>218</v>
      </c>
      <c r="DX37" s="111" t="s">
        <v>215</v>
      </c>
      <c r="DY37" s="90"/>
      <c r="DZ37" s="61">
        <v>3</v>
      </c>
      <c r="EA37" s="274" t="s">
        <v>0</v>
      </c>
      <c r="EB37" s="61">
        <v>1</v>
      </c>
      <c r="EC37" s="110" t="s">
        <v>216</v>
      </c>
      <c r="ED37" s="111" t="s">
        <v>212</v>
      </c>
      <c r="EE37" s="90"/>
      <c r="EF37" s="61"/>
      <c r="EG37" s="274" t="s">
        <v>0</v>
      </c>
      <c r="EH37" s="61"/>
      <c r="EI37" s="110" t="s">
        <v>326</v>
      </c>
      <c r="EJ37" s="111" t="s">
        <v>326</v>
      </c>
      <c r="EK37" s="90"/>
      <c r="EL37" s="61">
        <v>1</v>
      </c>
      <c r="EM37" s="274" t="s">
        <v>0</v>
      </c>
      <c r="EN37" s="61">
        <v>2</v>
      </c>
      <c r="EO37" s="110" t="s">
        <v>218</v>
      </c>
      <c r="EP37" s="111" t="s">
        <v>216</v>
      </c>
      <c r="EQ37" s="90"/>
      <c r="ER37" s="102">
        <v>2</v>
      </c>
      <c r="ES37" s="274" t="s">
        <v>0</v>
      </c>
      <c r="ET37" s="101">
        <v>2</v>
      </c>
      <c r="EU37" s="110" t="s">
        <v>266</v>
      </c>
      <c r="EV37" s="111" t="s">
        <v>389</v>
      </c>
      <c r="EW37" s="90"/>
      <c r="EX37" s="61">
        <v>2</v>
      </c>
      <c r="EY37" s="274" t="s">
        <v>0</v>
      </c>
      <c r="EZ37" s="61">
        <v>1</v>
      </c>
      <c r="FA37" s="110" t="s">
        <v>216</v>
      </c>
      <c r="FB37" s="111" t="s">
        <v>212</v>
      </c>
      <c r="FC37" s="90"/>
      <c r="FD37" s="102"/>
      <c r="FE37" s="274" t="s">
        <v>0</v>
      </c>
      <c r="FF37" s="101"/>
      <c r="FG37" s="110" t="s">
        <v>326</v>
      </c>
      <c r="FH37" s="111" t="s">
        <v>326</v>
      </c>
      <c r="FI37" s="90"/>
      <c r="FJ37" s="61">
        <v>1</v>
      </c>
      <c r="FK37" s="274" t="s">
        <v>0</v>
      </c>
      <c r="FL37" s="61">
        <v>1</v>
      </c>
      <c r="FM37" s="110" t="s">
        <v>216</v>
      </c>
      <c r="FN37" s="111" t="s">
        <v>218</v>
      </c>
      <c r="FO37" s="90"/>
      <c r="FP37" s="61"/>
      <c r="FQ37" s="274" t="s">
        <v>0</v>
      </c>
      <c r="FR37" s="61"/>
      <c r="FS37" s="110" t="s">
        <v>326</v>
      </c>
      <c r="FT37" s="111" t="s">
        <v>326</v>
      </c>
      <c r="FU37" s="90"/>
      <c r="FV37" s="61">
        <v>2</v>
      </c>
      <c r="FW37" s="274" t="s">
        <v>0</v>
      </c>
      <c r="FX37" s="61">
        <v>0</v>
      </c>
      <c r="FY37" s="110" t="s">
        <v>218</v>
      </c>
      <c r="FZ37" s="111" t="s">
        <v>212</v>
      </c>
      <c r="GA37" s="90"/>
      <c r="GB37" s="102">
        <v>2</v>
      </c>
      <c r="GC37" s="274" t="s">
        <v>0</v>
      </c>
      <c r="GD37" s="101">
        <v>2</v>
      </c>
      <c r="GE37" s="110" t="s">
        <v>218</v>
      </c>
      <c r="GF37" s="111" t="s">
        <v>214</v>
      </c>
      <c r="GG37" s="90"/>
      <c r="GH37" s="102">
        <v>2</v>
      </c>
      <c r="GI37" s="274" t="s">
        <v>0</v>
      </c>
      <c r="GJ37" s="101">
        <v>0</v>
      </c>
      <c r="GK37" s="110" t="s">
        <v>217</v>
      </c>
      <c r="GL37" s="111" t="s">
        <v>327</v>
      </c>
      <c r="GM37" s="90"/>
      <c r="GN37" s="61"/>
      <c r="GO37" s="274" t="s">
        <v>0</v>
      </c>
      <c r="GP37" s="61"/>
      <c r="GQ37" s="110" t="s">
        <v>326</v>
      </c>
      <c r="GR37" s="111" t="s">
        <v>326</v>
      </c>
      <c r="GS37" s="90"/>
      <c r="GT37" s="61">
        <v>1</v>
      </c>
      <c r="GU37" s="274" t="s">
        <v>0</v>
      </c>
      <c r="GV37" s="61">
        <v>1</v>
      </c>
      <c r="GW37" s="110" t="s">
        <v>219</v>
      </c>
      <c r="GX37" s="111" t="s">
        <v>218</v>
      </c>
      <c r="GY37" s="90"/>
      <c r="GZ37" s="102">
        <v>3</v>
      </c>
      <c r="HA37" s="274" t="s">
        <v>0</v>
      </c>
      <c r="HB37" s="101">
        <v>0</v>
      </c>
      <c r="HC37" s="110" t="s">
        <v>218</v>
      </c>
      <c r="HD37" s="111" t="s">
        <v>266</v>
      </c>
      <c r="HE37" s="90"/>
      <c r="HF37" s="61">
        <v>3</v>
      </c>
      <c r="HG37" s="274" t="s">
        <v>0</v>
      </c>
      <c r="HH37" s="61">
        <v>1</v>
      </c>
      <c r="HI37" s="110" t="s">
        <v>218</v>
      </c>
      <c r="HJ37" s="111" t="s">
        <v>360</v>
      </c>
      <c r="HK37" s="90"/>
      <c r="HL37" s="61">
        <v>3</v>
      </c>
      <c r="HM37" s="274" t="s">
        <v>0</v>
      </c>
      <c r="HN37" s="61">
        <v>3</v>
      </c>
      <c r="HO37" s="110" t="s">
        <v>217</v>
      </c>
      <c r="HP37" s="111" t="s">
        <v>210</v>
      </c>
      <c r="HQ37" s="90"/>
      <c r="HR37" s="61">
        <v>3</v>
      </c>
      <c r="HS37" s="274" t="s">
        <v>0</v>
      </c>
      <c r="HT37" s="61">
        <v>0</v>
      </c>
      <c r="HU37" s="110" t="s">
        <v>214</v>
      </c>
      <c r="HV37" s="111" t="s">
        <v>212</v>
      </c>
      <c r="HW37" s="90"/>
      <c r="HX37" s="102"/>
      <c r="HY37" s="274" t="s">
        <v>0</v>
      </c>
      <c r="HZ37" s="101"/>
      <c r="IA37" s="110" t="s">
        <v>326</v>
      </c>
      <c r="IB37" s="111" t="s">
        <v>326</v>
      </c>
      <c r="IC37" s="90"/>
      <c r="ID37" s="61">
        <v>1</v>
      </c>
      <c r="IE37" s="274" t="s">
        <v>0</v>
      </c>
      <c r="IF37" s="61">
        <v>2</v>
      </c>
      <c r="IG37" s="110" t="s">
        <v>218</v>
      </c>
      <c r="IH37" s="111" t="s">
        <v>214</v>
      </c>
      <c r="II37" s="90"/>
      <c r="IJ37" s="61"/>
      <c r="IK37" s="274" t="s">
        <v>0</v>
      </c>
      <c r="IL37" s="61"/>
      <c r="IM37" s="110" t="s">
        <v>326</v>
      </c>
      <c r="IN37" s="111" t="s">
        <v>326</v>
      </c>
      <c r="IO37" s="90"/>
      <c r="IP37" s="102">
        <v>2</v>
      </c>
      <c r="IQ37" s="274" t="s">
        <v>0</v>
      </c>
      <c r="IR37" s="101">
        <v>0</v>
      </c>
      <c r="IS37" s="110" t="s">
        <v>266</v>
      </c>
      <c r="IT37" s="111" t="s">
        <v>345</v>
      </c>
      <c r="IU37" s="90"/>
      <c r="IV37" s="61">
        <v>2</v>
      </c>
      <c r="IW37" s="274" t="s">
        <v>0</v>
      </c>
      <c r="IX37" s="61">
        <v>2</v>
      </c>
      <c r="IY37" s="110" t="s">
        <v>266</v>
      </c>
      <c r="IZ37" s="111" t="s">
        <v>219</v>
      </c>
      <c r="JA37" s="90"/>
      <c r="JB37" s="61">
        <v>1</v>
      </c>
      <c r="JC37" s="274" t="s">
        <v>0</v>
      </c>
      <c r="JD37" s="61">
        <v>1</v>
      </c>
      <c r="JE37" s="110" t="s">
        <v>219</v>
      </c>
      <c r="JF37" s="111" t="s">
        <v>407</v>
      </c>
      <c r="JG37" s="90"/>
      <c r="JH37" s="61"/>
      <c r="JI37" s="274" t="s">
        <v>0</v>
      </c>
      <c r="JJ37" s="61"/>
      <c r="JK37" s="110" t="s">
        <v>326</v>
      </c>
      <c r="JL37" s="111" t="s">
        <v>326</v>
      </c>
      <c r="JM37" s="90"/>
      <c r="JN37" s="61"/>
      <c r="JO37" s="274" t="s">
        <v>0</v>
      </c>
      <c r="JP37" s="61"/>
      <c r="JQ37" s="110" t="s">
        <v>326</v>
      </c>
      <c r="JR37" s="111" t="s">
        <v>326</v>
      </c>
      <c r="JS37" s="90"/>
      <c r="JT37" s="102"/>
      <c r="JU37" s="274" t="s">
        <v>0</v>
      </c>
      <c r="JV37" s="101"/>
      <c r="JW37" s="110" t="s">
        <v>326</v>
      </c>
      <c r="JX37" s="111" t="s">
        <v>326</v>
      </c>
      <c r="JY37" s="90"/>
      <c r="JZ37" s="102"/>
      <c r="KA37" s="274" t="s">
        <v>0</v>
      </c>
      <c r="KB37" s="101"/>
      <c r="KC37" s="110" t="s">
        <v>326</v>
      </c>
      <c r="KD37" s="111" t="s">
        <v>326</v>
      </c>
      <c r="KE37" s="90"/>
      <c r="KF37" s="102"/>
      <c r="KG37" s="274" t="s">
        <v>0</v>
      </c>
      <c r="KH37" s="101"/>
      <c r="KI37" s="110" t="s">
        <v>326</v>
      </c>
      <c r="KJ37" s="111" t="s">
        <v>326</v>
      </c>
      <c r="KK37" s="90"/>
      <c r="KL37" s="61"/>
      <c r="KM37" s="274" t="s">
        <v>0</v>
      </c>
      <c r="KN37" s="61"/>
      <c r="KO37" s="110" t="s">
        <v>326</v>
      </c>
      <c r="KP37" s="111" t="s">
        <v>326</v>
      </c>
      <c r="KQ37" s="90"/>
      <c r="KR37" s="61"/>
      <c r="KS37" s="274" t="s">
        <v>0</v>
      </c>
      <c r="KT37" s="61"/>
      <c r="KU37" s="110" t="s">
        <v>326</v>
      </c>
      <c r="KV37" s="111" t="s">
        <v>326</v>
      </c>
      <c r="KW37" s="90"/>
      <c r="KX37" s="61"/>
      <c r="KY37" s="274" t="s">
        <v>0</v>
      </c>
      <c r="KZ37" s="61"/>
      <c r="LA37" s="110" t="s">
        <v>326</v>
      </c>
      <c r="LB37" s="111" t="s">
        <v>326</v>
      </c>
      <c r="LC37" s="90"/>
      <c r="LD37" s="102"/>
      <c r="LE37" s="274" t="s">
        <v>0</v>
      </c>
      <c r="LF37" s="101"/>
      <c r="LG37" s="110" t="s">
        <v>326</v>
      </c>
      <c r="LH37" s="111" t="s">
        <v>326</v>
      </c>
      <c r="LI37" s="90"/>
      <c r="LJ37" s="61"/>
      <c r="LK37" s="274" t="s">
        <v>0</v>
      </c>
      <c r="LL37" s="61"/>
      <c r="LM37" s="110" t="s">
        <v>326</v>
      </c>
      <c r="LN37" s="111" t="s">
        <v>326</v>
      </c>
      <c r="LO37" s="90"/>
      <c r="LP37" s="61"/>
      <c r="LQ37" s="274" t="s">
        <v>0</v>
      </c>
      <c r="LR37" s="61"/>
      <c r="LS37" s="110" t="s">
        <v>326</v>
      </c>
      <c r="LT37" s="111" t="s">
        <v>326</v>
      </c>
      <c r="LU37" s="90"/>
      <c r="LV37" s="102"/>
      <c r="LW37" s="274" t="s">
        <v>0</v>
      </c>
      <c r="LX37" s="101"/>
      <c r="LY37" s="110" t="s">
        <v>326</v>
      </c>
      <c r="LZ37" s="111" t="s">
        <v>326</v>
      </c>
      <c r="MA37" s="90"/>
      <c r="MB37" s="61"/>
      <c r="MC37" s="274" t="s">
        <v>0</v>
      </c>
      <c r="MD37" s="61"/>
      <c r="ME37" s="110" t="s">
        <v>326</v>
      </c>
      <c r="MF37" s="111" t="s">
        <v>326</v>
      </c>
      <c r="MG37" s="90"/>
      <c r="MH37" s="61"/>
      <c r="MI37" s="274" t="s">
        <v>0</v>
      </c>
      <c r="MJ37" s="61"/>
      <c r="MK37" s="110" t="s">
        <v>326</v>
      </c>
      <c r="ML37" s="111" t="s">
        <v>326</v>
      </c>
      <c r="MM37" s="90"/>
      <c r="MN37" s="61"/>
      <c r="MO37" s="274" t="s">
        <v>0</v>
      </c>
      <c r="MP37" s="61"/>
      <c r="MQ37" s="110" t="s">
        <v>326</v>
      </c>
      <c r="MR37" s="111" t="s">
        <v>326</v>
      </c>
      <c r="MS37" s="90"/>
      <c r="MT37" s="102"/>
      <c r="MU37" s="274" t="s">
        <v>0</v>
      </c>
      <c r="MV37" s="101"/>
      <c r="MW37" s="110" t="s">
        <v>326</v>
      </c>
      <c r="MX37" s="111" t="s">
        <v>326</v>
      </c>
      <c r="MY37" s="90"/>
      <c r="MZ37" s="61"/>
      <c r="NA37" s="274" t="s">
        <v>0</v>
      </c>
      <c r="NB37" s="61"/>
      <c r="NC37" s="110" t="s">
        <v>326</v>
      </c>
      <c r="ND37" s="111" t="s">
        <v>326</v>
      </c>
      <c r="NE37" s="90"/>
      <c r="NF37" s="61"/>
      <c r="NG37" s="274" t="s">
        <v>0</v>
      </c>
      <c r="NH37" s="61"/>
      <c r="NI37" s="110" t="s">
        <v>326</v>
      </c>
      <c r="NJ37" s="111" t="s">
        <v>326</v>
      </c>
      <c r="NK37" s="90"/>
      <c r="NL37" s="61"/>
      <c r="NM37" s="274" t="s">
        <v>0</v>
      </c>
      <c r="NN37" s="61"/>
      <c r="NO37" s="110" t="s">
        <v>326</v>
      </c>
      <c r="NP37" s="111" t="s">
        <v>326</v>
      </c>
      <c r="NQ37" s="90"/>
      <c r="NR37" s="61"/>
      <c r="NS37" s="274" t="s">
        <v>0</v>
      </c>
      <c r="NT37" s="61"/>
      <c r="NU37" s="110" t="s">
        <v>326</v>
      </c>
      <c r="NV37" s="111" t="s">
        <v>326</v>
      </c>
      <c r="NW37" s="98"/>
      <c r="NX37" s="102"/>
      <c r="NY37" s="274" t="s">
        <v>0</v>
      </c>
      <c r="NZ37" s="101"/>
      <c r="OA37" s="110" t="s">
        <v>326</v>
      </c>
      <c r="OB37" s="111" t="s">
        <v>326</v>
      </c>
      <c r="OC37" s="117"/>
      <c r="OD37" s="253"/>
      <c r="OE37" s="110" t="s">
        <v>0</v>
      </c>
      <c r="OF37" s="110"/>
      <c r="OG37" s="110" t="s">
        <v>326</v>
      </c>
      <c r="OH37" s="111" t="s">
        <v>326</v>
      </c>
    </row>
    <row r="38" spans="1:398" ht="15" hidden="1" x14ac:dyDescent="0.2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216</v>
      </c>
      <c r="N38" s="111" t="s">
        <v>216</v>
      </c>
      <c r="O38" s="77"/>
      <c r="P38" s="102"/>
      <c r="Q38" s="311" t="s">
        <v>0</v>
      </c>
      <c r="R38" s="101"/>
      <c r="S38" s="110" t="s">
        <v>326</v>
      </c>
      <c r="T38" s="111" t="s">
        <v>326</v>
      </c>
      <c r="U38" s="77"/>
      <c r="V38" s="102"/>
      <c r="W38" s="311" t="s">
        <v>0</v>
      </c>
      <c r="X38" s="101"/>
      <c r="Y38" s="110" t="s">
        <v>326</v>
      </c>
      <c r="Z38" s="111" t="s">
        <v>326</v>
      </c>
      <c r="AA38" s="90"/>
      <c r="AB38" s="61"/>
      <c r="AC38" s="294" t="s">
        <v>0</v>
      </c>
      <c r="AD38" s="61"/>
      <c r="AE38" s="110" t="s">
        <v>326</v>
      </c>
      <c r="AF38" s="111" t="s">
        <v>326</v>
      </c>
      <c r="AG38" s="90"/>
      <c r="AH38" s="61"/>
      <c r="AI38" s="274" t="s">
        <v>0</v>
      </c>
      <c r="AJ38" s="61"/>
      <c r="AK38" s="110" t="s">
        <v>326</v>
      </c>
      <c r="AL38" s="111" t="s">
        <v>326</v>
      </c>
      <c r="AM38" s="90"/>
      <c r="AN38" s="102"/>
      <c r="AO38" s="274" t="s">
        <v>0</v>
      </c>
      <c r="AP38" s="101"/>
      <c r="AQ38" s="110" t="s">
        <v>326</v>
      </c>
      <c r="AR38" s="111" t="s">
        <v>326</v>
      </c>
      <c r="AS38" s="90"/>
      <c r="AT38" s="61"/>
      <c r="AU38" s="274" t="s">
        <v>0</v>
      </c>
      <c r="AV38" s="61"/>
      <c r="AW38" s="110" t="s">
        <v>326</v>
      </c>
      <c r="AX38" s="111" t="s">
        <v>326</v>
      </c>
      <c r="AY38" s="90"/>
      <c r="AZ38" s="102"/>
      <c r="BA38" s="274" t="s">
        <v>0</v>
      </c>
      <c r="BB38" s="101"/>
      <c r="BC38" s="110" t="s">
        <v>326</v>
      </c>
      <c r="BD38" s="111" t="s">
        <v>326</v>
      </c>
      <c r="BE38" s="90"/>
      <c r="BF38" s="61"/>
      <c r="BG38" s="274" t="s">
        <v>0</v>
      </c>
      <c r="BH38" s="61"/>
      <c r="BI38" s="110" t="s">
        <v>326</v>
      </c>
      <c r="BJ38" s="111" t="s">
        <v>326</v>
      </c>
      <c r="BK38" s="90"/>
      <c r="BL38" s="61"/>
      <c r="BM38" s="274" t="s">
        <v>0</v>
      </c>
      <c r="BN38" s="61"/>
      <c r="BO38" s="110" t="s">
        <v>326</v>
      </c>
      <c r="BP38" s="111" t="s">
        <v>326</v>
      </c>
      <c r="BQ38" s="90"/>
      <c r="BR38" s="61"/>
      <c r="BS38" s="274" t="s">
        <v>0</v>
      </c>
      <c r="BT38" s="61"/>
      <c r="BU38" s="110" t="s">
        <v>326</v>
      </c>
      <c r="BV38" s="111" t="s">
        <v>326</v>
      </c>
      <c r="BW38" s="90"/>
      <c r="BX38" s="61"/>
      <c r="BY38" s="274" t="s">
        <v>0</v>
      </c>
      <c r="BZ38" s="61"/>
      <c r="CA38" s="110" t="s">
        <v>326</v>
      </c>
      <c r="CB38" s="111" t="s">
        <v>326</v>
      </c>
      <c r="CC38" s="90"/>
      <c r="CD38" s="61"/>
      <c r="CE38" s="274" t="s">
        <v>0</v>
      </c>
      <c r="CF38" s="61"/>
      <c r="CG38" s="110" t="s">
        <v>326</v>
      </c>
      <c r="CH38" s="111" t="s">
        <v>326</v>
      </c>
      <c r="CI38" s="90"/>
      <c r="CJ38" s="102"/>
      <c r="CK38" s="274" t="s">
        <v>0</v>
      </c>
      <c r="CL38" s="101"/>
      <c r="CM38" s="110" t="s">
        <v>326</v>
      </c>
      <c r="CN38" s="111" t="s">
        <v>326</v>
      </c>
      <c r="CO38" s="90"/>
      <c r="CP38" s="102"/>
      <c r="CQ38" s="274" t="s">
        <v>0</v>
      </c>
      <c r="CR38" s="101"/>
      <c r="CS38" s="110" t="s">
        <v>326</v>
      </c>
      <c r="CT38" s="111" t="s">
        <v>326</v>
      </c>
      <c r="CU38" s="90"/>
      <c r="CV38" s="61"/>
      <c r="CW38" s="274" t="s">
        <v>0</v>
      </c>
      <c r="CX38" s="61"/>
      <c r="CY38" s="110" t="s">
        <v>326</v>
      </c>
      <c r="CZ38" s="111" t="s">
        <v>326</v>
      </c>
      <c r="DA38" s="90"/>
      <c r="DB38" s="61"/>
      <c r="DC38" s="274" t="s">
        <v>0</v>
      </c>
      <c r="DD38" s="61"/>
      <c r="DE38" s="110" t="s">
        <v>326</v>
      </c>
      <c r="DF38" s="111" t="s">
        <v>326</v>
      </c>
      <c r="DG38" s="90"/>
      <c r="DH38" s="61"/>
      <c r="DI38" s="274" t="s">
        <v>0</v>
      </c>
      <c r="DJ38" s="61"/>
      <c r="DK38" s="110" t="s">
        <v>326</v>
      </c>
      <c r="DL38" s="111" t="s">
        <v>326</v>
      </c>
      <c r="DM38" s="90"/>
      <c r="DN38" s="61"/>
      <c r="DO38" s="274" t="s">
        <v>0</v>
      </c>
      <c r="DP38" s="61"/>
      <c r="DQ38" s="110" t="s">
        <v>326</v>
      </c>
      <c r="DR38" s="111" t="s">
        <v>326</v>
      </c>
      <c r="DS38" s="90"/>
      <c r="DT38" s="61"/>
      <c r="DU38" s="274" t="s">
        <v>0</v>
      </c>
      <c r="DV38" s="61"/>
      <c r="DW38" s="110" t="s">
        <v>326</v>
      </c>
      <c r="DX38" s="111" t="s">
        <v>326</v>
      </c>
      <c r="DY38" s="90"/>
      <c r="DZ38" s="61"/>
      <c r="EA38" s="274" t="s">
        <v>0</v>
      </c>
      <c r="EB38" s="61"/>
      <c r="EC38" s="110" t="s">
        <v>326</v>
      </c>
      <c r="ED38" s="111" t="s">
        <v>326</v>
      </c>
      <c r="EE38" s="90"/>
      <c r="EF38" s="61"/>
      <c r="EG38" s="274" t="s">
        <v>0</v>
      </c>
      <c r="EH38" s="61"/>
      <c r="EI38" s="110" t="s">
        <v>326</v>
      </c>
      <c r="EJ38" s="111" t="s">
        <v>326</v>
      </c>
      <c r="EK38" s="90"/>
      <c r="EL38" s="61"/>
      <c r="EM38" s="274" t="s">
        <v>0</v>
      </c>
      <c r="EN38" s="61"/>
      <c r="EO38" s="110" t="s">
        <v>326</v>
      </c>
      <c r="EP38" s="111" t="s">
        <v>326</v>
      </c>
      <c r="EQ38" s="90"/>
      <c r="ER38" s="102"/>
      <c r="ES38" s="274" t="s">
        <v>0</v>
      </c>
      <c r="ET38" s="101"/>
      <c r="EU38" s="110" t="s">
        <v>326</v>
      </c>
      <c r="EV38" s="111" t="s">
        <v>326</v>
      </c>
      <c r="EW38" s="90"/>
      <c r="EX38" s="61"/>
      <c r="EY38" s="274" t="s">
        <v>0</v>
      </c>
      <c r="EZ38" s="61"/>
      <c r="FA38" s="110" t="s">
        <v>326</v>
      </c>
      <c r="FB38" s="111" t="s">
        <v>326</v>
      </c>
      <c r="FC38" s="90"/>
      <c r="FD38" s="102"/>
      <c r="FE38" s="274" t="s">
        <v>0</v>
      </c>
      <c r="FF38" s="101"/>
      <c r="FG38" s="110" t="s">
        <v>326</v>
      </c>
      <c r="FH38" s="111" t="s">
        <v>326</v>
      </c>
      <c r="FI38" s="90"/>
      <c r="FJ38" s="61"/>
      <c r="FK38" s="274" t="s">
        <v>0</v>
      </c>
      <c r="FL38" s="61"/>
      <c r="FM38" s="110" t="s">
        <v>326</v>
      </c>
      <c r="FN38" s="111" t="s">
        <v>326</v>
      </c>
      <c r="FO38" s="90"/>
      <c r="FP38" s="61"/>
      <c r="FQ38" s="274" t="s">
        <v>0</v>
      </c>
      <c r="FR38" s="61"/>
      <c r="FS38" s="110" t="s">
        <v>326</v>
      </c>
      <c r="FT38" s="111" t="s">
        <v>326</v>
      </c>
      <c r="FU38" s="90"/>
      <c r="FV38" s="61"/>
      <c r="FW38" s="274" t="s">
        <v>0</v>
      </c>
      <c r="FX38" s="61"/>
      <c r="FY38" s="110" t="s">
        <v>326</v>
      </c>
      <c r="FZ38" s="111" t="s">
        <v>326</v>
      </c>
      <c r="GA38" s="90"/>
      <c r="GB38" s="102"/>
      <c r="GC38" s="274" t="s">
        <v>0</v>
      </c>
      <c r="GD38" s="101"/>
      <c r="GE38" s="110" t="s">
        <v>326</v>
      </c>
      <c r="GF38" s="111" t="s">
        <v>326</v>
      </c>
      <c r="GG38" s="90"/>
      <c r="GH38" s="102"/>
      <c r="GI38" s="274" t="s">
        <v>0</v>
      </c>
      <c r="GJ38" s="101"/>
      <c r="GK38" s="110" t="s">
        <v>326</v>
      </c>
      <c r="GL38" s="111" t="s">
        <v>326</v>
      </c>
      <c r="GM38" s="90"/>
      <c r="GN38" s="61"/>
      <c r="GO38" s="274" t="s">
        <v>0</v>
      </c>
      <c r="GP38" s="61"/>
      <c r="GQ38" s="110" t="s">
        <v>326</v>
      </c>
      <c r="GR38" s="111" t="s">
        <v>326</v>
      </c>
      <c r="GS38" s="90"/>
      <c r="GT38" s="61"/>
      <c r="GU38" s="274" t="s">
        <v>0</v>
      </c>
      <c r="GV38" s="61"/>
      <c r="GW38" s="110" t="s">
        <v>326</v>
      </c>
      <c r="GX38" s="111" t="s">
        <v>326</v>
      </c>
      <c r="GY38" s="90"/>
      <c r="GZ38" s="102"/>
      <c r="HA38" s="274" t="s">
        <v>0</v>
      </c>
      <c r="HB38" s="101"/>
      <c r="HC38" s="110" t="s">
        <v>326</v>
      </c>
      <c r="HD38" s="111" t="s">
        <v>326</v>
      </c>
      <c r="HE38" s="90"/>
      <c r="HF38" s="61"/>
      <c r="HG38" s="274" t="s">
        <v>0</v>
      </c>
      <c r="HH38" s="61"/>
      <c r="HI38" s="110" t="s">
        <v>326</v>
      </c>
      <c r="HJ38" s="111" t="s">
        <v>326</v>
      </c>
      <c r="HK38" s="90"/>
      <c r="HL38" s="61"/>
      <c r="HM38" s="274" t="s">
        <v>0</v>
      </c>
      <c r="HN38" s="61"/>
      <c r="HO38" s="110" t="s">
        <v>326</v>
      </c>
      <c r="HP38" s="111" t="s">
        <v>326</v>
      </c>
      <c r="HQ38" s="90"/>
      <c r="HR38" s="61"/>
      <c r="HS38" s="274" t="s">
        <v>0</v>
      </c>
      <c r="HT38" s="61"/>
      <c r="HU38" s="110" t="s">
        <v>326</v>
      </c>
      <c r="HV38" s="111" t="s">
        <v>326</v>
      </c>
      <c r="HW38" s="90"/>
      <c r="HX38" s="102"/>
      <c r="HY38" s="274" t="s">
        <v>0</v>
      </c>
      <c r="HZ38" s="101"/>
      <c r="IA38" s="110" t="s">
        <v>326</v>
      </c>
      <c r="IB38" s="111" t="s">
        <v>326</v>
      </c>
      <c r="IC38" s="90"/>
      <c r="ID38" s="61"/>
      <c r="IE38" s="274" t="s">
        <v>0</v>
      </c>
      <c r="IF38" s="61"/>
      <c r="IG38" s="110" t="s">
        <v>326</v>
      </c>
      <c r="IH38" s="111" t="s">
        <v>326</v>
      </c>
      <c r="II38" s="90"/>
      <c r="IJ38" s="61"/>
      <c r="IK38" s="274" t="s">
        <v>0</v>
      </c>
      <c r="IL38" s="61"/>
      <c r="IM38" s="110" t="s">
        <v>326</v>
      </c>
      <c r="IN38" s="111" t="s">
        <v>326</v>
      </c>
      <c r="IO38" s="90"/>
      <c r="IP38" s="102"/>
      <c r="IQ38" s="274" t="s">
        <v>0</v>
      </c>
      <c r="IR38" s="101"/>
      <c r="IS38" s="110" t="s">
        <v>326</v>
      </c>
      <c r="IT38" s="111" t="s">
        <v>326</v>
      </c>
      <c r="IU38" s="90"/>
      <c r="IV38" s="61"/>
      <c r="IW38" s="274" t="s">
        <v>0</v>
      </c>
      <c r="IX38" s="61"/>
      <c r="IY38" s="110" t="s">
        <v>326</v>
      </c>
      <c r="IZ38" s="111" t="s">
        <v>326</v>
      </c>
      <c r="JA38" s="90"/>
      <c r="JB38" s="61"/>
      <c r="JC38" s="274" t="s">
        <v>0</v>
      </c>
      <c r="JD38" s="61"/>
      <c r="JE38" s="110" t="s">
        <v>326</v>
      </c>
      <c r="JF38" s="111" t="s">
        <v>326</v>
      </c>
      <c r="JG38" s="90"/>
      <c r="JH38" s="61"/>
      <c r="JI38" s="274" t="s">
        <v>0</v>
      </c>
      <c r="JJ38" s="61"/>
      <c r="JK38" s="110" t="s">
        <v>326</v>
      </c>
      <c r="JL38" s="111" t="s">
        <v>326</v>
      </c>
      <c r="JM38" s="90"/>
      <c r="JN38" s="61"/>
      <c r="JO38" s="274" t="s">
        <v>0</v>
      </c>
      <c r="JP38" s="61"/>
      <c r="JQ38" s="110" t="s">
        <v>326</v>
      </c>
      <c r="JR38" s="111" t="s">
        <v>326</v>
      </c>
      <c r="JS38" s="90"/>
      <c r="JT38" s="102"/>
      <c r="JU38" s="274" t="s">
        <v>0</v>
      </c>
      <c r="JV38" s="101"/>
      <c r="JW38" s="110" t="s">
        <v>326</v>
      </c>
      <c r="JX38" s="111" t="s">
        <v>326</v>
      </c>
      <c r="JY38" s="90"/>
      <c r="JZ38" s="102"/>
      <c r="KA38" s="274" t="s">
        <v>0</v>
      </c>
      <c r="KB38" s="101"/>
      <c r="KC38" s="110" t="s">
        <v>326</v>
      </c>
      <c r="KD38" s="111" t="s">
        <v>326</v>
      </c>
      <c r="KE38" s="90"/>
      <c r="KF38" s="102"/>
      <c r="KG38" s="274" t="s">
        <v>0</v>
      </c>
      <c r="KH38" s="101"/>
      <c r="KI38" s="110" t="s">
        <v>326</v>
      </c>
      <c r="KJ38" s="111" t="s">
        <v>326</v>
      </c>
      <c r="KK38" s="90"/>
      <c r="KL38" s="61"/>
      <c r="KM38" s="274" t="s">
        <v>0</v>
      </c>
      <c r="KN38" s="61"/>
      <c r="KO38" s="110" t="s">
        <v>326</v>
      </c>
      <c r="KP38" s="111" t="s">
        <v>326</v>
      </c>
      <c r="KQ38" s="90"/>
      <c r="KR38" s="61"/>
      <c r="KS38" s="274" t="s">
        <v>0</v>
      </c>
      <c r="KT38" s="61"/>
      <c r="KU38" s="110" t="s">
        <v>326</v>
      </c>
      <c r="KV38" s="111" t="s">
        <v>326</v>
      </c>
      <c r="KW38" s="90"/>
      <c r="KX38" s="61"/>
      <c r="KY38" s="274" t="s">
        <v>0</v>
      </c>
      <c r="KZ38" s="61"/>
      <c r="LA38" s="110" t="s">
        <v>326</v>
      </c>
      <c r="LB38" s="111" t="s">
        <v>326</v>
      </c>
      <c r="LC38" s="90"/>
      <c r="LD38" s="102"/>
      <c r="LE38" s="274" t="s">
        <v>0</v>
      </c>
      <c r="LF38" s="101"/>
      <c r="LG38" s="110" t="s">
        <v>326</v>
      </c>
      <c r="LH38" s="111" t="s">
        <v>326</v>
      </c>
      <c r="LI38" s="90"/>
      <c r="LJ38" s="61"/>
      <c r="LK38" s="274" t="s">
        <v>0</v>
      </c>
      <c r="LL38" s="61"/>
      <c r="LM38" s="110" t="s">
        <v>326</v>
      </c>
      <c r="LN38" s="111" t="s">
        <v>326</v>
      </c>
      <c r="LO38" s="90"/>
      <c r="LP38" s="61"/>
      <c r="LQ38" s="274" t="s">
        <v>0</v>
      </c>
      <c r="LR38" s="61"/>
      <c r="LS38" s="110" t="s">
        <v>326</v>
      </c>
      <c r="LT38" s="111" t="s">
        <v>326</v>
      </c>
      <c r="LU38" s="90"/>
      <c r="LV38" s="102"/>
      <c r="LW38" s="274" t="s">
        <v>0</v>
      </c>
      <c r="LX38" s="101"/>
      <c r="LY38" s="110" t="s">
        <v>326</v>
      </c>
      <c r="LZ38" s="111" t="s">
        <v>326</v>
      </c>
      <c r="MA38" s="90"/>
      <c r="MB38" s="61"/>
      <c r="MC38" s="274" t="s">
        <v>0</v>
      </c>
      <c r="MD38" s="61"/>
      <c r="ME38" s="110" t="s">
        <v>326</v>
      </c>
      <c r="MF38" s="111" t="s">
        <v>326</v>
      </c>
      <c r="MG38" s="90"/>
      <c r="MH38" s="61"/>
      <c r="MI38" s="274" t="s">
        <v>0</v>
      </c>
      <c r="MJ38" s="61"/>
      <c r="MK38" s="110" t="s">
        <v>326</v>
      </c>
      <c r="ML38" s="111" t="s">
        <v>326</v>
      </c>
      <c r="MM38" s="90"/>
      <c r="MN38" s="61"/>
      <c r="MO38" s="274" t="s">
        <v>0</v>
      </c>
      <c r="MP38" s="61"/>
      <c r="MQ38" s="110" t="s">
        <v>326</v>
      </c>
      <c r="MR38" s="111" t="s">
        <v>326</v>
      </c>
      <c r="MS38" s="90"/>
      <c r="MT38" s="102"/>
      <c r="MU38" s="274" t="s">
        <v>0</v>
      </c>
      <c r="MV38" s="101"/>
      <c r="MW38" s="110" t="s">
        <v>326</v>
      </c>
      <c r="MX38" s="111" t="s">
        <v>326</v>
      </c>
      <c r="MY38" s="90"/>
      <c r="MZ38" s="61"/>
      <c r="NA38" s="274" t="s">
        <v>0</v>
      </c>
      <c r="NB38" s="61"/>
      <c r="NC38" s="110" t="s">
        <v>326</v>
      </c>
      <c r="ND38" s="111" t="s">
        <v>326</v>
      </c>
      <c r="NE38" s="90"/>
      <c r="NF38" s="61"/>
      <c r="NG38" s="274" t="s">
        <v>0</v>
      </c>
      <c r="NH38" s="61"/>
      <c r="NI38" s="110" t="s">
        <v>326</v>
      </c>
      <c r="NJ38" s="111" t="s">
        <v>326</v>
      </c>
      <c r="NK38" s="90"/>
      <c r="NL38" s="61"/>
      <c r="NM38" s="274" t="s">
        <v>0</v>
      </c>
      <c r="NN38" s="61"/>
      <c r="NO38" s="110" t="s">
        <v>326</v>
      </c>
      <c r="NP38" s="111" t="s">
        <v>326</v>
      </c>
      <c r="NQ38" s="90"/>
      <c r="NR38" s="61"/>
      <c r="NS38" s="274" t="s">
        <v>0</v>
      </c>
      <c r="NT38" s="61"/>
      <c r="NU38" s="110" t="s">
        <v>326</v>
      </c>
      <c r="NV38" s="111" t="s">
        <v>326</v>
      </c>
      <c r="NW38" s="98"/>
      <c r="NX38" s="102"/>
      <c r="NY38" s="274" t="s">
        <v>0</v>
      </c>
      <c r="NZ38" s="101"/>
      <c r="OA38" s="110" t="s">
        <v>326</v>
      </c>
      <c r="OB38" s="111" t="s">
        <v>326</v>
      </c>
      <c r="OC38" s="117"/>
      <c r="OD38" s="253"/>
      <c r="OE38" s="110" t="s">
        <v>0</v>
      </c>
      <c r="OF38" s="110"/>
      <c r="OG38" s="110" t="s">
        <v>326</v>
      </c>
      <c r="OH38" s="111" t="s">
        <v>326</v>
      </c>
    </row>
    <row r="39" spans="1:398" ht="15" hidden="1" x14ac:dyDescent="0.2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217</v>
      </c>
      <c r="N39" s="111" t="s">
        <v>289</v>
      </c>
      <c r="O39" s="77"/>
      <c r="P39" s="102"/>
      <c r="Q39" s="311" t="s">
        <v>0</v>
      </c>
      <c r="R39" s="101"/>
      <c r="S39" s="110" t="s">
        <v>326</v>
      </c>
      <c r="T39" s="111" t="s">
        <v>326</v>
      </c>
      <c r="U39" s="77"/>
      <c r="V39" s="102"/>
      <c r="W39" s="311" t="s">
        <v>0</v>
      </c>
      <c r="X39" s="101"/>
      <c r="Y39" s="110" t="s">
        <v>326</v>
      </c>
      <c r="Z39" s="111" t="s">
        <v>326</v>
      </c>
      <c r="AA39" s="90"/>
      <c r="AB39" s="61"/>
      <c r="AC39" s="294" t="s">
        <v>0</v>
      </c>
      <c r="AD39" s="61"/>
      <c r="AE39" s="110" t="s">
        <v>326</v>
      </c>
      <c r="AF39" s="111" t="s">
        <v>326</v>
      </c>
      <c r="AG39" s="90"/>
      <c r="AH39" s="61"/>
      <c r="AI39" s="274" t="s">
        <v>0</v>
      </c>
      <c r="AJ39" s="61"/>
      <c r="AK39" s="110" t="s">
        <v>326</v>
      </c>
      <c r="AL39" s="111" t="s">
        <v>326</v>
      </c>
      <c r="AM39" s="90"/>
      <c r="AN39" s="102"/>
      <c r="AO39" s="274" t="s">
        <v>0</v>
      </c>
      <c r="AP39" s="101"/>
      <c r="AQ39" s="110" t="s">
        <v>326</v>
      </c>
      <c r="AR39" s="111" t="s">
        <v>326</v>
      </c>
      <c r="AS39" s="90"/>
      <c r="AT39" s="61"/>
      <c r="AU39" s="274" t="s">
        <v>0</v>
      </c>
      <c r="AV39" s="61"/>
      <c r="AW39" s="110" t="s">
        <v>326</v>
      </c>
      <c r="AX39" s="111" t="s">
        <v>326</v>
      </c>
      <c r="AY39" s="90"/>
      <c r="AZ39" s="102"/>
      <c r="BA39" s="274" t="s">
        <v>0</v>
      </c>
      <c r="BB39" s="101"/>
      <c r="BC39" s="110" t="s">
        <v>326</v>
      </c>
      <c r="BD39" s="111" t="s">
        <v>326</v>
      </c>
      <c r="BE39" s="90"/>
      <c r="BF39" s="61"/>
      <c r="BG39" s="274" t="s">
        <v>0</v>
      </c>
      <c r="BH39" s="61"/>
      <c r="BI39" s="110" t="s">
        <v>326</v>
      </c>
      <c r="BJ39" s="111" t="s">
        <v>326</v>
      </c>
      <c r="BK39" s="90"/>
      <c r="BL39" s="61"/>
      <c r="BM39" s="274" t="s">
        <v>0</v>
      </c>
      <c r="BN39" s="61"/>
      <c r="BO39" s="110" t="s">
        <v>326</v>
      </c>
      <c r="BP39" s="111" t="s">
        <v>326</v>
      </c>
      <c r="BQ39" s="90"/>
      <c r="BR39" s="61"/>
      <c r="BS39" s="274" t="s">
        <v>0</v>
      </c>
      <c r="BT39" s="61"/>
      <c r="BU39" s="110" t="s">
        <v>326</v>
      </c>
      <c r="BV39" s="111" t="s">
        <v>326</v>
      </c>
      <c r="BW39" s="90"/>
      <c r="BX39" s="61"/>
      <c r="BY39" s="274" t="s">
        <v>0</v>
      </c>
      <c r="BZ39" s="61"/>
      <c r="CA39" s="110" t="s">
        <v>326</v>
      </c>
      <c r="CB39" s="111" t="s">
        <v>326</v>
      </c>
      <c r="CC39" s="90"/>
      <c r="CD39" s="61"/>
      <c r="CE39" s="274" t="s">
        <v>0</v>
      </c>
      <c r="CF39" s="61"/>
      <c r="CG39" s="110" t="s">
        <v>326</v>
      </c>
      <c r="CH39" s="111" t="s">
        <v>326</v>
      </c>
      <c r="CI39" s="90"/>
      <c r="CJ39" s="102"/>
      <c r="CK39" s="274" t="s">
        <v>0</v>
      </c>
      <c r="CL39" s="101"/>
      <c r="CM39" s="110" t="s">
        <v>326</v>
      </c>
      <c r="CN39" s="111" t="s">
        <v>326</v>
      </c>
      <c r="CO39" s="90"/>
      <c r="CP39" s="102"/>
      <c r="CQ39" s="274" t="s">
        <v>0</v>
      </c>
      <c r="CR39" s="101"/>
      <c r="CS39" s="110" t="s">
        <v>326</v>
      </c>
      <c r="CT39" s="111" t="s">
        <v>326</v>
      </c>
      <c r="CU39" s="90"/>
      <c r="CV39" s="61"/>
      <c r="CW39" s="274" t="s">
        <v>0</v>
      </c>
      <c r="CX39" s="61"/>
      <c r="CY39" s="110" t="s">
        <v>326</v>
      </c>
      <c r="CZ39" s="111" t="s">
        <v>326</v>
      </c>
      <c r="DA39" s="90"/>
      <c r="DB39" s="61"/>
      <c r="DC39" s="274" t="s">
        <v>0</v>
      </c>
      <c r="DD39" s="61"/>
      <c r="DE39" s="110" t="s">
        <v>326</v>
      </c>
      <c r="DF39" s="111" t="s">
        <v>326</v>
      </c>
      <c r="DG39" s="90"/>
      <c r="DH39" s="61"/>
      <c r="DI39" s="274" t="s">
        <v>0</v>
      </c>
      <c r="DJ39" s="61"/>
      <c r="DK39" s="110" t="s">
        <v>326</v>
      </c>
      <c r="DL39" s="111" t="s">
        <v>326</v>
      </c>
      <c r="DM39" s="90"/>
      <c r="DN39" s="61"/>
      <c r="DO39" s="274" t="s">
        <v>0</v>
      </c>
      <c r="DP39" s="61"/>
      <c r="DQ39" s="110" t="s">
        <v>326</v>
      </c>
      <c r="DR39" s="111" t="s">
        <v>326</v>
      </c>
      <c r="DS39" s="90"/>
      <c r="DT39" s="61"/>
      <c r="DU39" s="274" t="s">
        <v>0</v>
      </c>
      <c r="DV39" s="61"/>
      <c r="DW39" s="110" t="s">
        <v>326</v>
      </c>
      <c r="DX39" s="111" t="s">
        <v>326</v>
      </c>
      <c r="DY39" s="90"/>
      <c r="DZ39" s="61"/>
      <c r="EA39" s="274" t="s">
        <v>0</v>
      </c>
      <c r="EB39" s="61"/>
      <c r="EC39" s="110" t="s">
        <v>326</v>
      </c>
      <c r="ED39" s="111" t="s">
        <v>326</v>
      </c>
      <c r="EE39" s="90"/>
      <c r="EF39" s="61"/>
      <c r="EG39" s="274" t="s">
        <v>0</v>
      </c>
      <c r="EH39" s="61"/>
      <c r="EI39" s="110" t="s">
        <v>326</v>
      </c>
      <c r="EJ39" s="111" t="s">
        <v>326</v>
      </c>
      <c r="EK39" s="90"/>
      <c r="EL39" s="61"/>
      <c r="EM39" s="274" t="s">
        <v>0</v>
      </c>
      <c r="EN39" s="61"/>
      <c r="EO39" s="110" t="s">
        <v>326</v>
      </c>
      <c r="EP39" s="111" t="s">
        <v>326</v>
      </c>
      <c r="EQ39" s="90"/>
      <c r="ER39" s="102"/>
      <c r="ES39" s="274" t="s">
        <v>0</v>
      </c>
      <c r="ET39" s="101"/>
      <c r="EU39" s="110" t="s">
        <v>326</v>
      </c>
      <c r="EV39" s="111" t="s">
        <v>326</v>
      </c>
      <c r="EW39" s="90"/>
      <c r="EX39" s="61"/>
      <c r="EY39" s="274" t="s">
        <v>0</v>
      </c>
      <c r="EZ39" s="61"/>
      <c r="FA39" s="110" t="s">
        <v>326</v>
      </c>
      <c r="FB39" s="111" t="s">
        <v>326</v>
      </c>
      <c r="FC39" s="90"/>
      <c r="FD39" s="102"/>
      <c r="FE39" s="274" t="s">
        <v>0</v>
      </c>
      <c r="FF39" s="101"/>
      <c r="FG39" s="110" t="s">
        <v>326</v>
      </c>
      <c r="FH39" s="111" t="s">
        <v>326</v>
      </c>
      <c r="FI39" s="90"/>
      <c r="FJ39" s="61"/>
      <c r="FK39" s="274" t="s">
        <v>0</v>
      </c>
      <c r="FL39" s="61"/>
      <c r="FM39" s="110" t="s">
        <v>326</v>
      </c>
      <c r="FN39" s="111" t="s">
        <v>326</v>
      </c>
      <c r="FO39" s="90"/>
      <c r="FP39" s="61"/>
      <c r="FQ39" s="274" t="s">
        <v>0</v>
      </c>
      <c r="FR39" s="61"/>
      <c r="FS39" s="110" t="s">
        <v>326</v>
      </c>
      <c r="FT39" s="111" t="s">
        <v>326</v>
      </c>
      <c r="FU39" s="90"/>
      <c r="FV39" s="61"/>
      <c r="FW39" s="274" t="s">
        <v>0</v>
      </c>
      <c r="FX39" s="61"/>
      <c r="FY39" s="110" t="s">
        <v>326</v>
      </c>
      <c r="FZ39" s="111" t="s">
        <v>326</v>
      </c>
      <c r="GA39" s="90"/>
      <c r="GB39" s="102"/>
      <c r="GC39" s="274" t="s">
        <v>0</v>
      </c>
      <c r="GD39" s="101"/>
      <c r="GE39" s="110" t="s">
        <v>326</v>
      </c>
      <c r="GF39" s="111" t="s">
        <v>326</v>
      </c>
      <c r="GG39" s="90"/>
      <c r="GH39" s="102"/>
      <c r="GI39" s="274" t="s">
        <v>0</v>
      </c>
      <c r="GJ39" s="101"/>
      <c r="GK39" s="110" t="s">
        <v>326</v>
      </c>
      <c r="GL39" s="111" t="s">
        <v>326</v>
      </c>
      <c r="GM39" s="90"/>
      <c r="GN39" s="61"/>
      <c r="GO39" s="274" t="s">
        <v>0</v>
      </c>
      <c r="GP39" s="61"/>
      <c r="GQ39" s="110" t="s">
        <v>326</v>
      </c>
      <c r="GR39" s="111" t="s">
        <v>326</v>
      </c>
      <c r="GS39" s="90"/>
      <c r="GT39" s="61"/>
      <c r="GU39" s="274" t="s">
        <v>0</v>
      </c>
      <c r="GV39" s="61"/>
      <c r="GW39" s="110" t="s">
        <v>326</v>
      </c>
      <c r="GX39" s="111" t="s">
        <v>326</v>
      </c>
      <c r="GY39" s="90"/>
      <c r="GZ39" s="102"/>
      <c r="HA39" s="274" t="s">
        <v>0</v>
      </c>
      <c r="HB39" s="101"/>
      <c r="HC39" s="110" t="s">
        <v>326</v>
      </c>
      <c r="HD39" s="111" t="s">
        <v>326</v>
      </c>
      <c r="HE39" s="90"/>
      <c r="HF39" s="61"/>
      <c r="HG39" s="274" t="s">
        <v>0</v>
      </c>
      <c r="HH39" s="61"/>
      <c r="HI39" s="110" t="s">
        <v>326</v>
      </c>
      <c r="HJ39" s="111" t="s">
        <v>326</v>
      </c>
      <c r="HK39" s="90"/>
      <c r="HL39" s="61"/>
      <c r="HM39" s="274" t="s">
        <v>0</v>
      </c>
      <c r="HN39" s="61"/>
      <c r="HO39" s="110" t="s">
        <v>326</v>
      </c>
      <c r="HP39" s="111" t="s">
        <v>326</v>
      </c>
      <c r="HQ39" s="90"/>
      <c r="HR39" s="61"/>
      <c r="HS39" s="274" t="s">
        <v>0</v>
      </c>
      <c r="HT39" s="61"/>
      <c r="HU39" s="110" t="s">
        <v>326</v>
      </c>
      <c r="HV39" s="111" t="s">
        <v>326</v>
      </c>
      <c r="HW39" s="90"/>
      <c r="HX39" s="102"/>
      <c r="HY39" s="274" t="s">
        <v>0</v>
      </c>
      <c r="HZ39" s="101"/>
      <c r="IA39" s="110" t="s">
        <v>326</v>
      </c>
      <c r="IB39" s="111" t="s">
        <v>326</v>
      </c>
      <c r="IC39" s="90"/>
      <c r="ID39" s="61"/>
      <c r="IE39" s="274" t="s">
        <v>0</v>
      </c>
      <c r="IF39" s="61"/>
      <c r="IG39" s="110" t="s">
        <v>326</v>
      </c>
      <c r="IH39" s="111" t="s">
        <v>326</v>
      </c>
      <c r="II39" s="90"/>
      <c r="IJ39" s="61"/>
      <c r="IK39" s="274" t="s">
        <v>0</v>
      </c>
      <c r="IL39" s="61"/>
      <c r="IM39" s="110" t="s">
        <v>326</v>
      </c>
      <c r="IN39" s="111" t="s">
        <v>326</v>
      </c>
      <c r="IO39" s="90"/>
      <c r="IP39" s="102"/>
      <c r="IQ39" s="274" t="s">
        <v>0</v>
      </c>
      <c r="IR39" s="101"/>
      <c r="IS39" s="110" t="s">
        <v>326</v>
      </c>
      <c r="IT39" s="111" t="s">
        <v>326</v>
      </c>
      <c r="IU39" s="90"/>
      <c r="IV39" s="61"/>
      <c r="IW39" s="274" t="s">
        <v>0</v>
      </c>
      <c r="IX39" s="61"/>
      <c r="IY39" s="110" t="s">
        <v>326</v>
      </c>
      <c r="IZ39" s="111" t="s">
        <v>326</v>
      </c>
      <c r="JA39" s="90"/>
      <c r="JB39" s="61"/>
      <c r="JC39" s="274" t="s">
        <v>0</v>
      </c>
      <c r="JD39" s="61"/>
      <c r="JE39" s="110" t="s">
        <v>326</v>
      </c>
      <c r="JF39" s="111" t="s">
        <v>326</v>
      </c>
      <c r="JG39" s="90"/>
      <c r="JH39" s="61"/>
      <c r="JI39" s="274" t="s">
        <v>0</v>
      </c>
      <c r="JJ39" s="61"/>
      <c r="JK39" s="110" t="s">
        <v>326</v>
      </c>
      <c r="JL39" s="111" t="s">
        <v>326</v>
      </c>
      <c r="JM39" s="90"/>
      <c r="JN39" s="61"/>
      <c r="JO39" s="274" t="s">
        <v>0</v>
      </c>
      <c r="JP39" s="61"/>
      <c r="JQ39" s="110" t="s">
        <v>326</v>
      </c>
      <c r="JR39" s="111" t="s">
        <v>326</v>
      </c>
      <c r="JS39" s="90"/>
      <c r="JT39" s="102"/>
      <c r="JU39" s="274" t="s">
        <v>0</v>
      </c>
      <c r="JV39" s="101"/>
      <c r="JW39" s="110" t="s">
        <v>326</v>
      </c>
      <c r="JX39" s="111" t="s">
        <v>326</v>
      </c>
      <c r="JY39" s="90"/>
      <c r="JZ39" s="102"/>
      <c r="KA39" s="274" t="s">
        <v>0</v>
      </c>
      <c r="KB39" s="101"/>
      <c r="KC39" s="110" t="s">
        <v>326</v>
      </c>
      <c r="KD39" s="111" t="s">
        <v>326</v>
      </c>
      <c r="KE39" s="90"/>
      <c r="KF39" s="102"/>
      <c r="KG39" s="274" t="s">
        <v>0</v>
      </c>
      <c r="KH39" s="101"/>
      <c r="KI39" s="110" t="s">
        <v>326</v>
      </c>
      <c r="KJ39" s="111" t="s">
        <v>326</v>
      </c>
      <c r="KK39" s="90"/>
      <c r="KL39" s="61"/>
      <c r="KM39" s="274" t="s">
        <v>0</v>
      </c>
      <c r="KN39" s="61"/>
      <c r="KO39" s="110" t="s">
        <v>326</v>
      </c>
      <c r="KP39" s="111" t="s">
        <v>326</v>
      </c>
      <c r="KQ39" s="90"/>
      <c r="KR39" s="61"/>
      <c r="KS39" s="274" t="s">
        <v>0</v>
      </c>
      <c r="KT39" s="61"/>
      <c r="KU39" s="110" t="s">
        <v>326</v>
      </c>
      <c r="KV39" s="111" t="s">
        <v>326</v>
      </c>
      <c r="KW39" s="90"/>
      <c r="KX39" s="61"/>
      <c r="KY39" s="274" t="s">
        <v>0</v>
      </c>
      <c r="KZ39" s="61"/>
      <c r="LA39" s="110" t="s">
        <v>326</v>
      </c>
      <c r="LB39" s="111" t="s">
        <v>326</v>
      </c>
      <c r="LC39" s="90"/>
      <c r="LD39" s="102"/>
      <c r="LE39" s="274" t="s">
        <v>0</v>
      </c>
      <c r="LF39" s="101"/>
      <c r="LG39" s="110" t="s">
        <v>326</v>
      </c>
      <c r="LH39" s="111" t="s">
        <v>326</v>
      </c>
      <c r="LI39" s="90"/>
      <c r="LJ39" s="61"/>
      <c r="LK39" s="274" t="s">
        <v>0</v>
      </c>
      <c r="LL39" s="61"/>
      <c r="LM39" s="110" t="s">
        <v>326</v>
      </c>
      <c r="LN39" s="111" t="s">
        <v>326</v>
      </c>
      <c r="LO39" s="90"/>
      <c r="LP39" s="61"/>
      <c r="LQ39" s="274" t="s">
        <v>0</v>
      </c>
      <c r="LR39" s="61"/>
      <c r="LS39" s="110" t="s">
        <v>326</v>
      </c>
      <c r="LT39" s="111" t="s">
        <v>326</v>
      </c>
      <c r="LU39" s="90"/>
      <c r="LV39" s="102"/>
      <c r="LW39" s="274" t="s">
        <v>0</v>
      </c>
      <c r="LX39" s="101"/>
      <c r="LY39" s="110" t="s">
        <v>326</v>
      </c>
      <c r="LZ39" s="111" t="s">
        <v>326</v>
      </c>
      <c r="MA39" s="90"/>
      <c r="MB39" s="61"/>
      <c r="MC39" s="274" t="s">
        <v>0</v>
      </c>
      <c r="MD39" s="61"/>
      <c r="ME39" s="110" t="s">
        <v>326</v>
      </c>
      <c r="MF39" s="111" t="s">
        <v>326</v>
      </c>
      <c r="MG39" s="90"/>
      <c r="MH39" s="61"/>
      <c r="MI39" s="274" t="s">
        <v>0</v>
      </c>
      <c r="MJ39" s="61"/>
      <c r="MK39" s="110" t="s">
        <v>326</v>
      </c>
      <c r="ML39" s="111" t="s">
        <v>326</v>
      </c>
      <c r="MM39" s="90"/>
      <c r="MN39" s="61"/>
      <c r="MO39" s="274" t="s">
        <v>0</v>
      </c>
      <c r="MP39" s="61"/>
      <c r="MQ39" s="110" t="s">
        <v>326</v>
      </c>
      <c r="MR39" s="111" t="s">
        <v>326</v>
      </c>
      <c r="MS39" s="90"/>
      <c r="MT39" s="102"/>
      <c r="MU39" s="274" t="s">
        <v>0</v>
      </c>
      <c r="MV39" s="101"/>
      <c r="MW39" s="110" t="s">
        <v>326</v>
      </c>
      <c r="MX39" s="111" t="s">
        <v>326</v>
      </c>
      <c r="MY39" s="90"/>
      <c r="MZ39" s="61"/>
      <c r="NA39" s="274" t="s">
        <v>0</v>
      </c>
      <c r="NB39" s="61"/>
      <c r="NC39" s="110" t="s">
        <v>326</v>
      </c>
      <c r="ND39" s="111" t="s">
        <v>326</v>
      </c>
      <c r="NE39" s="90"/>
      <c r="NF39" s="61"/>
      <c r="NG39" s="274" t="s">
        <v>0</v>
      </c>
      <c r="NH39" s="61"/>
      <c r="NI39" s="110" t="s">
        <v>326</v>
      </c>
      <c r="NJ39" s="111" t="s">
        <v>326</v>
      </c>
      <c r="NK39" s="90"/>
      <c r="NL39" s="61"/>
      <c r="NM39" s="274" t="s">
        <v>0</v>
      </c>
      <c r="NN39" s="61"/>
      <c r="NO39" s="110" t="s">
        <v>326</v>
      </c>
      <c r="NP39" s="111" t="s">
        <v>326</v>
      </c>
      <c r="NQ39" s="90"/>
      <c r="NR39" s="61"/>
      <c r="NS39" s="274" t="s">
        <v>0</v>
      </c>
      <c r="NT39" s="61"/>
      <c r="NU39" s="110" t="s">
        <v>326</v>
      </c>
      <c r="NV39" s="111" t="s">
        <v>326</v>
      </c>
      <c r="NW39" s="98"/>
      <c r="NX39" s="102"/>
      <c r="NY39" s="274" t="s">
        <v>0</v>
      </c>
      <c r="NZ39" s="101"/>
      <c r="OA39" s="110" t="s">
        <v>326</v>
      </c>
      <c r="OB39" s="111" t="s">
        <v>326</v>
      </c>
      <c r="OC39" s="117"/>
      <c r="OD39" s="253"/>
      <c r="OE39" s="110" t="s">
        <v>0</v>
      </c>
      <c r="OF39" s="110"/>
      <c r="OG39" s="110" t="s">
        <v>326</v>
      </c>
      <c r="OH39" s="111" t="s">
        <v>326</v>
      </c>
    </row>
    <row r="40" spans="1:398" ht="15" x14ac:dyDescent="0.2">
      <c r="A40" s="283">
        <f>IF(B40="","",VLOOKUP(B40,'Registrovaní tipéri'!$A$2:$B$101,2,FALSE))</f>
        <v>55</v>
      </c>
      <c r="B40" s="277" t="s">
        <v>317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266</v>
      </c>
      <c r="N40" s="111" t="s">
        <v>289</v>
      </c>
      <c r="O40" s="77"/>
      <c r="P40" s="102">
        <v>3</v>
      </c>
      <c r="Q40" s="311" t="s">
        <v>0</v>
      </c>
      <c r="R40" s="101">
        <v>1</v>
      </c>
      <c r="S40" s="110" t="s">
        <v>216</v>
      </c>
      <c r="T40" s="111" t="s">
        <v>289</v>
      </c>
      <c r="U40" s="77"/>
      <c r="V40" s="102">
        <v>1</v>
      </c>
      <c r="W40" s="311" t="s">
        <v>0</v>
      </c>
      <c r="X40" s="101">
        <v>2</v>
      </c>
      <c r="Y40" s="110" t="s">
        <v>289</v>
      </c>
      <c r="Z40" s="111" t="s">
        <v>216</v>
      </c>
      <c r="AA40" s="90"/>
      <c r="AB40" s="61">
        <v>3</v>
      </c>
      <c r="AC40" s="294" t="s">
        <v>0</v>
      </c>
      <c r="AD40" s="61">
        <v>1</v>
      </c>
      <c r="AE40" s="110" t="s">
        <v>219</v>
      </c>
      <c r="AF40" s="111" t="s">
        <v>216</v>
      </c>
      <c r="AG40" s="90"/>
      <c r="AH40" s="61">
        <v>0</v>
      </c>
      <c r="AI40" s="274" t="s">
        <v>0</v>
      </c>
      <c r="AJ40" s="61">
        <v>3</v>
      </c>
      <c r="AK40" s="110" t="s">
        <v>216</v>
      </c>
      <c r="AL40" s="111" t="s">
        <v>289</v>
      </c>
      <c r="AM40" s="90"/>
      <c r="AN40" s="102"/>
      <c r="AO40" s="274" t="s">
        <v>0</v>
      </c>
      <c r="AP40" s="101"/>
      <c r="AQ40" s="110" t="s">
        <v>326</v>
      </c>
      <c r="AR40" s="111" t="s">
        <v>326</v>
      </c>
      <c r="AS40" s="90"/>
      <c r="AT40" s="61">
        <v>3</v>
      </c>
      <c r="AU40" s="274" t="s">
        <v>0</v>
      </c>
      <c r="AV40" s="61">
        <v>1</v>
      </c>
      <c r="AW40" s="110" t="s">
        <v>216</v>
      </c>
      <c r="AX40" s="111" t="s">
        <v>216</v>
      </c>
      <c r="AY40" s="90"/>
      <c r="AZ40" s="102">
        <v>2</v>
      </c>
      <c r="BA40" s="274" t="s">
        <v>0</v>
      </c>
      <c r="BB40" s="101">
        <v>0</v>
      </c>
      <c r="BC40" s="110" t="s">
        <v>266</v>
      </c>
      <c r="BD40" s="111" t="s">
        <v>360</v>
      </c>
      <c r="BE40" s="90"/>
      <c r="BF40" s="61">
        <v>1</v>
      </c>
      <c r="BG40" s="274" t="s">
        <v>0</v>
      </c>
      <c r="BH40" s="61">
        <v>2</v>
      </c>
      <c r="BI40" s="110" t="s">
        <v>218</v>
      </c>
      <c r="BJ40" s="111" t="s">
        <v>216</v>
      </c>
      <c r="BK40" s="90"/>
      <c r="BL40" s="61">
        <v>3</v>
      </c>
      <c r="BM40" s="274" t="s">
        <v>0</v>
      </c>
      <c r="BN40" s="61">
        <v>1</v>
      </c>
      <c r="BO40" s="110" t="s">
        <v>218</v>
      </c>
      <c r="BP40" s="111" t="s">
        <v>217</v>
      </c>
      <c r="BQ40" s="90"/>
      <c r="BR40" s="61"/>
      <c r="BS40" s="274" t="s">
        <v>0</v>
      </c>
      <c r="BT40" s="61"/>
      <c r="BU40" s="110" t="s">
        <v>326</v>
      </c>
      <c r="BV40" s="111" t="s">
        <v>326</v>
      </c>
      <c r="BW40" s="90"/>
      <c r="BX40" s="61">
        <v>3</v>
      </c>
      <c r="BY40" s="274" t="s">
        <v>0</v>
      </c>
      <c r="BZ40" s="61">
        <v>0</v>
      </c>
      <c r="CA40" s="110" t="s">
        <v>216</v>
      </c>
      <c r="CB40" s="111" t="s">
        <v>212</v>
      </c>
      <c r="CC40" s="90"/>
      <c r="CD40" s="61">
        <v>3</v>
      </c>
      <c r="CE40" s="274" t="s">
        <v>0</v>
      </c>
      <c r="CF40" s="61">
        <v>1</v>
      </c>
      <c r="CG40" s="110" t="s">
        <v>218</v>
      </c>
      <c r="CH40" s="111" t="s">
        <v>217</v>
      </c>
      <c r="CI40" s="90"/>
      <c r="CJ40" s="102">
        <v>3</v>
      </c>
      <c r="CK40" s="274" t="s">
        <v>0</v>
      </c>
      <c r="CL40" s="101">
        <v>1</v>
      </c>
      <c r="CM40" s="110" t="s">
        <v>218</v>
      </c>
      <c r="CN40" s="111" t="s">
        <v>216</v>
      </c>
      <c r="CO40" s="90"/>
      <c r="CP40" s="102">
        <v>1</v>
      </c>
      <c r="CQ40" s="274" t="s">
        <v>0</v>
      </c>
      <c r="CR40" s="101">
        <v>3</v>
      </c>
      <c r="CS40" s="110" t="s">
        <v>266</v>
      </c>
      <c r="CT40" s="111" t="s">
        <v>360</v>
      </c>
      <c r="CU40" s="90"/>
      <c r="CV40" s="61">
        <v>0</v>
      </c>
      <c r="CW40" s="274" t="s">
        <v>0</v>
      </c>
      <c r="CX40" s="61">
        <v>4</v>
      </c>
      <c r="CY40" s="110" t="s">
        <v>218</v>
      </c>
      <c r="CZ40" s="111" t="s">
        <v>216</v>
      </c>
      <c r="DA40" s="90"/>
      <c r="DB40" s="61"/>
      <c r="DC40" s="274" t="s">
        <v>0</v>
      </c>
      <c r="DD40" s="61"/>
      <c r="DE40" s="110" t="s">
        <v>326</v>
      </c>
      <c r="DF40" s="111" t="s">
        <v>326</v>
      </c>
      <c r="DG40" s="90"/>
      <c r="DH40" s="61">
        <v>2</v>
      </c>
      <c r="DI40" s="274" t="s">
        <v>0</v>
      </c>
      <c r="DJ40" s="61">
        <v>1</v>
      </c>
      <c r="DK40" s="110" t="s">
        <v>218</v>
      </c>
      <c r="DL40" s="111" t="s">
        <v>216</v>
      </c>
      <c r="DM40" s="90"/>
      <c r="DN40" s="61">
        <v>1</v>
      </c>
      <c r="DO40" s="274" t="s">
        <v>0</v>
      </c>
      <c r="DP40" s="110">
        <v>3</v>
      </c>
      <c r="DQ40" s="110" t="s">
        <v>218</v>
      </c>
      <c r="DR40" s="111" t="s">
        <v>216</v>
      </c>
      <c r="DS40" s="90"/>
      <c r="DT40" s="61">
        <v>3</v>
      </c>
      <c r="DU40" s="274" t="s">
        <v>0</v>
      </c>
      <c r="DV40" s="61">
        <v>1</v>
      </c>
      <c r="DW40" s="110" t="s">
        <v>266</v>
      </c>
      <c r="DX40" s="111" t="s">
        <v>360</v>
      </c>
      <c r="DY40" s="90"/>
      <c r="DZ40" s="61">
        <v>3</v>
      </c>
      <c r="EA40" s="274" t="s">
        <v>0</v>
      </c>
      <c r="EB40" s="61">
        <v>1</v>
      </c>
      <c r="EC40" s="110" t="s">
        <v>218</v>
      </c>
      <c r="ED40" s="111" t="s">
        <v>216</v>
      </c>
      <c r="EE40" s="90"/>
      <c r="EF40" s="61">
        <v>1</v>
      </c>
      <c r="EG40" s="274" t="s">
        <v>0</v>
      </c>
      <c r="EH40" s="61">
        <v>3</v>
      </c>
      <c r="EI40" s="110" t="s">
        <v>218</v>
      </c>
      <c r="EJ40" s="111" t="s">
        <v>216</v>
      </c>
      <c r="EK40" s="90"/>
      <c r="EL40" s="61">
        <v>1</v>
      </c>
      <c r="EM40" s="274" t="s">
        <v>0</v>
      </c>
      <c r="EN40" s="61">
        <v>3</v>
      </c>
      <c r="EO40" s="110" t="s">
        <v>218</v>
      </c>
      <c r="EP40" s="111" t="s">
        <v>216</v>
      </c>
      <c r="EQ40" s="90"/>
      <c r="ER40" s="102">
        <v>2</v>
      </c>
      <c r="ES40" s="274" t="s">
        <v>0</v>
      </c>
      <c r="ET40" s="101">
        <v>2</v>
      </c>
      <c r="EU40" s="110" t="s">
        <v>266</v>
      </c>
      <c r="EV40" s="111" t="s">
        <v>360</v>
      </c>
      <c r="EW40" s="90"/>
      <c r="EX40" s="61">
        <v>2</v>
      </c>
      <c r="EY40" s="274" t="s">
        <v>0</v>
      </c>
      <c r="EZ40" s="61">
        <v>1</v>
      </c>
      <c r="FA40" s="110" t="s">
        <v>216</v>
      </c>
      <c r="FB40" s="111" t="s">
        <v>218</v>
      </c>
      <c r="FC40" s="90"/>
      <c r="FD40" s="102"/>
      <c r="FE40" s="274" t="s">
        <v>0</v>
      </c>
      <c r="FF40" s="101"/>
      <c r="FG40" s="110" t="s">
        <v>326</v>
      </c>
      <c r="FH40" s="111" t="s">
        <v>326</v>
      </c>
      <c r="FI40" s="90"/>
      <c r="FJ40" s="61">
        <v>3</v>
      </c>
      <c r="FK40" s="274" t="s">
        <v>0</v>
      </c>
      <c r="FL40" s="61">
        <v>1</v>
      </c>
      <c r="FM40" s="110" t="s">
        <v>216</v>
      </c>
      <c r="FN40" s="111" t="s">
        <v>218</v>
      </c>
      <c r="FO40" s="90"/>
      <c r="FP40" s="61">
        <v>0</v>
      </c>
      <c r="FQ40" s="274" t="s">
        <v>0</v>
      </c>
      <c r="FR40" s="61">
        <v>4</v>
      </c>
      <c r="FS40" s="110" t="s">
        <v>218</v>
      </c>
      <c r="FT40" s="111" t="s">
        <v>216</v>
      </c>
      <c r="FU40" s="90"/>
      <c r="FV40" s="61">
        <v>4</v>
      </c>
      <c r="FW40" s="274" t="s">
        <v>0</v>
      </c>
      <c r="FX40" s="61">
        <v>1</v>
      </c>
      <c r="FY40" s="110" t="s">
        <v>216</v>
      </c>
      <c r="FZ40" s="111" t="s">
        <v>218</v>
      </c>
      <c r="GA40" s="90"/>
      <c r="GB40" s="102">
        <v>1</v>
      </c>
      <c r="GC40" s="274" t="s">
        <v>0</v>
      </c>
      <c r="GD40" s="101">
        <v>2</v>
      </c>
      <c r="GE40" s="110" t="s">
        <v>218</v>
      </c>
      <c r="GF40" s="111" t="s">
        <v>214</v>
      </c>
      <c r="GG40" s="90"/>
      <c r="GH40" s="102"/>
      <c r="GI40" s="274" t="s">
        <v>0</v>
      </c>
      <c r="GJ40" s="101"/>
      <c r="GK40" s="110" t="s">
        <v>326</v>
      </c>
      <c r="GL40" s="111" t="s">
        <v>326</v>
      </c>
      <c r="GM40" s="90"/>
      <c r="GN40" s="61">
        <v>1</v>
      </c>
      <c r="GO40" s="274" t="s">
        <v>0</v>
      </c>
      <c r="GP40" s="61">
        <v>3</v>
      </c>
      <c r="GQ40" s="110" t="s">
        <v>218</v>
      </c>
      <c r="GR40" s="111" t="s">
        <v>219</v>
      </c>
      <c r="GS40" s="90"/>
      <c r="GT40" s="61">
        <v>1</v>
      </c>
      <c r="GU40" s="274" t="s">
        <v>0</v>
      </c>
      <c r="GV40" s="61">
        <v>3</v>
      </c>
      <c r="GW40" s="110" t="s">
        <v>219</v>
      </c>
      <c r="GX40" s="111" t="s">
        <v>218</v>
      </c>
      <c r="GY40" s="90"/>
      <c r="GZ40" s="102"/>
      <c r="HA40" s="274" t="s">
        <v>0</v>
      </c>
      <c r="HB40" s="101"/>
      <c r="HC40" s="110" t="s">
        <v>326</v>
      </c>
      <c r="HD40" s="111" t="s">
        <v>326</v>
      </c>
      <c r="HE40" s="90"/>
      <c r="HF40" s="61">
        <v>2</v>
      </c>
      <c r="HG40" s="274" t="s">
        <v>0</v>
      </c>
      <c r="HH40" s="61">
        <v>0</v>
      </c>
      <c r="HI40" s="110" t="s">
        <v>218</v>
      </c>
      <c r="HJ40" s="111" t="s">
        <v>212</v>
      </c>
      <c r="HK40" s="90"/>
      <c r="HL40" s="61">
        <v>1</v>
      </c>
      <c r="HM40" s="274" t="s">
        <v>0</v>
      </c>
      <c r="HN40" s="61">
        <v>3</v>
      </c>
      <c r="HO40" s="110" t="s">
        <v>217</v>
      </c>
      <c r="HP40" s="111" t="s">
        <v>219</v>
      </c>
      <c r="HQ40" s="90"/>
      <c r="HR40" s="61">
        <v>3</v>
      </c>
      <c r="HS40" s="274" t="s">
        <v>0</v>
      </c>
      <c r="HT40" s="61">
        <v>0</v>
      </c>
      <c r="HU40" s="110" t="s">
        <v>218</v>
      </c>
      <c r="HV40" s="111" t="s">
        <v>212</v>
      </c>
      <c r="HW40" s="90"/>
      <c r="HX40" s="102"/>
      <c r="HY40" s="274" t="s">
        <v>0</v>
      </c>
      <c r="HZ40" s="101"/>
      <c r="IA40" s="110" t="s">
        <v>326</v>
      </c>
      <c r="IB40" s="111" t="s">
        <v>326</v>
      </c>
      <c r="IC40" s="90"/>
      <c r="ID40" s="61">
        <v>1</v>
      </c>
      <c r="IE40" s="274" t="s">
        <v>0</v>
      </c>
      <c r="IF40" s="61">
        <v>3</v>
      </c>
      <c r="IG40" s="110" t="s">
        <v>218</v>
      </c>
      <c r="IH40" s="111" t="s">
        <v>216</v>
      </c>
      <c r="II40" s="90"/>
      <c r="IJ40" s="61"/>
      <c r="IK40" s="274" t="s">
        <v>0</v>
      </c>
      <c r="IL40" s="61"/>
      <c r="IM40" s="110" t="s">
        <v>326</v>
      </c>
      <c r="IN40" s="111" t="s">
        <v>326</v>
      </c>
      <c r="IO40" s="90"/>
      <c r="IP40" s="102">
        <v>3</v>
      </c>
      <c r="IQ40" s="274" t="s">
        <v>0</v>
      </c>
      <c r="IR40" s="101">
        <v>1</v>
      </c>
      <c r="IS40" s="110" t="s">
        <v>219</v>
      </c>
      <c r="IT40" s="111" t="s">
        <v>266</v>
      </c>
      <c r="IU40" s="90"/>
      <c r="IV40" s="61">
        <v>1</v>
      </c>
      <c r="IW40" s="274" t="s">
        <v>0</v>
      </c>
      <c r="IX40" s="61">
        <v>3</v>
      </c>
      <c r="IY40" s="110" t="s">
        <v>219</v>
      </c>
      <c r="IZ40" s="111" t="s">
        <v>389</v>
      </c>
      <c r="JA40" s="90"/>
      <c r="JB40" s="61">
        <v>3</v>
      </c>
      <c r="JC40" s="274" t="s">
        <v>0</v>
      </c>
      <c r="JD40" s="61">
        <v>1</v>
      </c>
      <c r="JE40" s="110" t="s">
        <v>266</v>
      </c>
      <c r="JF40" s="111" t="s">
        <v>209</v>
      </c>
      <c r="JG40" s="90"/>
      <c r="JH40" s="61"/>
      <c r="JI40" s="274" t="s">
        <v>0</v>
      </c>
      <c r="JJ40" s="61"/>
      <c r="JK40" s="110" t="s">
        <v>326</v>
      </c>
      <c r="JL40" s="111" t="s">
        <v>326</v>
      </c>
      <c r="JM40" s="90"/>
      <c r="JN40" s="61"/>
      <c r="JO40" s="274" t="s">
        <v>0</v>
      </c>
      <c r="JP40" s="61"/>
      <c r="JQ40" s="110" t="s">
        <v>326</v>
      </c>
      <c r="JR40" s="111" t="s">
        <v>326</v>
      </c>
      <c r="JS40" s="90"/>
      <c r="JT40" s="102"/>
      <c r="JU40" s="274" t="s">
        <v>0</v>
      </c>
      <c r="JV40" s="101"/>
      <c r="JW40" s="110" t="s">
        <v>326</v>
      </c>
      <c r="JX40" s="111" t="s">
        <v>326</v>
      </c>
      <c r="JY40" s="90"/>
      <c r="JZ40" s="102"/>
      <c r="KA40" s="274" t="s">
        <v>0</v>
      </c>
      <c r="KB40" s="101"/>
      <c r="KC40" s="110" t="s">
        <v>326</v>
      </c>
      <c r="KD40" s="111" t="s">
        <v>326</v>
      </c>
      <c r="KE40" s="90"/>
      <c r="KF40" s="102"/>
      <c r="KG40" s="274" t="s">
        <v>0</v>
      </c>
      <c r="KH40" s="101"/>
      <c r="KI40" s="110" t="s">
        <v>326</v>
      </c>
      <c r="KJ40" s="111" t="s">
        <v>326</v>
      </c>
      <c r="KK40" s="90"/>
      <c r="KL40" s="61"/>
      <c r="KM40" s="274" t="s">
        <v>0</v>
      </c>
      <c r="KN40" s="61"/>
      <c r="KO40" s="110" t="s">
        <v>326</v>
      </c>
      <c r="KP40" s="111" t="s">
        <v>326</v>
      </c>
      <c r="KQ40" s="90"/>
      <c r="KR40" s="61"/>
      <c r="KS40" s="274" t="s">
        <v>0</v>
      </c>
      <c r="KT40" s="61"/>
      <c r="KU40" s="110" t="s">
        <v>326</v>
      </c>
      <c r="KV40" s="111" t="s">
        <v>326</v>
      </c>
      <c r="KW40" s="90"/>
      <c r="KX40" s="61"/>
      <c r="KY40" s="274" t="s">
        <v>0</v>
      </c>
      <c r="KZ40" s="61"/>
      <c r="LA40" s="110" t="s">
        <v>326</v>
      </c>
      <c r="LB40" s="111" t="s">
        <v>326</v>
      </c>
      <c r="LC40" s="90"/>
      <c r="LD40" s="102"/>
      <c r="LE40" s="274" t="s">
        <v>0</v>
      </c>
      <c r="LF40" s="101"/>
      <c r="LG40" s="110" t="s">
        <v>326</v>
      </c>
      <c r="LH40" s="111" t="s">
        <v>326</v>
      </c>
      <c r="LI40" s="90"/>
      <c r="LJ40" s="61"/>
      <c r="LK40" s="274" t="s">
        <v>0</v>
      </c>
      <c r="LL40" s="61"/>
      <c r="LM40" s="110" t="s">
        <v>326</v>
      </c>
      <c r="LN40" s="111" t="s">
        <v>326</v>
      </c>
      <c r="LO40" s="90"/>
      <c r="LP40" s="61"/>
      <c r="LQ40" s="274" t="s">
        <v>0</v>
      </c>
      <c r="LR40" s="61"/>
      <c r="LS40" s="110" t="s">
        <v>326</v>
      </c>
      <c r="LT40" s="111" t="s">
        <v>326</v>
      </c>
      <c r="LU40" s="90"/>
      <c r="LV40" s="102"/>
      <c r="LW40" s="274" t="s">
        <v>0</v>
      </c>
      <c r="LX40" s="101"/>
      <c r="LY40" s="110" t="s">
        <v>326</v>
      </c>
      <c r="LZ40" s="111" t="s">
        <v>326</v>
      </c>
      <c r="MA40" s="90"/>
      <c r="MB40" s="61"/>
      <c r="MC40" s="274" t="s">
        <v>0</v>
      </c>
      <c r="MD40" s="61"/>
      <c r="ME40" s="110" t="s">
        <v>326</v>
      </c>
      <c r="MF40" s="111" t="s">
        <v>326</v>
      </c>
      <c r="MG40" s="90"/>
      <c r="MH40" s="61"/>
      <c r="MI40" s="274" t="s">
        <v>0</v>
      </c>
      <c r="MJ40" s="61"/>
      <c r="MK40" s="110" t="s">
        <v>326</v>
      </c>
      <c r="ML40" s="111" t="s">
        <v>326</v>
      </c>
      <c r="MM40" s="90"/>
      <c r="MN40" s="61"/>
      <c r="MO40" s="274" t="s">
        <v>0</v>
      </c>
      <c r="MP40" s="61"/>
      <c r="MQ40" s="110" t="s">
        <v>326</v>
      </c>
      <c r="MR40" s="111" t="s">
        <v>326</v>
      </c>
      <c r="MS40" s="90"/>
      <c r="MT40" s="102"/>
      <c r="MU40" s="274" t="s">
        <v>0</v>
      </c>
      <c r="MV40" s="101"/>
      <c r="MW40" s="110" t="s">
        <v>326</v>
      </c>
      <c r="MX40" s="111" t="s">
        <v>326</v>
      </c>
      <c r="MY40" s="90"/>
      <c r="MZ40" s="61"/>
      <c r="NA40" s="274" t="s">
        <v>0</v>
      </c>
      <c r="NB40" s="61"/>
      <c r="NC40" s="110" t="s">
        <v>326</v>
      </c>
      <c r="ND40" s="111" t="s">
        <v>326</v>
      </c>
      <c r="NE40" s="90"/>
      <c r="NF40" s="61"/>
      <c r="NG40" s="274" t="s">
        <v>0</v>
      </c>
      <c r="NH40" s="61"/>
      <c r="NI40" s="110" t="s">
        <v>326</v>
      </c>
      <c r="NJ40" s="111" t="s">
        <v>326</v>
      </c>
      <c r="NK40" s="90"/>
      <c r="NL40" s="61"/>
      <c r="NM40" s="274" t="s">
        <v>0</v>
      </c>
      <c r="NN40" s="61"/>
      <c r="NO40" s="110" t="s">
        <v>326</v>
      </c>
      <c r="NP40" s="111" t="s">
        <v>326</v>
      </c>
      <c r="NQ40" s="90"/>
      <c r="NR40" s="61"/>
      <c r="NS40" s="274" t="s">
        <v>0</v>
      </c>
      <c r="NT40" s="61"/>
      <c r="NU40" s="110" t="s">
        <v>326</v>
      </c>
      <c r="NV40" s="111" t="s">
        <v>326</v>
      </c>
      <c r="NW40" s="98"/>
      <c r="NX40" s="102"/>
      <c r="NY40" s="274" t="s">
        <v>0</v>
      </c>
      <c r="NZ40" s="101"/>
      <c r="OA40" s="110" t="s">
        <v>326</v>
      </c>
      <c r="OB40" s="111" t="s">
        <v>326</v>
      </c>
      <c r="OC40" s="117"/>
      <c r="OD40" s="253"/>
      <c r="OE40" s="110" t="s">
        <v>0</v>
      </c>
      <c r="OF40" s="110"/>
      <c r="OG40" s="110" t="s">
        <v>326</v>
      </c>
      <c r="OH40" s="111" t="s">
        <v>326</v>
      </c>
    </row>
    <row r="41" spans="1:398" ht="15" x14ac:dyDescent="0.2">
      <c r="A41" s="283">
        <f>IF(B41="","",VLOOKUP(B41,'Registrovaní tipéri'!$A$2:$B$101,2,FALSE))</f>
        <v>43</v>
      </c>
      <c r="B41" s="277" t="s">
        <v>250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216</v>
      </c>
      <c r="N41" s="111" t="s">
        <v>212</v>
      </c>
      <c r="O41" s="77"/>
      <c r="P41" s="102">
        <v>4</v>
      </c>
      <c r="Q41" s="311" t="s">
        <v>0</v>
      </c>
      <c r="R41" s="101">
        <v>0</v>
      </c>
      <c r="S41" s="110" t="s">
        <v>218</v>
      </c>
      <c r="T41" s="111" t="s">
        <v>327</v>
      </c>
      <c r="U41" s="77"/>
      <c r="V41" s="102">
        <v>0</v>
      </c>
      <c r="W41" s="311" t="s">
        <v>0</v>
      </c>
      <c r="X41" s="101">
        <v>2</v>
      </c>
      <c r="Y41" s="110" t="s">
        <v>216</v>
      </c>
      <c r="Z41" s="111" t="s">
        <v>216</v>
      </c>
      <c r="AA41" s="90"/>
      <c r="AB41" s="61">
        <v>4</v>
      </c>
      <c r="AC41" s="294" t="s">
        <v>0</v>
      </c>
      <c r="AD41" s="61">
        <v>1</v>
      </c>
      <c r="AE41" s="110" t="s">
        <v>218</v>
      </c>
      <c r="AF41" s="111" t="s">
        <v>216</v>
      </c>
      <c r="AG41" s="90"/>
      <c r="AH41" s="61">
        <v>1</v>
      </c>
      <c r="AI41" s="274" t="s">
        <v>0</v>
      </c>
      <c r="AJ41" s="61">
        <v>4</v>
      </c>
      <c r="AK41" s="110" t="s">
        <v>218</v>
      </c>
      <c r="AL41" s="111" t="s">
        <v>216</v>
      </c>
      <c r="AM41" s="90"/>
      <c r="AN41" s="102">
        <v>0</v>
      </c>
      <c r="AO41" s="274" t="s">
        <v>0</v>
      </c>
      <c r="AP41" s="101">
        <v>4</v>
      </c>
      <c r="AQ41" s="110" t="s">
        <v>218</v>
      </c>
      <c r="AR41" s="111" t="s">
        <v>216</v>
      </c>
      <c r="AS41" s="90"/>
      <c r="AT41" s="61">
        <v>4</v>
      </c>
      <c r="AU41" s="274" t="s">
        <v>0</v>
      </c>
      <c r="AV41" s="61">
        <v>1</v>
      </c>
      <c r="AW41" s="110" t="s">
        <v>218</v>
      </c>
      <c r="AX41" s="111" t="s">
        <v>216</v>
      </c>
      <c r="AY41" s="90"/>
      <c r="AZ41" s="102">
        <v>4</v>
      </c>
      <c r="BA41" s="274" t="s">
        <v>0</v>
      </c>
      <c r="BB41" s="101">
        <v>0</v>
      </c>
      <c r="BC41" s="110" t="s">
        <v>217</v>
      </c>
      <c r="BD41" s="111" t="s">
        <v>360</v>
      </c>
      <c r="BE41" s="90"/>
      <c r="BF41" s="61">
        <v>0</v>
      </c>
      <c r="BG41" s="274" t="s">
        <v>0</v>
      </c>
      <c r="BH41" s="61">
        <v>4</v>
      </c>
      <c r="BI41" s="110" t="s">
        <v>218</v>
      </c>
      <c r="BJ41" s="111" t="s">
        <v>216</v>
      </c>
      <c r="BK41" s="90"/>
      <c r="BL41" s="61">
        <v>4</v>
      </c>
      <c r="BM41" s="274" t="s">
        <v>0</v>
      </c>
      <c r="BN41" s="61">
        <v>0</v>
      </c>
      <c r="BO41" s="110" t="s">
        <v>218</v>
      </c>
      <c r="BP41" s="111" t="s">
        <v>360</v>
      </c>
      <c r="BQ41" s="90"/>
      <c r="BR41" s="61">
        <v>0</v>
      </c>
      <c r="BS41" s="274" t="s">
        <v>0</v>
      </c>
      <c r="BT41" s="61">
        <v>4</v>
      </c>
      <c r="BU41" s="110" t="s">
        <v>216</v>
      </c>
      <c r="BV41" s="111" t="s">
        <v>216</v>
      </c>
      <c r="BW41" s="90"/>
      <c r="BX41" s="61">
        <v>4</v>
      </c>
      <c r="BY41" s="274" t="s">
        <v>0</v>
      </c>
      <c r="BZ41" s="61">
        <v>0</v>
      </c>
      <c r="CA41" s="110" t="s">
        <v>218</v>
      </c>
      <c r="CB41" s="111" t="s">
        <v>289</v>
      </c>
      <c r="CC41" s="90"/>
      <c r="CD41" s="61">
        <v>4</v>
      </c>
      <c r="CE41" s="274" t="s">
        <v>0</v>
      </c>
      <c r="CF41" s="61">
        <v>0</v>
      </c>
      <c r="CG41" s="110" t="s">
        <v>214</v>
      </c>
      <c r="CH41" s="111" t="s">
        <v>215</v>
      </c>
      <c r="CI41" s="90"/>
      <c r="CJ41" s="102">
        <v>4</v>
      </c>
      <c r="CK41" s="274" t="s">
        <v>0</v>
      </c>
      <c r="CL41" s="101">
        <v>0</v>
      </c>
      <c r="CM41" s="110" t="s">
        <v>218</v>
      </c>
      <c r="CN41" s="111" t="s">
        <v>216</v>
      </c>
      <c r="CO41" s="90"/>
      <c r="CP41" s="102">
        <v>0</v>
      </c>
      <c r="CQ41" s="274" t="s">
        <v>0</v>
      </c>
      <c r="CR41" s="101">
        <v>4</v>
      </c>
      <c r="CS41" s="110" t="s">
        <v>215</v>
      </c>
      <c r="CT41" s="111" t="s">
        <v>266</v>
      </c>
      <c r="CU41" s="90"/>
      <c r="CV41" s="61">
        <v>0</v>
      </c>
      <c r="CW41" s="274" t="s">
        <v>0</v>
      </c>
      <c r="CX41" s="61">
        <v>4</v>
      </c>
      <c r="CY41" s="110" t="s">
        <v>218</v>
      </c>
      <c r="CZ41" s="111" t="s">
        <v>216</v>
      </c>
      <c r="DA41" s="90"/>
      <c r="DB41" s="61"/>
      <c r="DC41" s="274" t="s">
        <v>0</v>
      </c>
      <c r="DD41" s="61"/>
      <c r="DE41" s="110" t="s">
        <v>326</v>
      </c>
      <c r="DF41" s="111" t="s">
        <v>326</v>
      </c>
      <c r="DG41" s="90"/>
      <c r="DH41" s="61">
        <v>4</v>
      </c>
      <c r="DI41" s="274" t="s">
        <v>0</v>
      </c>
      <c r="DJ41" s="61">
        <v>0</v>
      </c>
      <c r="DK41" s="110" t="s">
        <v>218</v>
      </c>
      <c r="DL41" s="111" t="s">
        <v>216</v>
      </c>
      <c r="DM41" s="90"/>
      <c r="DN41" s="61">
        <v>0</v>
      </c>
      <c r="DO41" s="274" t="s">
        <v>0</v>
      </c>
      <c r="DP41" s="61">
        <v>4</v>
      </c>
      <c r="DQ41" s="110" t="s">
        <v>218</v>
      </c>
      <c r="DR41" s="111" t="s">
        <v>216</v>
      </c>
      <c r="DS41" s="90"/>
      <c r="DT41" s="61">
        <v>4</v>
      </c>
      <c r="DU41" s="274" t="s">
        <v>0</v>
      </c>
      <c r="DV41" s="61">
        <v>0</v>
      </c>
      <c r="DW41" s="110" t="s">
        <v>216</v>
      </c>
      <c r="DX41" s="111" t="s">
        <v>219</v>
      </c>
      <c r="DY41" s="90"/>
      <c r="DZ41" s="61">
        <v>4</v>
      </c>
      <c r="EA41" s="274" t="s">
        <v>0</v>
      </c>
      <c r="EB41" s="61">
        <v>0</v>
      </c>
      <c r="EC41" s="110" t="s">
        <v>218</v>
      </c>
      <c r="ED41" s="111" t="s">
        <v>216</v>
      </c>
      <c r="EE41" s="90"/>
      <c r="EF41" s="61">
        <v>0</v>
      </c>
      <c r="EG41" s="274" t="s">
        <v>0</v>
      </c>
      <c r="EH41" s="61">
        <v>4</v>
      </c>
      <c r="EI41" s="110" t="s">
        <v>218</v>
      </c>
      <c r="EJ41" s="111" t="s">
        <v>216</v>
      </c>
      <c r="EK41" s="90"/>
      <c r="EL41" s="61">
        <v>0</v>
      </c>
      <c r="EM41" s="274" t="s">
        <v>0</v>
      </c>
      <c r="EN41" s="61">
        <v>4</v>
      </c>
      <c r="EO41" s="110" t="s">
        <v>218</v>
      </c>
      <c r="EP41" s="111" t="s">
        <v>216</v>
      </c>
      <c r="EQ41" s="90"/>
      <c r="ER41" s="102">
        <v>0</v>
      </c>
      <c r="ES41" s="274" t="s">
        <v>0</v>
      </c>
      <c r="ET41" s="101">
        <v>4</v>
      </c>
      <c r="EU41" s="110" t="s">
        <v>362</v>
      </c>
      <c r="EV41" s="111" t="s">
        <v>360</v>
      </c>
      <c r="EW41" s="90"/>
      <c r="EX41" s="61">
        <v>4</v>
      </c>
      <c r="EY41" s="274" t="s">
        <v>0</v>
      </c>
      <c r="EZ41" s="61">
        <v>0</v>
      </c>
      <c r="FA41" s="110" t="s">
        <v>218</v>
      </c>
      <c r="FB41" s="111" t="s">
        <v>216</v>
      </c>
      <c r="FC41" s="90"/>
      <c r="FD41" s="102">
        <v>3</v>
      </c>
      <c r="FE41" s="274" t="s">
        <v>0</v>
      </c>
      <c r="FF41" s="101">
        <v>0</v>
      </c>
      <c r="FG41" s="110" t="s">
        <v>218</v>
      </c>
      <c r="FH41" s="111" t="s">
        <v>215</v>
      </c>
      <c r="FI41" s="90"/>
      <c r="FJ41" s="61">
        <v>4</v>
      </c>
      <c r="FK41" s="274" t="s">
        <v>0</v>
      </c>
      <c r="FL41" s="61">
        <v>2</v>
      </c>
      <c r="FM41" s="110" t="s">
        <v>218</v>
      </c>
      <c r="FN41" s="111" t="s">
        <v>216</v>
      </c>
      <c r="FO41" s="90"/>
      <c r="FP41" s="61"/>
      <c r="FQ41" s="274" t="s">
        <v>0</v>
      </c>
      <c r="FR41" s="61"/>
      <c r="FS41" s="110" t="s">
        <v>326</v>
      </c>
      <c r="FT41" s="111" t="s">
        <v>326</v>
      </c>
      <c r="FU41" s="90"/>
      <c r="FV41" s="61">
        <v>4</v>
      </c>
      <c r="FW41" s="274" t="s">
        <v>0</v>
      </c>
      <c r="FX41" s="61">
        <v>0</v>
      </c>
      <c r="FY41" s="110" t="s">
        <v>218</v>
      </c>
      <c r="FZ41" s="111" t="s">
        <v>218</v>
      </c>
      <c r="GA41" s="90"/>
      <c r="GB41" s="102">
        <v>1</v>
      </c>
      <c r="GC41" s="274" t="s">
        <v>0</v>
      </c>
      <c r="GD41" s="101">
        <v>3</v>
      </c>
      <c r="GE41" s="110" t="s">
        <v>218</v>
      </c>
      <c r="GF41" s="111" t="s">
        <v>215</v>
      </c>
      <c r="GG41" s="90"/>
      <c r="GH41" s="102">
        <v>2</v>
      </c>
      <c r="GI41" s="274" t="s">
        <v>0</v>
      </c>
      <c r="GJ41" s="101">
        <v>1</v>
      </c>
      <c r="GK41" s="110" t="s">
        <v>218</v>
      </c>
      <c r="GL41" s="111" t="s">
        <v>219</v>
      </c>
      <c r="GM41" s="90"/>
      <c r="GN41" s="61">
        <v>0</v>
      </c>
      <c r="GO41" s="274" t="s">
        <v>0</v>
      </c>
      <c r="GP41" s="61">
        <v>4</v>
      </c>
      <c r="GQ41" s="110" t="s">
        <v>218</v>
      </c>
      <c r="GR41" s="111" t="s">
        <v>327</v>
      </c>
      <c r="GS41" s="90"/>
      <c r="GT41" s="61">
        <v>2</v>
      </c>
      <c r="GU41" s="274" t="s">
        <v>0</v>
      </c>
      <c r="GV41" s="61">
        <v>2</v>
      </c>
      <c r="GW41" s="110" t="s">
        <v>218</v>
      </c>
      <c r="GX41" s="111" t="s">
        <v>217</v>
      </c>
      <c r="GY41" s="90"/>
      <c r="GZ41" s="102">
        <v>4</v>
      </c>
      <c r="HA41" s="274" t="s">
        <v>0</v>
      </c>
      <c r="HB41" s="101">
        <v>0</v>
      </c>
      <c r="HC41" s="110" t="s">
        <v>218</v>
      </c>
      <c r="HD41" s="111" t="s">
        <v>210</v>
      </c>
      <c r="HE41" s="90"/>
      <c r="HF41" s="61">
        <v>2</v>
      </c>
      <c r="HG41" s="274" t="s">
        <v>0</v>
      </c>
      <c r="HH41" s="61">
        <v>1</v>
      </c>
      <c r="HI41" s="110" t="s">
        <v>218</v>
      </c>
      <c r="HJ41" s="111" t="s">
        <v>218</v>
      </c>
      <c r="HK41" s="90"/>
      <c r="HL41" s="61">
        <v>1</v>
      </c>
      <c r="HM41" s="274" t="s">
        <v>0</v>
      </c>
      <c r="HN41" s="61">
        <v>2</v>
      </c>
      <c r="HO41" s="110" t="s">
        <v>218</v>
      </c>
      <c r="HP41" s="111" t="s">
        <v>212</v>
      </c>
      <c r="HQ41" s="90"/>
      <c r="HR41" s="61">
        <v>4</v>
      </c>
      <c r="HS41" s="274" t="s">
        <v>0</v>
      </c>
      <c r="HT41" s="61">
        <v>0</v>
      </c>
      <c r="HU41" s="110" t="s">
        <v>218</v>
      </c>
      <c r="HV41" s="111" t="s">
        <v>212</v>
      </c>
      <c r="HW41" s="90"/>
      <c r="HX41" s="102"/>
      <c r="HY41" s="274" t="s">
        <v>0</v>
      </c>
      <c r="HZ41" s="101"/>
      <c r="IA41" s="110" t="s">
        <v>326</v>
      </c>
      <c r="IB41" s="111" t="s">
        <v>326</v>
      </c>
      <c r="IC41" s="90"/>
      <c r="ID41" s="61">
        <v>0</v>
      </c>
      <c r="IE41" s="274" t="s">
        <v>0</v>
      </c>
      <c r="IF41" s="61">
        <v>2</v>
      </c>
      <c r="IG41" s="110" t="s">
        <v>218</v>
      </c>
      <c r="IH41" s="111" t="s">
        <v>216</v>
      </c>
      <c r="II41" s="90"/>
      <c r="IJ41" s="61"/>
      <c r="IK41" s="274" t="s">
        <v>0</v>
      </c>
      <c r="IL41" s="61"/>
      <c r="IM41" s="110" t="s">
        <v>326</v>
      </c>
      <c r="IN41" s="111" t="s">
        <v>326</v>
      </c>
      <c r="IO41" s="90"/>
      <c r="IP41" s="102">
        <v>3</v>
      </c>
      <c r="IQ41" s="274" t="s">
        <v>0</v>
      </c>
      <c r="IR41" s="101">
        <v>0</v>
      </c>
      <c r="IS41" s="110" t="s">
        <v>219</v>
      </c>
      <c r="IT41" s="111" t="s">
        <v>389</v>
      </c>
      <c r="IU41" s="90"/>
      <c r="IV41" s="61"/>
      <c r="IW41" s="274" t="s">
        <v>0</v>
      </c>
      <c r="IX41" s="61"/>
      <c r="IY41" s="110" t="s">
        <v>326</v>
      </c>
      <c r="IZ41" s="111" t="s">
        <v>326</v>
      </c>
      <c r="JA41" s="90"/>
      <c r="JB41" s="61"/>
      <c r="JC41" s="274" t="s">
        <v>0</v>
      </c>
      <c r="JD41" s="61"/>
      <c r="JE41" s="110" t="s">
        <v>326</v>
      </c>
      <c r="JF41" s="111" t="s">
        <v>326</v>
      </c>
      <c r="JG41" s="90"/>
      <c r="JH41" s="61"/>
      <c r="JI41" s="274" t="s">
        <v>0</v>
      </c>
      <c r="JJ41" s="61"/>
      <c r="JK41" s="110" t="s">
        <v>326</v>
      </c>
      <c r="JL41" s="111" t="s">
        <v>326</v>
      </c>
      <c r="JM41" s="90"/>
      <c r="JN41" s="61"/>
      <c r="JO41" s="274" t="s">
        <v>0</v>
      </c>
      <c r="JP41" s="61"/>
      <c r="JQ41" s="110" t="s">
        <v>326</v>
      </c>
      <c r="JR41" s="111" t="s">
        <v>326</v>
      </c>
      <c r="JS41" s="90"/>
      <c r="JT41" s="102"/>
      <c r="JU41" s="274" t="s">
        <v>0</v>
      </c>
      <c r="JV41" s="101"/>
      <c r="JW41" s="110" t="s">
        <v>326</v>
      </c>
      <c r="JX41" s="111" t="s">
        <v>326</v>
      </c>
      <c r="JY41" s="90"/>
      <c r="JZ41" s="102"/>
      <c r="KA41" s="274" t="s">
        <v>0</v>
      </c>
      <c r="KB41" s="101"/>
      <c r="KC41" s="110" t="s">
        <v>326</v>
      </c>
      <c r="KD41" s="111" t="s">
        <v>326</v>
      </c>
      <c r="KE41" s="90"/>
      <c r="KF41" s="102"/>
      <c r="KG41" s="274" t="s">
        <v>0</v>
      </c>
      <c r="KH41" s="101"/>
      <c r="KI41" s="110" t="s">
        <v>326</v>
      </c>
      <c r="KJ41" s="111" t="s">
        <v>326</v>
      </c>
      <c r="KK41" s="90"/>
      <c r="KL41" s="61"/>
      <c r="KM41" s="274" t="s">
        <v>0</v>
      </c>
      <c r="KN41" s="61"/>
      <c r="KO41" s="110" t="s">
        <v>326</v>
      </c>
      <c r="KP41" s="111" t="s">
        <v>326</v>
      </c>
      <c r="KQ41" s="90"/>
      <c r="KR41" s="61"/>
      <c r="KS41" s="274" t="s">
        <v>0</v>
      </c>
      <c r="KT41" s="61"/>
      <c r="KU41" s="110" t="s">
        <v>326</v>
      </c>
      <c r="KV41" s="111" t="s">
        <v>326</v>
      </c>
      <c r="KW41" s="90"/>
      <c r="KX41" s="61"/>
      <c r="KY41" s="274" t="s">
        <v>0</v>
      </c>
      <c r="KZ41" s="61"/>
      <c r="LA41" s="110" t="s">
        <v>326</v>
      </c>
      <c r="LB41" s="111" t="s">
        <v>326</v>
      </c>
      <c r="LC41" s="90"/>
      <c r="LD41" s="102"/>
      <c r="LE41" s="274" t="s">
        <v>0</v>
      </c>
      <c r="LF41" s="101"/>
      <c r="LG41" s="110" t="s">
        <v>326</v>
      </c>
      <c r="LH41" s="111" t="s">
        <v>326</v>
      </c>
      <c r="LI41" s="90"/>
      <c r="LJ41" s="61"/>
      <c r="LK41" s="274" t="s">
        <v>0</v>
      </c>
      <c r="LL41" s="61"/>
      <c r="LM41" s="110" t="s">
        <v>326</v>
      </c>
      <c r="LN41" s="111" t="s">
        <v>326</v>
      </c>
      <c r="LO41" s="90"/>
      <c r="LP41" s="61"/>
      <c r="LQ41" s="274" t="s">
        <v>0</v>
      </c>
      <c r="LR41" s="61"/>
      <c r="LS41" s="110" t="s">
        <v>326</v>
      </c>
      <c r="LT41" s="111" t="s">
        <v>326</v>
      </c>
      <c r="LU41" s="90"/>
      <c r="LV41" s="102"/>
      <c r="LW41" s="274" t="s">
        <v>0</v>
      </c>
      <c r="LX41" s="101"/>
      <c r="LY41" s="110" t="s">
        <v>326</v>
      </c>
      <c r="LZ41" s="111" t="s">
        <v>326</v>
      </c>
      <c r="MA41" s="90"/>
      <c r="MB41" s="61"/>
      <c r="MC41" s="274" t="s">
        <v>0</v>
      </c>
      <c r="MD41" s="61"/>
      <c r="ME41" s="110" t="s">
        <v>326</v>
      </c>
      <c r="MF41" s="111" t="s">
        <v>326</v>
      </c>
      <c r="MG41" s="90"/>
      <c r="MH41" s="61"/>
      <c r="MI41" s="274" t="s">
        <v>0</v>
      </c>
      <c r="MJ41" s="61"/>
      <c r="MK41" s="110" t="s">
        <v>326</v>
      </c>
      <c r="ML41" s="111" t="s">
        <v>326</v>
      </c>
      <c r="MM41" s="90"/>
      <c r="MN41" s="61"/>
      <c r="MO41" s="274" t="s">
        <v>0</v>
      </c>
      <c r="MP41" s="61"/>
      <c r="MQ41" s="110" t="s">
        <v>326</v>
      </c>
      <c r="MR41" s="111" t="s">
        <v>326</v>
      </c>
      <c r="MS41" s="90"/>
      <c r="MT41" s="102"/>
      <c r="MU41" s="274" t="s">
        <v>0</v>
      </c>
      <c r="MV41" s="101"/>
      <c r="MW41" s="110" t="s">
        <v>326</v>
      </c>
      <c r="MX41" s="111" t="s">
        <v>326</v>
      </c>
      <c r="MY41" s="90"/>
      <c r="MZ41" s="61"/>
      <c r="NA41" s="274" t="s">
        <v>0</v>
      </c>
      <c r="NB41" s="61"/>
      <c r="NC41" s="110" t="s">
        <v>326</v>
      </c>
      <c r="ND41" s="111" t="s">
        <v>326</v>
      </c>
      <c r="NE41" s="90"/>
      <c r="NF41" s="61"/>
      <c r="NG41" s="274" t="s">
        <v>0</v>
      </c>
      <c r="NH41" s="61"/>
      <c r="NI41" s="110" t="s">
        <v>326</v>
      </c>
      <c r="NJ41" s="111" t="s">
        <v>326</v>
      </c>
      <c r="NK41" s="90"/>
      <c r="NL41" s="61"/>
      <c r="NM41" s="274" t="s">
        <v>0</v>
      </c>
      <c r="NN41" s="61"/>
      <c r="NO41" s="110" t="s">
        <v>326</v>
      </c>
      <c r="NP41" s="111" t="s">
        <v>326</v>
      </c>
      <c r="NQ41" s="90"/>
      <c r="NR41" s="61"/>
      <c r="NS41" s="274" t="s">
        <v>0</v>
      </c>
      <c r="NT41" s="61"/>
      <c r="NU41" s="110" t="s">
        <v>326</v>
      </c>
      <c r="NV41" s="111" t="s">
        <v>326</v>
      </c>
      <c r="NW41" s="98"/>
      <c r="NX41" s="102"/>
      <c r="NY41" s="274" t="s">
        <v>0</v>
      </c>
      <c r="NZ41" s="101"/>
      <c r="OA41" s="110" t="s">
        <v>326</v>
      </c>
      <c r="OB41" s="111" t="s">
        <v>326</v>
      </c>
      <c r="OC41" s="117"/>
      <c r="OD41" s="253"/>
      <c r="OE41" s="110" t="s">
        <v>0</v>
      </c>
      <c r="OF41" s="110"/>
      <c r="OG41" s="110" t="s">
        <v>326</v>
      </c>
      <c r="OH41" s="111" t="s">
        <v>326</v>
      </c>
    </row>
    <row r="42" spans="1:398" ht="15" hidden="1" x14ac:dyDescent="0.2">
      <c r="A42" s="283">
        <f>IF(B42="","",VLOOKUP(B42,'Registrovaní tipéri'!$A$2:$B$101,2,FALSE))</f>
        <v>42</v>
      </c>
      <c r="B42" s="277" t="s">
        <v>246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217</v>
      </c>
      <c r="N42" s="111" t="s">
        <v>216</v>
      </c>
      <c r="O42" s="77"/>
      <c r="P42" s="102">
        <v>3</v>
      </c>
      <c r="Q42" s="311" t="s">
        <v>0</v>
      </c>
      <c r="R42" s="101">
        <v>0</v>
      </c>
      <c r="S42" s="110" t="s">
        <v>266</v>
      </c>
      <c r="T42" s="111" t="s">
        <v>217</v>
      </c>
      <c r="U42" s="77"/>
      <c r="V42" s="102">
        <v>1</v>
      </c>
      <c r="W42" s="311" t="s">
        <v>0</v>
      </c>
      <c r="X42" s="101">
        <v>2</v>
      </c>
      <c r="Y42" s="110" t="s">
        <v>217</v>
      </c>
      <c r="Z42" s="111" t="s">
        <v>216</v>
      </c>
      <c r="AA42" s="90"/>
      <c r="AB42" s="61">
        <v>2</v>
      </c>
      <c r="AC42" s="294" t="s">
        <v>0</v>
      </c>
      <c r="AD42" s="61">
        <v>1</v>
      </c>
      <c r="AE42" s="110" t="s">
        <v>219</v>
      </c>
      <c r="AF42" s="111" t="s">
        <v>216</v>
      </c>
      <c r="AG42" s="90"/>
      <c r="AH42" s="61">
        <v>1</v>
      </c>
      <c r="AI42" s="274" t="s">
        <v>0</v>
      </c>
      <c r="AJ42" s="61">
        <v>2</v>
      </c>
      <c r="AK42" s="110" t="s">
        <v>266</v>
      </c>
      <c r="AL42" s="111" t="s">
        <v>217</v>
      </c>
      <c r="AM42" s="90"/>
      <c r="AN42" s="102">
        <v>1</v>
      </c>
      <c r="AO42" s="274" t="s">
        <v>0</v>
      </c>
      <c r="AP42" s="101">
        <v>2</v>
      </c>
      <c r="AQ42" s="110" t="s">
        <v>362</v>
      </c>
      <c r="AR42" s="111" t="s">
        <v>215</v>
      </c>
      <c r="AS42" s="90"/>
      <c r="AT42" s="61">
        <v>2</v>
      </c>
      <c r="AU42" s="274" t="s">
        <v>0</v>
      </c>
      <c r="AV42" s="61">
        <v>0</v>
      </c>
      <c r="AW42" s="110" t="s">
        <v>266</v>
      </c>
      <c r="AX42" s="111" t="s">
        <v>216</v>
      </c>
      <c r="AY42" s="90"/>
      <c r="AZ42" s="102">
        <v>3</v>
      </c>
      <c r="BA42" s="274" t="s">
        <v>0</v>
      </c>
      <c r="BB42" s="101">
        <v>0</v>
      </c>
      <c r="BC42" s="110" t="s">
        <v>217</v>
      </c>
      <c r="BD42" s="111" t="s">
        <v>266</v>
      </c>
      <c r="BE42" s="90"/>
      <c r="BF42" s="61">
        <v>2</v>
      </c>
      <c r="BG42" s="274" t="s">
        <v>0</v>
      </c>
      <c r="BH42" s="61">
        <v>3</v>
      </c>
      <c r="BI42" s="110" t="s">
        <v>219</v>
      </c>
      <c r="BJ42" s="111" t="s">
        <v>216</v>
      </c>
      <c r="BK42" s="90"/>
      <c r="BL42" s="61">
        <v>2</v>
      </c>
      <c r="BM42" s="274" t="s">
        <v>0</v>
      </c>
      <c r="BN42" s="61">
        <v>0</v>
      </c>
      <c r="BO42" s="110" t="s">
        <v>217</v>
      </c>
      <c r="BP42" s="111" t="s">
        <v>218</v>
      </c>
      <c r="BQ42" s="90"/>
      <c r="BR42" s="61">
        <v>0</v>
      </c>
      <c r="BS42" s="274" t="s">
        <v>0</v>
      </c>
      <c r="BT42" s="61">
        <v>2</v>
      </c>
      <c r="BU42" s="110" t="s">
        <v>219</v>
      </c>
      <c r="BV42" s="111" t="s">
        <v>289</v>
      </c>
      <c r="BW42" s="90"/>
      <c r="BX42" s="61">
        <v>2</v>
      </c>
      <c r="BY42" s="274" t="s">
        <v>0</v>
      </c>
      <c r="BZ42" s="61">
        <v>1</v>
      </c>
      <c r="CA42" s="110" t="s">
        <v>216</v>
      </c>
      <c r="CB42" s="111" t="s">
        <v>289</v>
      </c>
      <c r="CC42" s="90"/>
      <c r="CD42" s="61">
        <v>3</v>
      </c>
      <c r="CE42" s="274" t="s">
        <v>0</v>
      </c>
      <c r="CF42" s="61">
        <v>0</v>
      </c>
      <c r="CG42" s="110" t="s">
        <v>218</v>
      </c>
      <c r="CH42" s="111" t="s">
        <v>215</v>
      </c>
      <c r="CI42" s="90"/>
      <c r="CJ42" s="102">
        <v>3</v>
      </c>
      <c r="CK42" s="274" t="s">
        <v>0</v>
      </c>
      <c r="CL42" s="101">
        <v>0</v>
      </c>
      <c r="CM42" s="110" t="s">
        <v>216</v>
      </c>
      <c r="CN42" s="111" t="s">
        <v>266</v>
      </c>
      <c r="CO42" s="90"/>
      <c r="CP42" s="102">
        <v>1</v>
      </c>
      <c r="CQ42" s="274" t="s">
        <v>0</v>
      </c>
      <c r="CR42" s="101">
        <v>2</v>
      </c>
      <c r="CS42" s="110" t="s">
        <v>266</v>
      </c>
      <c r="CT42" s="111" t="s">
        <v>214</v>
      </c>
      <c r="CU42" s="90"/>
      <c r="CV42" s="61">
        <v>1</v>
      </c>
      <c r="CW42" s="274" t="s">
        <v>0</v>
      </c>
      <c r="CX42" s="61">
        <v>3</v>
      </c>
      <c r="CY42" s="110" t="s">
        <v>217</v>
      </c>
      <c r="CZ42" s="111" t="s">
        <v>289</v>
      </c>
      <c r="DA42" s="90"/>
      <c r="DB42" s="61"/>
      <c r="DC42" s="274" t="s">
        <v>0</v>
      </c>
      <c r="DD42" s="61"/>
      <c r="DE42" s="110" t="s">
        <v>326</v>
      </c>
      <c r="DF42" s="111" t="s">
        <v>326</v>
      </c>
      <c r="DG42" s="90"/>
      <c r="DH42" s="61">
        <v>2</v>
      </c>
      <c r="DI42" s="274" t="s">
        <v>0</v>
      </c>
      <c r="DJ42" s="61">
        <v>1</v>
      </c>
      <c r="DK42" s="110" t="s">
        <v>217</v>
      </c>
      <c r="DL42" s="111" t="s">
        <v>216</v>
      </c>
      <c r="DM42" s="90"/>
      <c r="DN42" s="61">
        <v>3</v>
      </c>
      <c r="DO42" s="274" t="s">
        <v>0</v>
      </c>
      <c r="DP42" s="61">
        <v>1</v>
      </c>
      <c r="DQ42" s="110" t="s">
        <v>375</v>
      </c>
      <c r="DR42" s="111" t="s">
        <v>377</v>
      </c>
      <c r="DS42" s="90"/>
      <c r="DT42" s="61"/>
      <c r="DU42" s="274" t="s">
        <v>0</v>
      </c>
      <c r="DV42" s="61"/>
      <c r="DW42" s="110" t="s">
        <v>326</v>
      </c>
      <c r="DX42" s="111" t="s">
        <v>326</v>
      </c>
      <c r="DY42" s="90"/>
      <c r="DZ42" s="61">
        <v>3</v>
      </c>
      <c r="EA42" s="274" t="s">
        <v>0</v>
      </c>
      <c r="EB42" s="61">
        <v>1</v>
      </c>
      <c r="EC42" s="110" t="s">
        <v>218</v>
      </c>
      <c r="ED42" s="111" t="s">
        <v>289</v>
      </c>
      <c r="EE42" s="90"/>
      <c r="EF42" s="61">
        <v>1</v>
      </c>
      <c r="EG42" s="274" t="s">
        <v>0</v>
      </c>
      <c r="EH42" s="61">
        <v>3</v>
      </c>
      <c r="EI42" s="110" t="s">
        <v>218</v>
      </c>
      <c r="EJ42" s="111" t="s">
        <v>212</v>
      </c>
      <c r="EK42" s="90"/>
      <c r="EL42" s="61"/>
      <c r="EM42" s="274" t="s">
        <v>0</v>
      </c>
      <c r="EN42" s="61"/>
      <c r="EO42" s="110" t="s">
        <v>326</v>
      </c>
      <c r="EP42" s="111" t="s">
        <v>326</v>
      </c>
      <c r="EQ42" s="90"/>
      <c r="ER42" s="102">
        <v>1</v>
      </c>
      <c r="ES42" s="274" t="s">
        <v>0</v>
      </c>
      <c r="ET42" s="101">
        <v>1</v>
      </c>
      <c r="EU42" s="110" t="s">
        <v>266</v>
      </c>
      <c r="EV42" s="111" t="s">
        <v>215</v>
      </c>
      <c r="EW42" s="90"/>
      <c r="EX42" s="61"/>
      <c r="EY42" s="274" t="s">
        <v>0</v>
      </c>
      <c r="EZ42" s="61"/>
      <c r="FA42" s="110" t="s">
        <v>326</v>
      </c>
      <c r="FB42" s="111" t="s">
        <v>326</v>
      </c>
      <c r="FC42" s="90"/>
      <c r="FD42" s="102">
        <v>2</v>
      </c>
      <c r="FE42" s="274" t="s">
        <v>0</v>
      </c>
      <c r="FF42" s="101">
        <v>2</v>
      </c>
      <c r="FG42" s="110" t="s">
        <v>395</v>
      </c>
      <c r="FH42" s="111" t="s">
        <v>266</v>
      </c>
      <c r="FI42" s="90"/>
      <c r="FJ42" s="61"/>
      <c r="FK42" s="274" t="s">
        <v>0</v>
      </c>
      <c r="FL42" s="61"/>
      <c r="FM42" s="110" t="s">
        <v>326</v>
      </c>
      <c r="FN42" s="111" t="s">
        <v>326</v>
      </c>
      <c r="FO42" s="90"/>
      <c r="FP42" s="61">
        <v>0</v>
      </c>
      <c r="FQ42" s="274" t="s">
        <v>0</v>
      </c>
      <c r="FR42" s="61">
        <v>2</v>
      </c>
      <c r="FS42" s="110" t="s">
        <v>216</v>
      </c>
      <c r="FT42" s="111" t="s">
        <v>212</v>
      </c>
      <c r="FU42" s="90"/>
      <c r="FV42" s="61"/>
      <c r="FW42" s="274" t="s">
        <v>0</v>
      </c>
      <c r="FX42" s="61"/>
      <c r="FY42" s="110" t="s">
        <v>326</v>
      </c>
      <c r="FZ42" s="111" t="s">
        <v>326</v>
      </c>
      <c r="GA42" s="90"/>
      <c r="GB42" s="102"/>
      <c r="GC42" s="274" t="s">
        <v>0</v>
      </c>
      <c r="GD42" s="101"/>
      <c r="GE42" s="110" t="s">
        <v>326</v>
      </c>
      <c r="GF42" s="111" t="s">
        <v>326</v>
      </c>
      <c r="GG42" s="90"/>
      <c r="GH42" s="102"/>
      <c r="GI42" s="274" t="s">
        <v>0</v>
      </c>
      <c r="GJ42" s="101"/>
      <c r="GK42" s="110" t="s">
        <v>326</v>
      </c>
      <c r="GL42" s="111" t="s">
        <v>326</v>
      </c>
      <c r="GM42" s="90"/>
      <c r="GN42" s="61"/>
      <c r="GO42" s="274" t="s">
        <v>0</v>
      </c>
      <c r="GP42" s="61"/>
      <c r="GQ42" s="110" t="s">
        <v>326</v>
      </c>
      <c r="GR42" s="111" t="s">
        <v>326</v>
      </c>
      <c r="GS42" s="90"/>
      <c r="GT42" s="61"/>
      <c r="GU42" s="274" t="s">
        <v>0</v>
      </c>
      <c r="GV42" s="61"/>
      <c r="GW42" s="110" t="s">
        <v>326</v>
      </c>
      <c r="GX42" s="111" t="s">
        <v>326</v>
      </c>
      <c r="GY42" s="90"/>
      <c r="GZ42" s="102"/>
      <c r="HA42" s="274" t="s">
        <v>0</v>
      </c>
      <c r="HB42" s="101"/>
      <c r="HC42" s="110" t="s">
        <v>326</v>
      </c>
      <c r="HD42" s="111" t="s">
        <v>326</v>
      </c>
      <c r="HE42" s="90"/>
      <c r="HF42" s="61"/>
      <c r="HG42" s="274" t="s">
        <v>0</v>
      </c>
      <c r="HH42" s="61"/>
      <c r="HI42" s="110" t="s">
        <v>326</v>
      </c>
      <c r="HJ42" s="111" t="s">
        <v>326</v>
      </c>
      <c r="HK42" s="90"/>
      <c r="HL42" s="61"/>
      <c r="HM42" s="274" t="s">
        <v>0</v>
      </c>
      <c r="HN42" s="61"/>
      <c r="HO42" s="110" t="s">
        <v>326</v>
      </c>
      <c r="HP42" s="111" t="s">
        <v>326</v>
      </c>
      <c r="HQ42" s="90"/>
      <c r="HR42" s="61"/>
      <c r="HS42" s="274" t="s">
        <v>0</v>
      </c>
      <c r="HT42" s="61"/>
      <c r="HU42" s="110" t="s">
        <v>326</v>
      </c>
      <c r="HV42" s="111" t="s">
        <v>326</v>
      </c>
      <c r="HW42" s="90"/>
      <c r="HX42" s="102"/>
      <c r="HY42" s="274" t="s">
        <v>0</v>
      </c>
      <c r="HZ42" s="101"/>
      <c r="IA42" s="110" t="s">
        <v>326</v>
      </c>
      <c r="IB42" s="111" t="s">
        <v>326</v>
      </c>
      <c r="IC42" s="90"/>
      <c r="ID42" s="61"/>
      <c r="IE42" s="274" t="s">
        <v>0</v>
      </c>
      <c r="IF42" s="61"/>
      <c r="IG42" s="110" t="s">
        <v>326</v>
      </c>
      <c r="IH42" s="111" t="s">
        <v>326</v>
      </c>
      <c r="II42" s="90"/>
      <c r="IJ42" s="61"/>
      <c r="IK42" s="274" t="s">
        <v>0</v>
      </c>
      <c r="IL42" s="61"/>
      <c r="IM42" s="110" t="s">
        <v>326</v>
      </c>
      <c r="IN42" s="111" t="s">
        <v>326</v>
      </c>
      <c r="IO42" s="90"/>
      <c r="IP42" s="102"/>
      <c r="IQ42" s="274" t="s">
        <v>0</v>
      </c>
      <c r="IR42" s="101"/>
      <c r="IS42" s="110" t="s">
        <v>326</v>
      </c>
      <c r="IT42" s="111" t="s">
        <v>326</v>
      </c>
      <c r="IU42" s="90"/>
      <c r="IV42" s="61"/>
      <c r="IW42" s="274" t="s">
        <v>0</v>
      </c>
      <c r="IX42" s="61"/>
      <c r="IY42" s="110" t="s">
        <v>326</v>
      </c>
      <c r="IZ42" s="111" t="s">
        <v>326</v>
      </c>
      <c r="JA42" s="90"/>
      <c r="JB42" s="61"/>
      <c r="JC42" s="274" t="s">
        <v>0</v>
      </c>
      <c r="JD42" s="61"/>
      <c r="JE42" s="110" t="s">
        <v>326</v>
      </c>
      <c r="JF42" s="111" t="s">
        <v>326</v>
      </c>
      <c r="JG42" s="90"/>
      <c r="JH42" s="61"/>
      <c r="JI42" s="274" t="s">
        <v>0</v>
      </c>
      <c r="JJ42" s="61"/>
      <c r="JK42" s="110" t="s">
        <v>326</v>
      </c>
      <c r="JL42" s="111" t="s">
        <v>326</v>
      </c>
      <c r="JM42" s="90"/>
      <c r="JN42" s="61"/>
      <c r="JO42" s="274" t="s">
        <v>0</v>
      </c>
      <c r="JP42" s="61"/>
      <c r="JQ42" s="110" t="s">
        <v>326</v>
      </c>
      <c r="JR42" s="111" t="s">
        <v>326</v>
      </c>
      <c r="JS42" s="90"/>
      <c r="JT42" s="102"/>
      <c r="JU42" s="274" t="s">
        <v>0</v>
      </c>
      <c r="JV42" s="101"/>
      <c r="JW42" s="110" t="s">
        <v>326</v>
      </c>
      <c r="JX42" s="111" t="s">
        <v>326</v>
      </c>
      <c r="JY42" s="90"/>
      <c r="JZ42" s="102"/>
      <c r="KA42" s="274" t="s">
        <v>0</v>
      </c>
      <c r="KB42" s="101"/>
      <c r="KC42" s="110" t="s">
        <v>326</v>
      </c>
      <c r="KD42" s="111" t="s">
        <v>326</v>
      </c>
      <c r="KE42" s="90"/>
      <c r="KF42" s="102"/>
      <c r="KG42" s="274" t="s">
        <v>0</v>
      </c>
      <c r="KH42" s="101"/>
      <c r="KI42" s="110" t="s">
        <v>326</v>
      </c>
      <c r="KJ42" s="111" t="s">
        <v>326</v>
      </c>
      <c r="KK42" s="90"/>
      <c r="KL42" s="61"/>
      <c r="KM42" s="274" t="s">
        <v>0</v>
      </c>
      <c r="KN42" s="61"/>
      <c r="KO42" s="110" t="s">
        <v>326</v>
      </c>
      <c r="KP42" s="111" t="s">
        <v>326</v>
      </c>
      <c r="KQ42" s="90"/>
      <c r="KR42" s="61"/>
      <c r="KS42" s="274" t="s">
        <v>0</v>
      </c>
      <c r="KT42" s="61"/>
      <c r="KU42" s="110" t="s">
        <v>326</v>
      </c>
      <c r="KV42" s="111" t="s">
        <v>326</v>
      </c>
      <c r="KW42" s="90"/>
      <c r="KX42" s="61"/>
      <c r="KY42" s="274" t="s">
        <v>0</v>
      </c>
      <c r="KZ42" s="61"/>
      <c r="LA42" s="110" t="s">
        <v>326</v>
      </c>
      <c r="LB42" s="111" t="s">
        <v>326</v>
      </c>
      <c r="LC42" s="90"/>
      <c r="LD42" s="102"/>
      <c r="LE42" s="274" t="s">
        <v>0</v>
      </c>
      <c r="LF42" s="101"/>
      <c r="LG42" s="110" t="s">
        <v>326</v>
      </c>
      <c r="LH42" s="111" t="s">
        <v>326</v>
      </c>
      <c r="LI42" s="90"/>
      <c r="LJ42" s="61"/>
      <c r="LK42" s="274" t="s">
        <v>0</v>
      </c>
      <c r="LL42" s="61"/>
      <c r="LM42" s="110" t="s">
        <v>326</v>
      </c>
      <c r="LN42" s="111" t="s">
        <v>326</v>
      </c>
      <c r="LO42" s="90"/>
      <c r="LP42" s="61"/>
      <c r="LQ42" s="274" t="s">
        <v>0</v>
      </c>
      <c r="LR42" s="61"/>
      <c r="LS42" s="110" t="s">
        <v>326</v>
      </c>
      <c r="LT42" s="111" t="s">
        <v>326</v>
      </c>
      <c r="LU42" s="90"/>
      <c r="LV42" s="102"/>
      <c r="LW42" s="274" t="s">
        <v>0</v>
      </c>
      <c r="LX42" s="101"/>
      <c r="LY42" s="110" t="s">
        <v>326</v>
      </c>
      <c r="LZ42" s="111" t="s">
        <v>326</v>
      </c>
      <c r="MA42" s="90"/>
      <c r="MB42" s="61"/>
      <c r="MC42" s="274" t="s">
        <v>0</v>
      </c>
      <c r="MD42" s="61"/>
      <c r="ME42" s="110" t="s">
        <v>326</v>
      </c>
      <c r="MF42" s="111" t="s">
        <v>326</v>
      </c>
      <c r="MG42" s="90"/>
      <c r="MH42" s="61"/>
      <c r="MI42" s="274" t="s">
        <v>0</v>
      </c>
      <c r="MJ42" s="61"/>
      <c r="MK42" s="110" t="s">
        <v>326</v>
      </c>
      <c r="ML42" s="111" t="s">
        <v>326</v>
      </c>
      <c r="MM42" s="90"/>
      <c r="MN42" s="61"/>
      <c r="MO42" s="274" t="s">
        <v>0</v>
      </c>
      <c r="MP42" s="61"/>
      <c r="MQ42" s="110" t="s">
        <v>326</v>
      </c>
      <c r="MR42" s="111" t="s">
        <v>326</v>
      </c>
      <c r="MS42" s="90"/>
      <c r="MT42" s="102"/>
      <c r="MU42" s="274" t="s">
        <v>0</v>
      </c>
      <c r="MV42" s="101"/>
      <c r="MW42" s="110" t="s">
        <v>326</v>
      </c>
      <c r="MX42" s="111" t="s">
        <v>326</v>
      </c>
      <c r="MY42" s="90"/>
      <c r="MZ42" s="61"/>
      <c r="NA42" s="274" t="s">
        <v>0</v>
      </c>
      <c r="NB42" s="61"/>
      <c r="NC42" s="110" t="s">
        <v>326</v>
      </c>
      <c r="ND42" s="111" t="s">
        <v>326</v>
      </c>
      <c r="NE42" s="90"/>
      <c r="NF42" s="61"/>
      <c r="NG42" s="274" t="s">
        <v>0</v>
      </c>
      <c r="NH42" s="61"/>
      <c r="NI42" s="110" t="s">
        <v>326</v>
      </c>
      <c r="NJ42" s="111" t="s">
        <v>326</v>
      </c>
      <c r="NK42" s="90"/>
      <c r="NL42" s="61"/>
      <c r="NM42" s="274" t="s">
        <v>0</v>
      </c>
      <c r="NN42" s="61"/>
      <c r="NO42" s="110" t="s">
        <v>326</v>
      </c>
      <c r="NP42" s="111" t="s">
        <v>326</v>
      </c>
      <c r="NQ42" s="90"/>
      <c r="NR42" s="61"/>
      <c r="NS42" s="274" t="s">
        <v>0</v>
      </c>
      <c r="NT42" s="61"/>
      <c r="NU42" s="110" t="s">
        <v>326</v>
      </c>
      <c r="NV42" s="111" t="s">
        <v>326</v>
      </c>
      <c r="NW42" s="98"/>
      <c r="NX42" s="102"/>
      <c r="NY42" s="274" t="s">
        <v>0</v>
      </c>
      <c r="NZ42" s="101"/>
      <c r="OA42" s="110" t="s">
        <v>326</v>
      </c>
      <c r="OB42" s="111" t="s">
        <v>326</v>
      </c>
      <c r="OC42" s="117"/>
      <c r="OD42" s="253"/>
      <c r="OE42" s="110" t="s">
        <v>0</v>
      </c>
      <c r="OF42" s="110"/>
      <c r="OG42" s="110" t="s">
        <v>326</v>
      </c>
      <c r="OH42" s="111" t="s">
        <v>326</v>
      </c>
    </row>
    <row r="43" spans="1:398" ht="15" hidden="1" x14ac:dyDescent="0.2">
      <c r="A43" s="283">
        <f>IF(B43="","",VLOOKUP(B43,'Registrovaní tipéri'!$A$2:$B$101,2,FALSE))</f>
        <v>37</v>
      </c>
      <c r="B43" s="277" t="s">
        <v>249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328</v>
      </c>
      <c r="N43" s="111" t="s">
        <v>216</v>
      </c>
      <c r="O43" s="77"/>
      <c r="P43" s="102"/>
      <c r="Q43" s="311" t="s">
        <v>0</v>
      </c>
      <c r="R43" s="101"/>
      <c r="S43" s="110" t="s">
        <v>326</v>
      </c>
      <c r="T43" s="111" t="s">
        <v>326</v>
      </c>
      <c r="U43" s="77"/>
      <c r="V43" s="102">
        <v>3</v>
      </c>
      <c r="W43" s="311" t="s">
        <v>0</v>
      </c>
      <c r="X43" s="101">
        <v>2</v>
      </c>
      <c r="Y43" s="110" t="s">
        <v>216</v>
      </c>
      <c r="Z43" s="111" t="s">
        <v>212</v>
      </c>
      <c r="AA43" s="90"/>
      <c r="AB43" s="61"/>
      <c r="AC43" s="294" t="s">
        <v>0</v>
      </c>
      <c r="AD43" s="61"/>
      <c r="AE43" s="110" t="s">
        <v>326</v>
      </c>
      <c r="AF43" s="111" t="s">
        <v>326</v>
      </c>
      <c r="AG43" s="90"/>
      <c r="AH43" s="61">
        <v>2</v>
      </c>
      <c r="AI43" s="274" t="s">
        <v>0</v>
      </c>
      <c r="AJ43" s="61">
        <v>3</v>
      </c>
      <c r="AK43" s="110" t="s">
        <v>216</v>
      </c>
      <c r="AL43" s="111" t="s">
        <v>216</v>
      </c>
      <c r="AM43" s="90"/>
      <c r="AN43" s="102">
        <v>2</v>
      </c>
      <c r="AO43" s="274" t="s">
        <v>0</v>
      </c>
      <c r="AP43" s="101">
        <v>2</v>
      </c>
      <c r="AQ43" s="110" t="s">
        <v>217</v>
      </c>
      <c r="AR43" s="111" t="s">
        <v>216</v>
      </c>
      <c r="AS43" s="90"/>
      <c r="AT43" s="61"/>
      <c r="AU43" s="274" t="s">
        <v>0</v>
      </c>
      <c r="AV43" s="61"/>
      <c r="AW43" s="110" t="s">
        <v>326</v>
      </c>
      <c r="AX43" s="111" t="s">
        <v>326</v>
      </c>
      <c r="AY43" s="90"/>
      <c r="AZ43" s="102"/>
      <c r="BA43" s="274" t="s">
        <v>0</v>
      </c>
      <c r="BB43" s="101"/>
      <c r="BC43" s="110" t="s">
        <v>326</v>
      </c>
      <c r="BD43" s="111" t="s">
        <v>326</v>
      </c>
      <c r="BE43" s="90"/>
      <c r="BF43" s="61"/>
      <c r="BG43" s="274" t="s">
        <v>0</v>
      </c>
      <c r="BH43" s="61"/>
      <c r="BI43" s="110" t="s">
        <v>326</v>
      </c>
      <c r="BJ43" s="111" t="s">
        <v>326</v>
      </c>
      <c r="BK43" s="90"/>
      <c r="BL43" s="61"/>
      <c r="BM43" s="274" t="s">
        <v>0</v>
      </c>
      <c r="BN43" s="61"/>
      <c r="BO43" s="110" t="s">
        <v>326</v>
      </c>
      <c r="BP43" s="111" t="s">
        <v>326</v>
      </c>
      <c r="BQ43" s="90"/>
      <c r="BR43" s="61"/>
      <c r="BS43" s="274" t="s">
        <v>0</v>
      </c>
      <c r="BT43" s="61"/>
      <c r="BU43" s="110" t="s">
        <v>326</v>
      </c>
      <c r="BV43" s="111" t="s">
        <v>326</v>
      </c>
      <c r="BW43" s="90"/>
      <c r="BX43" s="61"/>
      <c r="BY43" s="274" t="s">
        <v>0</v>
      </c>
      <c r="BZ43" s="61"/>
      <c r="CA43" s="110" t="s">
        <v>326</v>
      </c>
      <c r="CB43" s="111" t="s">
        <v>326</v>
      </c>
      <c r="CC43" s="90"/>
      <c r="CD43" s="61"/>
      <c r="CE43" s="274" t="s">
        <v>0</v>
      </c>
      <c r="CF43" s="61"/>
      <c r="CG43" s="110" t="s">
        <v>326</v>
      </c>
      <c r="CH43" s="111" t="s">
        <v>326</v>
      </c>
      <c r="CI43" s="90"/>
      <c r="CJ43" s="102"/>
      <c r="CK43" s="274" t="s">
        <v>0</v>
      </c>
      <c r="CL43" s="101"/>
      <c r="CM43" s="110" t="s">
        <v>326</v>
      </c>
      <c r="CN43" s="111" t="s">
        <v>326</v>
      </c>
      <c r="CO43" s="90"/>
      <c r="CP43" s="102"/>
      <c r="CQ43" s="274" t="s">
        <v>0</v>
      </c>
      <c r="CR43" s="101"/>
      <c r="CS43" s="110" t="s">
        <v>326</v>
      </c>
      <c r="CT43" s="111" t="s">
        <v>326</v>
      </c>
      <c r="CU43" s="90"/>
      <c r="CV43" s="61"/>
      <c r="CW43" s="274" t="s">
        <v>0</v>
      </c>
      <c r="CX43" s="61"/>
      <c r="CY43" s="110" t="s">
        <v>326</v>
      </c>
      <c r="CZ43" s="111" t="s">
        <v>326</v>
      </c>
      <c r="DA43" s="90"/>
      <c r="DB43" s="61"/>
      <c r="DC43" s="274" t="s">
        <v>0</v>
      </c>
      <c r="DD43" s="61"/>
      <c r="DE43" s="110" t="s">
        <v>326</v>
      </c>
      <c r="DF43" s="111" t="s">
        <v>326</v>
      </c>
      <c r="DG43" s="90"/>
      <c r="DH43" s="61"/>
      <c r="DI43" s="274" t="s">
        <v>0</v>
      </c>
      <c r="DJ43" s="61"/>
      <c r="DK43" s="110" t="s">
        <v>326</v>
      </c>
      <c r="DL43" s="111" t="s">
        <v>326</v>
      </c>
      <c r="DM43" s="90"/>
      <c r="DN43" s="61"/>
      <c r="DO43" s="274" t="s">
        <v>0</v>
      </c>
      <c r="DP43" s="61"/>
      <c r="DQ43" s="110" t="s">
        <v>326</v>
      </c>
      <c r="DR43" s="111" t="s">
        <v>326</v>
      </c>
      <c r="DS43" s="90"/>
      <c r="DT43" s="61"/>
      <c r="DU43" s="274" t="s">
        <v>0</v>
      </c>
      <c r="DV43" s="61"/>
      <c r="DW43" s="110" t="s">
        <v>326</v>
      </c>
      <c r="DX43" s="111" t="s">
        <v>326</v>
      </c>
      <c r="DY43" s="90"/>
      <c r="DZ43" s="61"/>
      <c r="EA43" s="274" t="s">
        <v>0</v>
      </c>
      <c r="EB43" s="61"/>
      <c r="EC43" s="110" t="s">
        <v>326</v>
      </c>
      <c r="ED43" s="111" t="s">
        <v>326</v>
      </c>
      <c r="EE43" s="90"/>
      <c r="EF43" s="61"/>
      <c r="EG43" s="274" t="s">
        <v>0</v>
      </c>
      <c r="EH43" s="61"/>
      <c r="EI43" s="110" t="s">
        <v>326</v>
      </c>
      <c r="EJ43" s="111" t="s">
        <v>326</v>
      </c>
      <c r="EK43" s="90"/>
      <c r="EL43" s="61"/>
      <c r="EM43" s="274" t="s">
        <v>0</v>
      </c>
      <c r="EN43" s="61"/>
      <c r="EO43" s="110" t="s">
        <v>326</v>
      </c>
      <c r="EP43" s="111" t="s">
        <v>326</v>
      </c>
      <c r="EQ43" s="90"/>
      <c r="ER43" s="102"/>
      <c r="ES43" s="274" t="s">
        <v>0</v>
      </c>
      <c r="ET43" s="101"/>
      <c r="EU43" s="110" t="s">
        <v>326</v>
      </c>
      <c r="EV43" s="111" t="s">
        <v>326</v>
      </c>
      <c r="EW43" s="90"/>
      <c r="EX43" s="61"/>
      <c r="EY43" s="274" t="s">
        <v>0</v>
      </c>
      <c r="EZ43" s="61"/>
      <c r="FA43" s="110" t="s">
        <v>326</v>
      </c>
      <c r="FB43" s="111" t="s">
        <v>326</v>
      </c>
      <c r="FC43" s="90"/>
      <c r="FD43" s="102"/>
      <c r="FE43" s="274" t="s">
        <v>0</v>
      </c>
      <c r="FF43" s="101"/>
      <c r="FG43" s="110" t="s">
        <v>326</v>
      </c>
      <c r="FH43" s="111" t="s">
        <v>326</v>
      </c>
      <c r="FI43" s="90"/>
      <c r="FJ43" s="61"/>
      <c r="FK43" s="274" t="s">
        <v>0</v>
      </c>
      <c r="FL43" s="61"/>
      <c r="FM43" s="110" t="s">
        <v>326</v>
      </c>
      <c r="FN43" s="111" t="s">
        <v>326</v>
      </c>
      <c r="FO43" s="90"/>
      <c r="FP43" s="61"/>
      <c r="FQ43" s="274" t="s">
        <v>0</v>
      </c>
      <c r="FR43" s="61"/>
      <c r="FS43" s="110" t="s">
        <v>326</v>
      </c>
      <c r="FT43" s="111" t="s">
        <v>326</v>
      </c>
      <c r="FU43" s="90"/>
      <c r="FV43" s="61"/>
      <c r="FW43" s="274" t="s">
        <v>0</v>
      </c>
      <c r="FX43" s="61"/>
      <c r="FY43" s="110" t="s">
        <v>326</v>
      </c>
      <c r="FZ43" s="111" t="s">
        <v>326</v>
      </c>
      <c r="GA43" s="90"/>
      <c r="GB43" s="102"/>
      <c r="GC43" s="274" t="s">
        <v>0</v>
      </c>
      <c r="GD43" s="101"/>
      <c r="GE43" s="110" t="s">
        <v>326</v>
      </c>
      <c r="GF43" s="111" t="s">
        <v>326</v>
      </c>
      <c r="GG43" s="90"/>
      <c r="GH43" s="102"/>
      <c r="GI43" s="274" t="s">
        <v>0</v>
      </c>
      <c r="GJ43" s="101"/>
      <c r="GK43" s="110" t="s">
        <v>326</v>
      </c>
      <c r="GL43" s="111" t="s">
        <v>326</v>
      </c>
      <c r="GM43" s="90"/>
      <c r="GN43" s="61"/>
      <c r="GO43" s="274" t="s">
        <v>0</v>
      </c>
      <c r="GP43" s="61"/>
      <c r="GQ43" s="110" t="s">
        <v>326</v>
      </c>
      <c r="GR43" s="111" t="s">
        <v>326</v>
      </c>
      <c r="GS43" s="90"/>
      <c r="GT43" s="61"/>
      <c r="GU43" s="274" t="s">
        <v>0</v>
      </c>
      <c r="GV43" s="61"/>
      <c r="GW43" s="110" t="s">
        <v>326</v>
      </c>
      <c r="GX43" s="111" t="s">
        <v>326</v>
      </c>
      <c r="GY43" s="90"/>
      <c r="GZ43" s="102"/>
      <c r="HA43" s="274" t="s">
        <v>0</v>
      </c>
      <c r="HB43" s="101"/>
      <c r="HC43" s="110" t="s">
        <v>326</v>
      </c>
      <c r="HD43" s="111" t="s">
        <v>326</v>
      </c>
      <c r="HE43" s="90"/>
      <c r="HF43" s="61"/>
      <c r="HG43" s="274" t="s">
        <v>0</v>
      </c>
      <c r="HH43" s="61"/>
      <c r="HI43" s="110" t="s">
        <v>326</v>
      </c>
      <c r="HJ43" s="111" t="s">
        <v>326</v>
      </c>
      <c r="HK43" s="90"/>
      <c r="HL43" s="61"/>
      <c r="HM43" s="274" t="s">
        <v>0</v>
      </c>
      <c r="HN43" s="61"/>
      <c r="HO43" s="110" t="s">
        <v>326</v>
      </c>
      <c r="HP43" s="111" t="s">
        <v>326</v>
      </c>
      <c r="HQ43" s="90"/>
      <c r="HR43" s="61"/>
      <c r="HS43" s="274" t="s">
        <v>0</v>
      </c>
      <c r="HT43" s="61"/>
      <c r="HU43" s="110" t="s">
        <v>326</v>
      </c>
      <c r="HV43" s="111" t="s">
        <v>326</v>
      </c>
      <c r="HW43" s="90"/>
      <c r="HX43" s="102"/>
      <c r="HY43" s="274" t="s">
        <v>0</v>
      </c>
      <c r="HZ43" s="101"/>
      <c r="IA43" s="110" t="s">
        <v>326</v>
      </c>
      <c r="IB43" s="111" t="s">
        <v>326</v>
      </c>
      <c r="IC43" s="90"/>
      <c r="ID43" s="61"/>
      <c r="IE43" s="274" t="s">
        <v>0</v>
      </c>
      <c r="IF43" s="61"/>
      <c r="IG43" s="110" t="s">
        <v>326</v>
      </c>
      <c r="IH43" s="111" t="s">
        <v>326</v>
      </c>
      <c r="II43" s="90"/>
      <c r="IJ43" s="61"/>
      <c r="IK43" s="274" t="s">
        <v>0</v>
      </c>
      <c r="IL43" s="61"/>
      <c r="IM43" s="110" t="s">
        <v>326</v>
      </c>
      <c r="IN43" s="111" t="s">
        <v>326</v>
      </c>
      <c r="IO43" s="90"/>
      <c r="IP43" s="102"/>
      <c r="IQ43" s="274" t="s">
        <v>0</v>
      </c>
      <c r="IR43" s="101"/>
      <c r="IS43" s="110" t="s">
        <v>326</v>
      </c>
      <c r="IT43" s="111" t="s">
        <v>326</v>
      </c>
      <c r="IU43" s="90"/>
      <c r="IV43" s="61"/>
      <c r="IW43" s="274" t="s">
        <v>0</v>
      </c>
      <c r="IX43" s="61"/>
      <c r="IY43" s="110" t="s">
        <v>326</v>
      </c>
      <c r="IZ43" s="111" t="s">
        <v>326</v>
      </c>
      <c r="JA43" s="90"/>
      <c r="JB43" s="61"/>
      <c r="JC43" s="274" t="s">
        <v>0</v>
      </c>
      <c r="JD43" s="61"/>
      <c r="JE43" s="110" t="s">
        <v>326</v>
      </c>
      <c r="JF43" s="111" t="s">
        <v>326</v>
      </c>
      <c r="JG43" s="90"/>
      <c r="JH43" s="61"/>
      <c r="JI43" s="274" t="s">
        <v>0</v>
      </c>
      <c r="JJ43" s="61"/>
      <c r="JK43" s="110" t="s">
        <v>326</v>
      </c>
      <c r="JL43" s="111" t="s">
        <v>326</v>
      </c>
      <c r="JM43" s="90"/>
      <c r="JN43" s="61"/>
      <c r="JO43" s="274" t="s">
        <v>0</v>
      </c>
      <c r="JP43" s="61"/>
      <c r="JQ43" s="110" t="s">
        <v>326</v>
      </c>
      <c r="JR43" s="111" t="s">
        <v>326</v>
      </c>
      <c r="JS43" s="90"/>
      <c r="JT43" s="102"/>
      <c r="JU43" s="274" t="s">
        <v>0</v>
      </c>
      <c r="JV43" s="101"/>
      <c r="JW43" s="110" t="s">
        <v>326</v>
      </c>
      <c r="JX43" s="111" t="s">
        <v>326</v>
      </c>
      <c r="JY43" s="90"/>
      <c r="JZ43" s="102"/>
      <c r="KA43" s="274" t="s">
        <v>0</v>
      </c>
      <c r="KB43" s="101"/>
      <c r="KC43" s="110" t="s">
        <v>326</v>
      </c>
      <c r="KD43" s="111" t="s">
        <v>326</v>
      </c>
      <c r="KE43" s="90"/>
      <c r="KF43" s="102"/>
      <c r="KG43" s="274" t="s">
        <v>0</v>
      </c>
      <c r="KH43" s="101"/>
      <c r="KI43" s="110" t="s">
        <v>326</v>
      </c>
      <c r="KJ43" s="111" t="s">
        <v>326</v>
      </c>
      <c r="KK43" s="90"/>
      <c r="KL43" s="61"/>
      <c r="KM43" s="274" t="s">
        <v>0</v>
      </c>
      <c r="KN43" s="61"/>
      <c r="KO43" s="110" t="s">
        <v>326</v>
      </c>
      <c r="KP43" s="111" t="s">
        <v>326</v>
      </c>
      <c r="KQ43" s="90"/>
      <c r="KR43" s="61"/>
      <c r="KS43" s="274" t="s">
        <v>0</v>
      </c>
      <c r="KT43" s="61"/>
      <c r="KU43" s="110" t="s">
        <v>326</v>
      </c>
      <c r="KV43" s="111" t="s">
        <v>326</v>
      </c>
      <c r="KW43" s="90"/>
      <c r="KX43" s="61"/>
      <c r="KY43" s="274" t="s">
        <v>0</v>
      </c>
      <c r="KZ43" s="61"/>
      <c r="LA43" s="110" t="s">
        <v>326</v>
      </c>
      <c r="LB43" s="111" t="s">
        <v>326</v>
      </c>
      <c r="LC43" s="90"/>
      <c r="LD43" s="102"/>
      <c r="LE43" s="274" t="s">
        <v>0</v>
      </c>
      <c r="LF43" s="101"/>
      <c r="LG43" s="110" t="s">
        <v>326</v>
      </c>
      <c r="LH43" s="111" t="s">
        <v>326</v>
      </c>
      <c r="LI43" s="90"/>
      <c r="LJ43" s="61"/>
      <c r="LK43" s="274" t="s">
        <v>0</v>
      </c>
      <c r="LL43" s="61"/>
      <c r="LM43" s="110" t="s">
        <v>326</v>
      </c>
      <c r="LN43" s="111" t="s">
        <v>326</v>
      </c>
      <c r="LO43" s="90"/>
      <c r="LP43" s="61"/>
      <c r="LQ43" s="274" t="s">
        <v>0</v>
      </c>
      <c r="LR43" s="61"/>
      <c r="LS43" s="110" t="s">
        <v>326</v>
      </c>
      <c r="LT43" s="111" t="s">
        <v>326</v>
      </c>
      <c r="LU43" s="90"/>
      <c r="LV43" s="102"/>
      <c r="LW43" s="274" t="s">
        <v>0</v>
      </c>
      <c r="LX43" s="101"/>
      <c r="LY43" s="110" t="s">
        <v>326</v>
      </c>
      <c r="LZ43" s="111" t="s">
        <v>326</v>
      </c>
      <c r="MA43" s="90"/>
      <c r="MB43" s="61"/>
      <c r="MC43" s="274" t="s">
        <v>0</v>
      </c>
      <c r="MD43" s="61"/>
      <c r="ME43" s="110" t="s">
        <v>326</v>
      </c>
      <c r="MF43" s="111" t="s">
        <v>326</v>
      </c>
      <c r="MG43" s="90"/>
      <c r="MH43" s="61"/>
      <c r="MI43" s="274" t="s">
        <v>0</v>
      </c>
      <c r="MJ43" s="61"/>
      <c r="MK43" s="110" t="s">
        <v>326</v>
      </c>
      <c r="ML43" s="111" t="s">
        <v>326</v>
      </c>
      <c r="MM43" s="90"/>
      <c r="MN43" s="61"/>
      <c r="MO43" s="274" t="s">
        <v>0</v>
      </c>
      <c r="MP43" s="61"/>
      <c r="MQ43" s="110" t="s">
        <v>326</v>
      </c>
      <c r="MR43" s="111" t="s">
        <v>326</v>
      </c>
      <c r="MS43" s="90"/>
      <c r="MT43" s="102"/>
      <c r="MU43" s="274" t="s">
        <v>0</v>
      </c>
      <c r="MV43" s="101"/>
      <c r="MW43" s="110" t="s">
        <v>326</v>
      </c>
      <c r="MX43" s="111" t="s">
        <v>326</v>
      </c>
      <c r="MY43" s="90"/>
      <c r="MZ43" s="61"/>
      <c r="NA43" s="274" t="s">
        <v>0</v>
      </c>
      <c r="NB43" s="61"/>
      <c r="NC43" s="110" t="s">
        <v>326</v>
      </c>
      <c r="ND43" s="111" t="s">
        <v>326</v>
      </c>
      <c r="NE43" s="90"/>
      <c r="NF43" s="61"/>
      <c r="NG43" s="274" t="s">
        <v>0</v>
      </c>
      <c r="NH43" s="61"/>
      <c r="NI43" s="110" t="s">
        <v>326</v>
      </c>
      <c r="NJ43" s="111" t="s">
        <v>326</v>
      </c>
      <c r="NK43" s="90"/>
      <c r="NL43" s="61"/>
      <c r="NM43" s="274" t="s">
        <v>0</v>
      </c>
      <c r="NN43" s="61"/>
      <c r="NO43" s="110" t="s">
        <v>326</v>
      </c>
      <c r="NP43" s="111" t="s">
        <v>326</v>
      </c>
      <c r="NQ43" s="90"/>
      <c r="NR43" s="61"/>
      <c r="NS43" s="274" t="s">
        <v>0</v>
      </c>
      <c r="NT43" s="61"/>
      <c r="NU43" s="110" t="s">
        <v>326</v>
      </c>
      <c r="NV43" s="111" t="s">
        <v>326</v>
      </c>
      <c r="NW43" s="98"/>
      <c r="NX43" s="102"/>
      <c r="NY43" s="274" t="s">
        <v>0</v>
      </c>
      <c r="NZ43" s="101"/>
      <c r="OA43" s="110" t="s">
        <v>326</v>
      </c>
      <c r="OB43" s="111" t="s">
        <v>326</v>
      </c>
      <c r="OC43" s="117"/>
      <c r="OD43" s="253"/>
      <c r="OE43" s="110" t="s">
        <v>0</v>
      </c>
      <c r="OF43" s="110"/>
      <c r="OG43" s="110" t="s">
        <v>326</v>
      </c>
      <c r="OH43" s="111" t="s">
        <v>326</v>
      </c>
    </row>
    <row r="44" spans="1:398" ht="15" x14ac:dyDescent="0.2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216</v>
      </c>
      <c r="N44" s="111" t="s">
        <v>216</v>
      </c>
      <c r="O44" s="77"/>
      <c r="P44" s="102">
        <v>3</v>
      </c>
      <c r="Q44" s="311" t="s">
        <v>0</v>
      </c>
      <c r="R44" s="101">
        <v>0</v>
      </c>
      <c r="S44" s="110" t="s">
        <v>216</v>
      </c>
      <c r="T44" s="111" t="s">
        <v>216</v>
      </c>
      <c r="U44" s="77"/>
      <c r="V44" s="102">
        <v>1</v>
      </c>
      <c r="W44" s="311" t="s">
        <v>0</v>
      </c>
      <c r="X44" s="101">
        <v>2</v>
      </c>
      <c r="Y44" s="110" t="s">
        <v>219</v>
      </c>
      <c r="Z44" s="111" t="s">
        <v>212</v>
      </c>
      <c r="AA44" s="90"/>
      <c r="AB44" s="61">
        <v>2</v>
      </c>
      <c r="AC44" s="294" t="s">
        <v>0</v>
      </c>
      <c r="AD44" s="61">
        <v>2</v>
      </c>
      <c r="AE44" s="110" t="s">
        <v>216</v>
      </c>
      <c r="AF44" s="111" t="s">
        <v>216</v>
      </c>
      <c r="AG44" s="90"/>
      <c r="AH44" s="61">
        <v>1</v>
      </c>
      <c r="AI44" s="274" t="s">
        <v>0</v>
      </c>
      <c r="AJ44" s="61">
        <v>1</v>
      </c>
      <c r="AK44" s="110" t="s">
        <v>217</v>
      </c>
      <c r="AL44" s="111" t="s">
        <v>216</v>
      </c>
      <c r="AM44" s="90"/>
      <c r="AN44" s="102">
        <v>0</v>
      </c>
      <c r="AO44" s="274" t="s">
        <v>0</v>
      </c>
      <c r="AP44" s="101">
        <v>2</v>
      </c>
      <c r="AQ44" s="110" t="s">
        <v>219</v>
      </c>
      <c r="AR44" s="111" t="s">
        <v>218</v>
      </c>
      <c r="AS44" s="90"/>
      <c r="AT44" s="61">
        <v>2</v>
      </c>
      <c r="AU44" s="274" t="s">
        <v>0</v>
      </c>
      <c r="AV44" s="61">
        <v>1</v>
      </c>
      <c r="AW44" s="110" t="s">
        <v>216</v>
      </c>
      <c r="AX44" s="111" t="s">
        <v>289</v>
      </c>
      <c r="AY44" s="90"/>
      <c r="AZ44" s="102">
        <v>3</v>
      </c>
      <c r="BA44" s="274" t="s">
        <v>0</v>
      </c>
      <c r="BB44" s="101">
        <v>1</v>
      </c>
      <c r="BC44" s="110" t="s">
        <v>217</v>
      </c>
      <c r="BD44" s="111" t="s">
        <v>266</v>
      </c>
      <c r="BE44" s="90"/>
      <c r="BF44" s="61"/>
      <c r="BG44" s="274" t="s">
        <v>0</v>
      </c>
      <c r="BH44" s="61"/>
      <c r="BI44" s="110" t="s">
        <v>326</v>
      </c>
      <c r="BJ44" s="111" t="s">
        <v>326</v>
      </c>
      <c r="BK44" s="90"/>
      <c r="BL44" s="61">
        <v>3</v>
      </c>
      <c r="BM44" s="274" t="s">
        <v>0</v>
      </c>
      <c r="BN44" s="61">
        <v>0</v>
      </c>
      <c r="BO44" s="110" t="s">
        <v>218</v>
      </c>
      <c r="BP44" s="111" t="s">
        <v>217</v>
      </c>
      <c r="BQ44" s="90"/>
      <c r="BR44" s="61">
        <v>1</v>
      </c>
      <c r="BS44" s="274" t="s">
        <v>0</v>
      </c>
      <c r="BT44" s="61">
        <v>3</v>
      </c>
      <c r="BU44" s="110" t="s">
        <v>216</v>
      </c>
      <c r="BV44" s="111" t="s">
        <v>216</v>
      </c>
      <c r="BW44" s="90"/>
      <c r="BX44" s="61">
        <v>3</v>
      </c>
      <c r="BY44" s="274" t="s">
        <v>0</v>
      </c>
      <c r="BZ44" s="61">
        <v>0</v>
      </c>
      <c r="CA44" s="110" t="s">
        <v>216</v>
      </c>
      <c r="CB44" s="111" t="s">
        <v>212</v>
      </c>
      <c r="CC44" s="90"/>
      <c r="CD44" s="61">
        <v>2</v>
      </c>
      <c r="CE44" s="274" t="s">
        <v>0</v>
      </c>
      <c r="CF44" s="61">
        <v>0</v>
      </c>
      <c r="CG44" s="110" t="s">
        <v>218</v>
      </c>
      <c r="CH44" s="111" t="s">
        <v>216</v>
      </c>
      <c r="CI44" s="90"/>
      <c r="CJ44" s="102">
        <v>4</v>
      </c>
      <c r="CK44" s="274" t="s">
        <v>0</v>
      </c>
      <c r="CL44" s="101">
        <v>2</v>
      </c>
      <c r="CM44" s="110" t="s">
        <v>216</v>
      </c>
      <c r="CN44" s="111" t="s">
        <v>216</v>
      </c>
      <c r="CO44" s="90"/>
      <c r="CP44" s="102">
        <v>1</v>
      </c>
      <c r="CQ44" s="274" t="s">
        <v>0</v>
      </c>
      <c r="CR44" s="101">
        <v>3</v>
      </c>
      <c r="CS44" s="110" t="s">
        <v>266</v>
      </c>
      <c r="CT44" s="111" t="s">
        <v>218</v>
      </c>
      <c r="CU44" s="90"/>
      <c r="CV44" s="61">
        <v>1</v>
      </c>
      <c r="CW44" s="274" t="s">
        <v>0</v>
      </c>
      <c r="CX44" s="61">
        <v>3</v>
      </c>
      <c r="CY44" s="110" t="s">
        <v>216</v>
      </c>
      <c r="CZ44" s="111" t="s">
        <v>216</v>
      </c>
      <c r="DA44" s="90"/>
      <c r="DB44" s="61">
        <v>0</v>
      </c>
      <c r="DC44" s="274" t="s">
        <v>0</v>
      </c>
      <c r="DD44" s="61">
        <v>2</v>
      </c>
      <c r="DE44" s="110" t="s">
        <v>217</v>
      </c>
      <c r="DF44" s="111" t="s">
        <v>266</v>
      </c>
      <c r="DG44" s="90"/>
      <c r="DH44" s="61">
        <v>2</v>
      </c>
      <c r="DI44" s="274" t="s">
        <v>0</v>
      </c>
      <c r="DJ44" s="61">
        <v>0</v>
      </c>
      <c r="DK44" s="110" t="s">
        <v>217</v>
      </c>
      <c r="DL44" s="111" t="s">
        <v>216</v>
      </c>
      <c r="DM44" s="90"/>
      <c r="DN44" s="61">
        <v>3</v>
      </c>
      <c r="DO44" s="274" t="s">
        <v>0</v>
      </c>
      <c r="DP44" s="61">
        <v>1</v>
      </c>
      <c r="DQ44" s="110" t="s">
        <v>379</v>
      </c>
      <c r="DR44" s="111" t="s">
        <v>378</v>
      </c>
      <c r="DS44" s="90"/>
      <c r="DT44" s="61">
        <v>3</v>
      </c>
      <c r="DU44" s="274" t="s">
        <v>0</v>
      </c>
      <c r="DV44" s="61">
        <v>1</v>
      </c>
      <c r="DW44" s="110" t="s">
        <v>266</v>
      </c>
      <c r="DX44" s="111" t="s">
        <v>266</v>
      </c>
      <c r="DY44" s="90"/>
      <c r="DZ44" s="61"/>
      <c r="EA44" s="274" t="s">
        <v>0</v>
      </c>
      <c r="EB44" s="61"/>
      <c r="EC44" s="110" t="s">
        <v>326</v>
      </c>
      <c r="ED44" s="111" t="s">
        <v>326</v>
      </c>
      <c r="EE44" s="90"/>
      <c r="EF44" s="61">
        <v>1</v>
      </c>
      <c r="EG44" s="274" t="s">
        <v>0</v>
      </c>
      <c r="EH44" s="61">
        <v>3</v>
      </c>
      <c r="EI44" s="110" t="s">
        <v>219</v>
      </c>
      <c r="EJ44" s="111" t="s">
        <v>216</v>
      </c>
      <c r="EK44" s="90"/>
      <c r="EL44" s="61">
        <v>0</v>
      </c>
      <c r="EM44" s="274" t="s">
        <v>0</v>
      </c>
      <c r="EN44" s="61">
        <v>3</v>
      </c>
      <c r="EO44" s="110" t="s">
        <v>216</v>
      </c>
      <c r="EP44" s="111" t="s">
        <v>216</v>
      </c>
      <c r="EQ44" s="90"/>
      <c r="ER44" s="102">
        <v>2</v>
      </c>
      <c r="ES44" s="274" t="s">
        <v>0</v>
      </c>
      <c r="ET44" s="101">
        <v>2</v>
      </c>
      <c r="EU44" s="110" t="s">
        <v>387</v>
      </c>
      <c r="EV44" s="111" t="s">
        <v>362</v>
      </c>
      <c r="EW44" s="90"/>
      <c r="EX44" s="61">
        <v>3</v>
      </c>
      <c r="EY44" s="274" t="s">
        <v>0</v>
      </c>
      <c r="EZ44" s="61">
        <v>0</v>
      </c>
      <c r="FA44" s="110" t="s">
        <v>216</v>
      </c>
      <c r="FB44" s="111" t="s">
        <v>216</v>
      </c>
      <c r="FC44" s="90"/>
      <c r="FD44" s="102">
        <v>2</v>
      </c>
      <c r="FE44" s="274" t="s">
        <v>0</v>
      </c>
      <c r="FF44" s="101">
        <v>1</v>
      </c>
      <c r="FG44" s="110" t="s">
        <v>216</v>
      </c>
      <c r="FH44" s="111" t="s">
        <v>212</v>
      </c>
      <c r="FI44" s="90"/>
      <c r="FJ44" s="61">
        <v>2</v>
      </c>
      <c r="FK44" s="274" t="s">
        <v>0</v>
      </c>
      <c r="FL44" s="61">
        <v>1</v>
      </c>
      <c r="FM44" s="110" t="s">
        <v>216</v>
      </c>
      <c r="FN44" s="111" t="s">
        <v>212</v>
      </c>
      <c r="FO44" s="90"/>
      <c r="FP44" s="61">
        <v>0</v>
      </c>
      <c r="FQ44" s="274" t="s">
        <v>0</v>
      </c>
      <c r="FR44" s="61">
        <v>3</v>
      </c>
      <c r="FS44" s="110" t="s">
        <v>216</v>
      </c>
      <c r="FT44" s="111" t="s">
        <v>212</v>
      </c>
      <c r="FU44" s="90"/>
      <c r="FV44" s="61">
        <v>2</v>
      </c>
      <c r="FW44" s="274" t="s">
        <v>0</v>
      </c>
      <c r="FX44" s="61">
        <v>1</v>
      </c>
      <c r="FY44" s="110" t="s">
        <v>216</v>
      </c>
      <c r="FZ44" s="111" t="s">
        <v>216</v>
      </c>
      <c r="GA44" s="90"/>
      <c r="GB44" s="102">
        <v>1</v>
      </c>
      <c r="GC44" s="274" t="s">
        <v>0</v>
      </c>
      <c r="GD44" s="101">
        <v>1</v>
      </c>
      <c r="GE44" s="110" t="s">
        <v>399</v>
      </c>
      <c r="GF44" s="111" t="s">
        <v>214</v>
      </c>
      <c r="GG44" s="90"/>
      <c r="GH44" s="102">
        <v>2</v>
      </c>
      <c r="GI44" s="274" t="s">
        <v>0</v>
      </c>
      <c r="GJ44" s="101">
        <v>1</v>
      </c>
      <c r="GK44" s="110" t="s">
        <v>217</v>
      </c>
      <c r="GL44" s="111" t="s">
        <v>214</v>
      </c>
      <c r="GM44" s="90"/>
      <c r="GN44" s="61">
        <v>1</v>
      </c>
      <c r="GO44" s="274" t="s">
        <v>0</v>
      </c>
      <c r="GP44" s="61">
        <v>3</v>
      </c>
      <c r="GQ44" s="110" t="s">
        <v>217</v>
      </c>
      <c r="GR44" s="111" t="s">
        <v>217</v>
      </c>
      <c r="GS44" s="90"/>
      <c r="GT44" s="61">
        <v>1</v>
      </c>
      <c r="GU44" s="274" t="s">
        <v>0</v>
      </c>
      <c r="GV44" s="61">
        <v>2</v>
      </c>
      <c r="GW44" s="110" t="s">
        <v>266</v>
      </c>
      <c r="GX44" s="111" t="s">
        <v>218</v>
      </c>
      <c r="GY44" s="90"/>
      <c r="GZ44" s="102">
        <v>2</v>
      </c>
      <c r="HA44" s="274" t="s">
        <v>0</v>
      </c>
      <c r="HB44" s="101">
        <v>0</v>
      </c>
      <c r="HC44" s="110" t="s">
        <v>217</v>
      </c>
      <c r="HD44" s="111" t="s">
        <v>266</v>
      </c>
      <c r="HE44" s="90"/>
      <c r="HF44" s="61">
        <v>2</v>
      </c>
      <c r="HG44" s="274" t="s">
        <v>0</v>
      </c>
      <c r="HH44" s="61">
        <v>0</v>
      </c>
      <c r="HI44" s="110" t="s">
        <v>218</v>
      </c>
      <c r="HJ44" s="111" t="s">
        <v>212</v>
      </c>
      <c r="HK44" s="90"/>
      <c r="HL44" s="61">
        <v>1</v>
      </c>
      <c r="HM44" s="274" t="s">
        <v>0</v>
      </c>
      <c r="HN44" s="61">
        <v>2</v>
      </c>
      <c r="HO44" s="110" t="s">
        <v>217</v>
      </c>
      <c r="HP44" s="111" t="s">
        <v>397</v>
      </c>
      <c r="HQ44" s="90"/>
      <c r="HR44" s="61">
        <v>2</v>
      </c>
      <c r="HS44" s="274" t="s">
        <v>0</v>
      </c>
      <c r="HT44" s="61">
        <v>0</v>
      </c>
      <c r="HU44" s="110" t="s">
        <v>217</v>
      </c>
      <c r="HV44" s="111" t="s">
        <v>212</v>
      </c>
      <c r="HW44" s="90"/>
      <c r="HX44" s="102"/>
      <c r="HY44" s="274" t="s">
        <v>0</v>
      </c>
      <c r="HZ44" s="101"/>
      <c r="IA44" s="110" t="s">
        <v>326</v>
      </c>
      <c r="IB44" s="111" t="s">
        <v>326</v>
      </c>
      <c r="IC44" s="90"/>
      <c r="ID44" s="61">
        <v>0</v>
      </c>
      <c r="IE44" s="274" t="s">
        <v>0</v>
      </c>
      <c r="IF44" s="61">
        <v>2</v>
      </c>
      <c r="IG44" s="110" t="s">
        <v>217</v>
      </c>
      <c r="IH44" s="111" t="s">
        <v>214</v>
      </c>
      <c r="II44" s="90"/>
      <c r="IJ44" s="61"/>
      <c r="IK44" s="274" t="s">
        <v>0</v>
      </c>
      <c r="IL44" s="61"/>
      <c r="IM44" s="110" t="s">
        <v>326</v>
      </c>
      <c r="IN44" s="111" t="s">
        <v>326</v>
      </c>
      <c r="IO44" s="90"/>
      <c r="IP44" s="102">
        <v>3</v>
      </c>
      <c r="IQ44" s="274" t="s">
        <v>0</v>
      </c>
      <c r="IR44" s="101">
        <v>0</v>
      </c>
      <c r="IS44" s="110" t="s">
        <v>219</v>
      </c>
      <c r="IT44" s="111" t="s">
        <v>266</v>
      </c>
      <c r="IU44" s="90"/>
      <c r="IV44" s="61">
        <v>2</v>
      </c>
      <c r="IW44" s="274" t="s">
        <v>0</v>
      </c>
      <c r="IX44" s="61">
        <v>2</v>
      </c>
      <c r="IY44" s="110" t="s">
        <v>219</v>
      </c>
      <c r="IZ44" s="111" t="s">
        <v>327</v>
      </c>
      <c r="JA44" s="90"/>
      <c r="JB44" s="61">
        <v>2</v>
      </c>
      <c r="JC44" s="274" t="s">
        <v>0</v>
      </c>
      <c r="JD44" s="61">
        <v>0</v>
      </c>
      <c r="JE44" s="110" t="s">
        <v>327</v>
      </c>
      <c r="JF44" s="111" t="s">
        <v>389</v>
      </c>
      <c r="JG44" s="90"/>
      <c r="JH44" s="61"/>
      <c r="JI44" s="274" t="s">
        <v>0</v>
      </c>
      <c r="JJ44" s="61"/>
      <c r="JK44" s="110" t="s">
        <v>326</v>
      </c>
      <c r="JL44" s="111" t="s">
        <v>326</v>
      </c>
      <c r="JM44" s="90"/>
      <c r="JN44" s="61"/>
      <c r="JO44" s="274" t="s">
        <v>0</v>
      </c>
      <c r="JP44" s="61"/>
      <c r="JQ44" s="110" t="s">
        <v>326</v>
      </c>
      <c r="JR44" s="111" t="s">
        <v>326</v>
      </c>
      <c r="JS44" s="90"/>
      <c r="JT44" s="102"/>
      <c r="JU44" s="274" t="s">
        <v>0</v>
      </c>
      <c r="JV44" s="101"/>
      <c r="JW44" s="110" t="s">
        <v>326</v>
      </c>
      <c r="JX44" s="111" t="s">
        <v>326</v>
      </c>
      <c r="JY44" s="90"/>
      <c r="JZ44" s="102"/>
      <c r="KA44" s="274" t="s">
        <v>0</v>
      </c>
      <c r="KB44" s="101"/>
      <c r="KC44" s="110" t="s">
        <v>326</v>
      </c>
      <c r="KD44" s="111" t="s">
        <v>326</v>
      </c>
      <c r="KE44" s="90"/>
      <c r="KF44" s="102"/>
      <c r="KG44" s="274" t="s">
        <v>0</v>
      </c>
      <c r="KH44" s="101"/>
      <c r="KI44" s="110" t="s">
        <v>326</v>
      </c>
      <c r="KJ44" s="111" t="s">
        <v>326</v>
      </c>
      <c r="KK44" s="90"/>
      <c r="KL44" s="61"/>
      <c r="KM44" s="274" t="s">
        <v>0</v>
      </c>
      <c r="KN44" s="61"/>
      <c r="KO44" s="110" t="s">
        <v>326</v>
      </c>
      <c r="KP44" s="111" t="s">
        <v>326</v>
      </c>
      <c r="KQ44" s="90"/>
      <c r="KR44" s="61"/>
      <c r="KS44" s="274" t="s">
        <v>0</v>
      </c>
      <c r="KT44" s="61"/>
      <c r="KU44" s="110" t="s">
        <v>326</v>
      </c>
      <c r="KV44" s="111" t="s">
        <v>326</v>
      </c>
      <c r="KW44" s="90"/>
      <c r="KX44" s="61"/>
      <c r="KY44" s="274" t="s">
        <v>0</v>
      </c>
      <c r="KZ44" s="61"/>
      <c r="LA44" s="110" t="s">
        <v>326</v>
      </c>
      <c r="LB44" s="111" t="s">
        <v>326</v>
      </c>
      <c r="LC44" s="90"/>
      <c r="LD44" s="102"/>
      <c r="LE44" s="274" t="s">
        <v>0</v>
      </c>
      <c r="LF44" s="101"/>
      <c r="LG44" s="110" t="s">
        <v>326</v>
      </c>
      <c r="LH44" s="111" t="s">
        <v>326</v>
      </c>
      <c r="LI44" s="90"/>
      <c r="LJ44" s="61"/>
      <c r="LK44" s="274" t="s">
        <v>0</v>
      </c>
      <c r="LL44" s="61"/>
      <c r="LM44" s="110" t="s">
        <v>326</v>
      </c>
      <c r="LN44" s="111" t="s">
        <v>326</v>
      </c>
      <c r="LO44" s="90"/>
      <c r="LP44" s="61"/>
      <c r="LQ44" s="274" t="s">
        <v>0</v>
      </c>
      <c r="LR44" s="61"/>
      <c r="LS44" s="110" t="s">
        <v>326</v>
      </c>
      <c r="LT44" s="111" t="s">
        <v>326</v>
      </c>
      <c r="LU44" s="90"/>
      <c r="LV44" s="102"/>
      <c r="LW44" s="274" t="s">
        <v>0</v>
      </c>
      <c r="LX44" s="101"/>
      <c r="LY44" s="110" t="s">
        <v>326</v>
      </c>
      <c r="LZ44" s="111" t="s">
        <v>326</v>
      </c>
      <c r="MA44" s="90"/>
      <c r="MB44" s="61"/>
      <c r="MC44" s="274" t="s">
        <v>0</v>
      </c>
      <c r="MD44" s="61"/>
      <c r="ME44" s="110" t="s">
        <v>326</v>
      </c>
      <c r="MF44" s="111" t="s">
        <v>326</v>
      </c>
      <c r="MG44" s="90"/>
      <c r="MH44" s="61"/>
      <c r="MI44" s="274" t="s">
        <v>0</v>
      </c>
      <c r="MJ44" s="61"/>
      <c r="MK44" s="110" t="s">
        <v>326</v>
      </c>
      <c r="ML44" s="111" t="s">
        <v>326</v>
      </c>
      <c r="MM44" s="90"/>
      <c r="MN44" s="61"/>
      <c r="MO44" s="274" t="s">
        <v>0</v>
      </c>
      <c r="MP44" s="61"/>
      <c r="MQ44" s="110" t="s">
        <v>326</v>
      </c>
      <c r="MR44" s="111" t="s">
        <v>326</v>
      </c>
      <c r="MS44" s="90"/>
      <c r="MT44" s="102"/>
      <c r="MU44" s="274" t="s">
        <v>0</v>
      </c>
      <c r="MV44" s="101"/>
      <c r="MW44" s="110" t="s">
        <v>326</v>
      </c>
      <c r="MX44" s="111" t="s">
        <v>326</v>
      </c>
      <c r="MY44" s="90"/>
      <c r="MZ44" s="61"/>
      <c r="NA44" s="274" t="s">
        <v>0</v>
      </c>
      <c r="NB44" s="61"/>
      <c r="NC44" s="110" t="s">
        <v>326</v>
      </c>
      <c r="ND44" s="111" t="s">
        <v>326</v>
      </c>
      <c r="NE44" s="90"/>
      <c r="NF44" s="61"/>
      <c r="NG44" s="274" t="s">
        <v>0</v>
      </c>
      <c r="NH44" s="61"/>
      <c r="NI44" s="110" t="s">
        <v>326</v>
      </c>
      <c r="NJ44" s="111" t="s">
        <v>326</v>
      </c>
      <c r="NK44" s="90"/>
      <c r="NL44" s="61"/>
      <c r="NM44" s="274" t="s">
        <v>0</v>
      </c>
      <c r="NN44" s="61"/>
      <c r="NO44" s="110" t="s">
        <v>326</v>
      </c>
      <c r="NP44" s="111" t="s">
        <v>326</v>
      </c>
      <c r="NQ44" s="90"/>
      <c r="NR44" s="61"/>
      <c r="NS44" s="274" t="s">
        <v>0</v>
      </c>
      <c r="NT44" s="61"/>
      <c r="NU44" s="110" t="s">
        <v>326</v>
      </c>
      <c r="NV44" s="111" t="s">
        <v>326</v>
      </c>
      <c r="NW44" s="98"/>
      <c r="NX44" s="102"/>
      <c r="NY44" s="274" t="s">
        <v>0</v>
      </c>
      <c r="NZ44" s="101"/>
      <c r="OA44" s="110" t="s">
        <v>326</v>
      </c>
      <c r="OB44" s="111" t="s">
        <v>326</v>
      </c>
      <c r="OC44" s="117"/>
      <c r="OD44" s="253"/>
      <c r="OE44" s="110" t="s">
        <v>0</v>
      </c>
      <c r="OF44" s="110"/>
      <c r="OG44" s="110" t="s">
        <v>326</v>
      </c>
      <c r="OH44" s="111" t="s">
        <v>326</v>
      </c>
    </row>
    <row r="45" spans="1:398" ht="15" hidden="1" x14ac:dyDescent="0.2">
      <c r="A45" s="283">
        <f>IF(B45="","",VLOOKUP(B45,'Registrovaní tipéri'!$A$2:$B$101,2,FALSE))</f>
        <v>16</v>
      </c>
      <c r="B45" s="277" t="s">
        <v>295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216</v>
      </c>
      <c r="N45" s="111" t="s">
        <v>217</v>
      </c>
      <c r="O45" s="77"/>
      <c r="P45" s="102">
        <v>4</v>
      </c>
      <c r="Q45" s="311" t="s">
        <v>0</v>
      </c>
      <c r="R45" s="101">
        <v>0</v>
      </c>
      <c r="S45" s="110" t="s">
        <v>218</v>
      </c>
      <c r="T45" s="111" t="s">
        <v>215</v>
      </c>
      <c r="U45" s="77"/>
      <c r="V45" s="102">
        <v>3</v>
      </c>
      <c r="W45" s="311" t="s">
        <v>0</v>
      </c>
      <c r="X45" s="101">
        <v>1</v>
      </c>
      <c r="Y45" s="110" t="s">
        <v>349</v>
      </c>
      <c r="Z45" s="111" t="s">
        <v>350</v>
      </c>
      <c r="AA45" s="90"/>
      <c r="AB45" s="61">
        <v>4</v>
      </c>
      <c r="AC45" s="294" t="s">
        <v>0</v>
      </c>
      <c r="AD45" s="61">
        <v>0</v>
      </c>
      <c r="AE45" s="110" t="s">
        <v>218</v>
      </c>
      <c r="AF45" s="111" t="s">
        <v>289</v>
      </c>
      <c r="AG45" s="90"/>
      <c r="AH45" s="61"/>
      <c r="AI45" s="274" t="s">
        <v>0</v>
      </c>
      <c r="AJ45" s="61"/>
      <c r="AK45" s="110" t="s">
        <v>326</v>
      </c>
      <c r="AL45" s="111" t="s">
        <v>326</v>
      </c>
      <c r="AM45" s="90"/>
      <c r="AN45" s="102"/>
      <c r="AO45" s="274" t="s">
        <v>0</v>
      </c>
      <c r="AP45" s="101"/>
      <c r="AQ45" s="110" t="s">
        <v>326</v>
      </c>
      <c r="AR45" s="111" t="s">
        <v>326</v>
      </c>
      <c r="AS45" s="90"/>
      <c r="AT45" s="61"/>
      <c r="AU45" s="274" t="s">
        <v>0</v>
      </c>
      <c r="AV45" s="61"/>
      <c r="AW45" s="110" t="s">
        <v>326</v>
      </c>
      <c r="AX45" s="111" t="s">
        <v>326</v>
      </c>
      <c r="AY45" s="90"/>
      <c r="AZ45" s="102"/>
      <c r="BA45" s="274" t="s">
        <v>0</v>
      </c>
      <c r="BB45" s="101"/>
      <c r="BC45" s="110" t="s">
        <v>326</v>
      </c>
      <c r="BD45" s="111" t="s">
        <v>326</v>
      </c>
      <c r="BE45" s="90"/>
      <c r="BF45" s="61"/>
      <c r="BG45" s="274" t="s">
        <v>0</v>
      </c>
      <c r="BH45" s="61"/>
      <c r="BI45" s="110" t="s">
        <v>326</v>
      </c>
      <c r="BJ45" s="111" t="s">
        <v>326</v>
      </c>
      <c r="BK45" s="90"/>
      <c r="BL45" s="61"/>
      <c r="BM45" s="274" t="s">
        <v>0</v>
      </c>
      <c r="BN45" s="61"/>
      <c r="BO45" s="110" t="s">
        <v>326</v>
      </c>
      <c r="BP45" s="111" t="s">
        <v>326</v>
      </c>
      <c r="BQ45" s="90"/>
      <c r="BR45" s="61"/>
      <c r="BS45" s="274" t="s">
        <v>0</v>
      </c>
      <c r="BT45" s="61"/>
      <c r="BU45" s="110" t="s">
        <v>326</v>
      </c>
      <c r="BV45" s="111" t="s">
        <v>326</v>
      </c>
      <c r="BW45" s="90"/>
      <c r="BX45" s="61"/>
      <c r="BY45" s="274" t="s">
        <v>0</v>
      </c>
      <c r="BZ45" s="61"/>
      <c r="CA45" s="110" t="s">
        <v>326</v>
      </c>
      <c r="CB45" s="111" t="s">
        <v>326</v>
      </c>
      <c r="CC45" s="90"/>
      <c r="CD45" s="61"/>
      <c r="CE45" s="274" t="s">
        <v>0</v>
      </c>
      <c r="CF45" s="61"/>
      <c r="CG45" s="110" t="s">
        <v>326</v>
      </c>
      <c r="CH45" s="111" t="s">
        <v>326</v>
      </c>
      <c r="CI45" s="90"/>
      <c r="CJ45" s="102"/>
      <c r="CK45" s="274" t="s">
        <v>0</v>
      </c>
      <c r="CL45" s="101"/>
      <c r="CM45" s="110" t="s">
        <v>326</v>
      </c>
      <c r="CN45" s="111" t="s">
        <v>326</v>
      </c>
      <c r="CO45" s="90"/>
      <c r="CP45" s="102"/>
      <c r="CQ45" s="274" t="s">
        <v>0</v>
      </c>
      <c r="CR45" s="101"/>
      <c r="CS45" s="110" t="s">
        <v>326</v>
      </c>
      <c r="CT45" s="111" t="s">
        <v>326</v>
      </c>
      <c r="CU45" s="90"/>
      <c r="CV45" s="61"/>
      <c r="CW45" s="274" t="s">
        <v>0</v>
      </c>
      <c r="CX45" s="61"/>
      <c r="CY45" s="110" t="s">
        <v>326</v>
      </c>
      <c r="CZ45" s="111" t="s">
        <v>326</v>
      </c>
      <c r="DA45" s="90"/>
      <c r="DB45" s="61"/>
      <c r="DC45" s="274" t="s">
        <v>0</v>
      </c>
      <c r="DD45" s="61"/>
      <c r="DE45" s="110" t="s">
        <v>326</v>
      </c>
      <c r="DF45" s="111" t="s">
        <v>326</v>
      </c>
      <c r="DG45" s="90"/>
      <c r="DH45" s="61"/>
      <c r="DI45" s="274" t="s">
        <v>0</v>
      </c>
      <c r="DJ45" s="61"/>
      <c r="DK45" s="110" t="s">
        <v>326</v>
      </c>
      <c r="DL45" s="111" t="s">
        <v>326</v>
      </c>
      <c r="DM45" s="90"/>
      <c r="DN45" s="61"/>
      <c r="DO45" s="274" t="s">
        <v>0</v>
      </c>
      <c r="DP45" s="61"/>
      <c r="DQ45" s="110" t="s">
        <v>326</v>
      </c>
      <c r="DR45" s="111" t="s">
        <v>326</v>
      </c>
      <c r="DS45" s="90"/>
      <c r="DT45" s="61"/>
      <c r="DU45" s="274" t="s">
        <v>0</v>
      </c>
      <c r="DV45" s="61"/>
      <c r="DW45" s="110" t="s">
        <v>326</v>
      </c>
      <c r="DX45" s="111" t="s">
        <v>326</v>
      </c>
      <c r="DY45" s="90"/>
      <c r="DZ45" s="61"/>
      <c r="EA45" s="274" t="s">
        <v>0</v>
      </c>
      <c r="EB45" s="61"/>
      <c r="EC45" s="110" t="s">
        <v>326</v>
      </c>
      <c r="ED45" s="111" t="s">
        <v>326</v>
      </c>
      <c r="EE45" s="90"/>
      <c r="EF45" s="61"/>
      <c r="EG45" s="274" t="s">
        <v>0</v>
      </c>
      <c r="EH45" s="61"/>
      <c r="EI45" s="110" t="s">
        <v>326</v>
      </c>
      <c r="EJ45" s="111" t="s">
        <v>326</v>
      </c>
      <c r="EK45" s="90"/>
      <c r="EL45" s="61"/>
      <c r="EM45" s="274" t="s">
        <v>0</v>
      </c>
      <c r="EN45" s="61"/>
      <c r="EO45" s="110" t="s">
        <v>326</v>
      </c>
      <c r="EP45" s="111" t="s">
        <v>326</v>
      </c>
      <c r="EQ45" s="90"/>
      <c r="ER45" s="102"/>
      <c r="ES45" s="274" t="s">
        <v>0</v>
      </c>
      <c r="ET45" s="101"/>
      <c r="EU45" s="110" t="s">
        <v>326</v>
      </c>
      <c r="EV45" s="111" t="s">
        <v>326</v>
      </c>
      <c r="EW45" s="90"/>
      <c r="EX45" s="61"/>
      <c r="EY45" s="274" t="s">
        <v>0</v>
      </c>
      <c r="EZ45" s="61"/>
      <c r="FA45" s="110" t="s">
        <v>326</v>
      </c>
      <c r="FB45" s="111" t="s">
        <v>326</v>
      </c>
      <c r="FC45" s="90"/>
      <c r="FD45" s="102"/>
      <c r="FE45" s="274" t="s">
        <v>0</v>
      </c>
      <c r="FF45" s="101"/>
      <c r="FG45" s="110" t="s">
        <v>326</v>
      </c>
      <c r="FH45" s="111" t="s">
        <v>326</v>
      </c>
      <c r="FI45" s="90"/>
      <c r="FJ45" s="61"/>
      <c r="FK45" s="274" t="s">
        <v>0</v>
      </c>
      <c r="FL45" s="61"/>
      <c r="FM45" s="110" t="s">
        <v>326</v>
      </c>
      <c r="FN45" s="111" t="s">
        <v>326</v>
      </c>
      <c r="FO45" s="90"/>
      <c r="FP45" s="61"/>
      <c r="FQ45" s="274" t="s">
        <v>0</v>
      </c>
      <c r="FR45" s="61"/>
      <c r="FS45" s="110" t="s">
        <v>326</v>
      </c>
      <c r="FT45" s="111" t="s">
        <v>326</v>
      </c>
      <c r="FU45" s="90"/>
      <c r="FV45" s="61"/>
      <c r="FW45" s="274" t="s">
        <v>0</v>
      </c>
      <c r="FX45" s="61"/>
      <c r="FY45" s="110" t="s">
        <v>326</v>
      </c>
      <c r="FZ45" s="111" t="s">
        <v>326</v>
      </c>
      <c r="GA45" s="90"/>
      <c r="GB45" s="102"/>
      <c r="GC45" s="274" t="s">
        <v>0</v>
      </c>
      <c r="GD45" s="101"/>
      <c r="GE45" s="110" t="s">
        <v>326</v>
      </c>
      <c r="GF45" s="111" t="s">
        <v>326</v>
      </c>
      <c r="GG45" s="90"/>
      <c r="GH45" s="102"/>
      <c r="GI45" s="274" t="s">
        <v>0</v>
      </c>
      <c r="GJ45" s="101"/>
      <c r="GK45" s="110" t="s">
        <v>326</v>
      </c>
      <c r="GL45" s="111" t="s">
        <v>326</v>
      </c>
      <c r="GM45" s="90"/>
      <c r="GN45" s="61"/>
      <c r="GO45" s="274" t="s">
        <v>0</v>
      </c>
      <c r="GP45" s="61"/>
      <c r="GQ45" s="110" t="s">
        <v>326</v>
      </c>
      <c r="GR45" s="111" t="s">
        <v>326</v>
      </c>
      <c r="GS45" s="90"/>
      <c r="GT45" s="61"/>
      <c r="GU45" s="274" t="s">
        <v>0</v>
      </c>
      <c r="GV45" s="61"/>
      <c r="GW45" s="110" t="s">
        <v>326</v>
      </c>
      <c r="GX45" s="111" t="s">
        <v>326</v>
      </c>
      <c r="GY45" s="90"/>
      <c r="GZ45" s="102"/>
      <c r="HA45" s="274" t="s">
        <v>0</v>
      </c>
      <c r="HB45" s="101"/>
      <c r="HC45" s="110" t="s">
        <v>326</v>
      </c>
      <c r="HD45" s="111" t="s">
        <v>326</v>
      </c>
      <c r="HE45" s="90"/>
      <c r="HF45" s="61"/>
      <c r="HG45" s="274" t="s">
        <v>0</v>
      </c>
      <c r="HH45" s="61"/>
      <c r="HI45" s="110" t="s">
        <v>326</v>
      </c>
      <c r="HJ45" s="111" t="s">
        <v>326</v>
      </c>
      <c r="HK45" s="90"/>
      <c r="HL45" s="61"/>
      <c r="HM45" s="274" t="s">
        <v>0</v>
      </c>
      <c r="HN45" s="61"/>
      <c r="HO45" s="110" t="s">
        <v>326</v>
      </c>
      <c r="HP45" s="111" t="s">
        <v>326</v>
      </c>
      <c r="HQ45" s="90"/>
      <c r="HR45" s="61"/>
      <c r="HS45" s="274" t="s">
        <v>0</v>
      </c>
      <c r="HT45" s="61"/>
      <c r="HU45" s="110" t="s">
        <v>326</v>
      </c>
      <c r="HV45" s="111" t="s">
        <v>326</v>
      </c>
      <c r="HW45" s="90"/>
      <c r="HX45" s="102"/>
      <c r="HY45" s="274" t="s">
        <v>0</v>
      </c>
      <c r="HZ45" s="101"/>
      <c r="IA45" s="110" t="s">
        <v>326</v>
      </c>
      <c r="IB45" s="111" t="s">
        <v>326</v>
      </c>
      <c r="IC45" s="90"/>
      <c r="ID45" s="61"/>
      <c r="IE45" s="274" t="s">
        <v>0</v>
      </c>
      <c r="IF45" s="61"/>
      <c r="IG45" s="110" t="s">
        <v>326</v>
      </c>
      <c r="IH45" s="111" t="s">
        <v>326</v>
      </c>
      <c r="II45" s="90"/>
      <c r="IJ45" s="61"/>
      <c r="IK45" s="274" t="s">
        <v>0</v>
      </c>
      <c r="IL45" s="61"/>
      <c r="IM45" s="110" t="s">
        <v>326</v>
      </c>
      <c r="IN45" s="111" t="s">
        <v>326</v>
      </c>
      <c r="IO45" s="90"/>
      <c r="IP45" s="102"/>
      <c r="IQ45" s="274" t="s">
        <v>0</v>
      </c>
      <c r="IR45" s="101"/>
      <c r="IS45" s="110" t="s">
        <v>326</v>
      </c>
      <c r="IT45" s="111" t="s">
        <v>326</v>
      </c>
      <c r="IU45" s="90"/>
      <c r="IV45" s="61"/>
      <c r="IW45" s="274" t="s">
        <v>0</v>
      </c>
      <c r="IX45" s="61"/>
      <c r="IY45" s="110" t="s">
        <v>326</v>
      </c>
      <c r="IZ45" s="111" t="s">
        <v>326</v>
      </c>
      <c r="JA45" s="90"/>
      <c r="JB45" s="61"/>
      <c r="JC45" s="274" t="s">
        <v>0</v>
      </c>
      <c r="JD45" s="61"/>
      <c r="JE45" s="110" t="s">
        <v>326</v>
      </c>
      <c r="JF45" s="111" t="s">
        <v>326</v>
      </c>
      <c r="JG45" s="90"/>
      <c r="JH45" s="61"/>
      <c r="JI45" s="274" t="s">
        <v>0</v>
      </c>
      <c r="JJ45" s="61"/>
      <c r="JK45" s="110" t="s">
        <v>326</v>
      </c>
      <c r="JL45" s="111" t="s">
        <v>326</v>
      </c>
      <c r="JM45" s="90"/>
      <c r="JN45" s="61"/>
      <c r="JO45" s="274" t="s">
        <v>0</v>
      </c>
      <c r="JP45" s="61"/>
      <c r="JQ45" s="110" t="s">
        <v>326</v>
      </c>
      <c r="JR45" s="111" t="s">
        <v>326</v>
      </c>
      <c r="JS45" s="90"/>
      <c r="JT45" s="102"/>
      <c r="JU45" s="274" t="s">
        <v>0</v>
      </c>
      <c r="JV45" s="101"/>
      <c r="JW45" s="110" t="s">
        <v>326</v>
      </c>
      <c r="JX45" s="111" t="s">
        <v>326</v>
      </c>
      <c r="JY45" s="90"/>
      <c r="JZ45" s="102"/>
      <c r="KA45" s="274" t="s">
        <v>0</v>
      </c>
      <c r="KB45" s="101"/>
      <c r="KC45" s="110" t="s">
        <v>326</v>
      </c>
      <c r="KD45" s="111" t="s">
        <v>326</v>
      </c>
      <c r="KE45" s="90"/>
      <c r="KF45" s="102"/>
      <c r="KG45" s="274" t="s">
        <v>0</v>
      </c>
      <c r="KH45" s="101"/>
      <c r="KI45" s="110" t="s">
        <v>326</v>
      </c>
      <c r="KJ45" s="111" t="s">
        <v>326</v>
      </c>
      <c r="KK45" s="90"/>
      <c r="KL45" s="61"/>
      <c r="KM45" s="274" t="s">
        <v>0</v>
      </c>
      <c r="KN45" s="61"/>
      <c r="KO45" s="110" t="s">
        <v>326</v>
      </c>
      <c r="KP45" s="111" t="s">
        <v>326</v>
      </c>
      <c r="KQ45" s="90"/>
      <c r="KR45" s="61"/>
      <c r="KS45" s="274" t="s">
        <v>0</v>
      </c>
      <c r="KT45" s="61"/>
      <c r="KU45" s="110" t="s">
        <v>326</v>
      </c>
      <c r="KV45" s="111" t="s">
        <v>326</v>
      </c>
      <c r="KW45" s="90"/>
      <c r="KX45" s="61"/>
      <c r="KY45" s="274" t="s">
        <v>0</v>
      </c>
      <c r="KZ45" s="61"/>
      <c r="LA45" s="110" t="s">
        <v>326</v>
      </c>
      <c r="LB45" s="111" t="s">
        <v>326</v>
      </c>
      <c r="LC45" s="90"/>
      <c r="LD45" s="102"/>
      <c r="LE45" s="274" t="s">
        <v>0</v>
      </c>
      <c r="LF45" s="101"/>
      <c r="LG45" s="110" t="s">
        <v>326</v>
      </c>
      <c r="LH45" s="111" t="s">
        <v>326</v>
      </c>
      <c r="LI45" s="90"/>
      <c r="LJ45" s="61"/>
      <c r="LK45" s="274" t="s">
        <v>0</v>
      </c>
      <c r="LL45" s="61"/>
      <c r="LM45" s="110" t="s">
        <v>326</v>
      </c>
      <c r="LN45" s="111" t="s">
        <v>326</v>
      </c>
      <c r="LO45" s="90"/>
      <c r="LP45" s="61"/>
      <c r="LQ45" s="274" t="s">
        <v>0</v>
      </c>
      <c r="LR45" s="61"/>
      <c r="LS45" s="110" t="s">
        <v>326</v>
      </c>
      <c r="LT45" s="111" t="s">
        <v>326</v>
      </c>
      <c r="LU45" s="90"/>
      <c r="LV45" s="102"/>
      <c r="LW45" s="274" t="s">
        <v>0</v>
      </c>
      <c r="LX45" s="101"/>
      <c r="LY45" s="110" t="s">
        <v>326</v>
      </c>
      <c r="LZ45" s="111" t="s">
        <v>326</v>
      </c>
      <c r="MA45" s="90"/>
      <c r="MB45" s="61"/>
      <c r="MC45" s="274" t="s">
        <v>0</v>
      </c>
      <c r="MD45" s="61"/>
      <c r="ME45" s="110" t="s">
        <v>326</v>
      </c>
      <c r="MF45" s="111" t="s">
        <v>326</v>
      </c>
      <c r="MG45" s="90"/>
      <c r="MH45" s="61"/>
      <c r="MI45" s="274" t="s">
        <v>0</v>
      </c>
      <c r="MJ45" s="61"/>
      <c r="MK45" s="110" t="s">
        <v>326</v>
      </c>
      <c r="ML45" s="111" t="s">
        <v>326</v>
      </c>
      <c r="MM45" s="90"/>
      <c r="MN45" s="61"/>
      <c r="MO45" s="274" t="s">
        <v>0</v>
      </c>
      <c r="MP45" s="61"/>
      <c r="MQ45" s="110" t="s">
        <v>326</v>
      </c>
      <c r="MR45" s="111" t="s">
        <v>326</v>
      </c>
      <c r="MS45" s="90"/>
      <c r="MT45" s="102"/>
      <c r="MU45" s="274" t="s">
        <v>0</v>
      </c>
      <c r="MV45" s="101"/>
      <c r="MW45" s="110" t="s">
        <v>326</v>
      </c>
      <c r="MX45" s="111" t="s">
        <v>326</v>
      </c>
      <c r="MY45" s="90"/>
      <c r="MZ45" s="61"/>
      <c r="NA45" s="274" t="s">
        <v>0</v>
      </c>
      <c r="NB45" s="61"/>
      <c r="NC45" s="110" t="s">
        <v>326</v>
      </c>
      <c r="ND45" s="111" t="s">
        <v>326</v>
      </c>
      <c r="NE45" s="90"/>
      <c r="NF45" s="61"/>
      <c r="NG45" s="274" t="s">
        <v>0</v>
      </c>
      <c r="NH45" s="61"/>
      <c r="NI45" s="110" t="s">
        <v>326</v>
      </c>
      <c r="NJ45" s="111" t="s">
        <v>326</v>
      </c>
      <c r="NK45" s="90"/>
      <c r="NL45" s="61"/>
      <c r="NM45" s="274" t="s">
        <v>0</v>
      </c>
      <c r="NN45" s="61"/>
      <c r="NO45" s="110" t="s">
        <v>326</v>
      </c>
      <c r="NP45" s="111" t="s">
        <v>326</v>
      </c>
      <c r="NQ45" s="90"/>
      <c r="NR45" s="61"/>
      <c r="NS45" s="274" t="s">
        <v>0</v>
      </c>
      <c r="NT45" s="61"/>
      <c r="NU45" s="110" t="s">
        <v>326</v>
      </c>
      <c r="NV45" s="111" t="s">
        <v>326</v>
      </c>
      <c r="NW45" s="98"/>
      <c r="NX45" s="102"/>
      <c r="NY45" s="274" t="s">
        <v>0</v>
      </c>
      <c r="NZ45" s="101"/>
      <c r="OA45" s="110" t="s">
        <v>326</v>
      </c>
      <c r="OB45" s="111" t="s">
        <v>326</v>
      </c>
      <c r="OC45" s="117"/>
      <c r="OD45" s="253"/>
      <c r="OE45" s="110" t="s">
        <v>0</v>
      </c>
      <c r="OF45" s="110"/>
      <c r="OG45" s="110" t="s">
        <v>326</v>
      </c>
      <c r="OH45" s="111" t="s">
        <v>326</v>
      </c>
    </row>
    <row r="46" spans="1:398" ht="15" hidden="1" customHeight="1" x14ac:dyDescent="0.2">
      <c r="A46" s="283">
        <f>IF(B46="","",VLOOKUP(B46,'Registrovaní tipéri'!$A$2:$B$101,2,FALSE))</f>
        <v>29</v>
      </c>
      <c r="B46" s="277" t="s">
        <v>254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217</v>
      </c>
      <c r="N46" s="111" t="s">
        <v>216</v>
      </c>
      <c r="O46" s="77"/>
      <c r="P46" s="102">
        <v>2</v>
      </c>
      <c r="Q46" s="311" t="s">
        <v>0</v>
      </c>
      <c r="R46" s="101">
        <v>0</v>
      </c>
      <c r="S46" s="110" t="s">
        <v>216</v>
      </c>
      <c r="T46" s="111" t="s">
        <v>289</v>
      </c>
      <c r="U46" s="77"/>
      <c r="V46" s="102">
        <v>2</v>
      </c>
      <c r="W46" s="311" t="s">
        <v>0</v>
      </c>
      <c r="X46" s="101">
        <v>1</v>
      </c>
      <c r="Y46" s="110" t="s">
        <v>219</v>
      </c>
      <c r="Z46" s="111" t="s">
        <v>216</v>
      </c>
      <c r="AA46" s="90"/>
      <c r="AB46" s="61"/>
      <c r="AC46" s="294" t="s">
        <v>0</v>
      </c>
      <c r="AD46" s="61"/>
      <c r="AE46" s="110" t="s">
        <v>326</v>
      </c>
      <c r="AF46" s="111" t="s">
        <v>326</v>
      </c>
      <c r="AG46" s="90"/>
      <c r="AH46" s="61">
        <v>1</v>
      </c>
      <c r="AI46" s="274" t="s">
        <v>0</v>
      </c>
      <c r="AJ46" s="61">
        <v>4</v>
      </c>
      <c r="AK46" s="110" t="s">
        <v>219</v>
      </c>
      <c r="AL46" s="111" t="s">
        <v>216</v>
      </c>
      <c r="AM46" s="90"/>
      <c r="AN46" s="102">
        <v>1</v>
      </c>
      <c r="AO46" s="274" t="s">
        <v>0</v>
      </c>
      <c r="AP46" s="101">
        <v>2</v>
      </c>
      <c r="AQ46" s="110" t="s">
        <v>218</v>
      </c>
      <c r="AR46" s="111" t="s">
        <v>219</v>
      </c>
      <c r="AS46" s="90"/>
      <c r="AT46" s="61"/>
      <c r="AU46" s="274" t="s">
        <v>0</v>
      </c>
      <c r="AV46" s="61"/>
      <c r="AW46" s="110" t="s">
        <v>326</v>
      </c>
      <c r="AX46" s="111" t="s">
        <v>326</v>
      </c>
      <c r="AY46" s="90"/>
      <c r="AZ46" s="102"/>
      <c r="BA46" s="274" t="s">
        <v>0</v>
      </c>
      <c r="BB46" s="101"/>
      <c r="BC46" s="110" t="s">
        <v>326</v>
      </c>
      <c r="BD46" s="111" t="s">
        <v>326</v>
      </c>
      <c r="BE46" s="90"/>
      <c r="BF46" s="61">
        <v>1</v>
      </c>
      <c r="BG46" s="274" t="s">
        <v>0</v>
      </c>
      <c r="BH46" s="61">
        <v>3</v>
      </c>
      <c r="BI46" s="110" t="s">
        <v>218</v>
      </c>
      <c r="BJ46" s="111" t="s">
        <v>216</v>
      </c>
      <c r="BK46" s="90"/>
      <c r="BL46" s="61"/>
      <c r="BM46" s="274" t="s">
        <v>0</v>
      </c>
      <c r="BN46" s="61"/>
      <c r="BO46" s="110" t="s">
        <v>326</v>
      </c>
      <c r="BP46" s="111" t="s">
        <v>326</v>
      </c>
      <c r="BQ46" s="90"/>
      <c r="BR46" s="61"/>
      <c r="BS46" s="274" t="s">
        <v>0</v>
      </c>
      <c r="BT46" s="61"/>
      <c r="BU46" s="110" t="s">
        <v>326</v>
      </c>
      <c r="BV46" s="111" t="s">
        <v>326</v>
      </c>
      <c r="BW46" s="90"/>
      <c r="BX46" s="61"/>
      <c r="BY46" s="274" t="s">
        <v>0</v>
      </c>
      <c r="BZ46" s="61"/>
      <c r="CA46" s="110" t="s">
        <v>326</v>
      </c>
      <c r="CB46" s="111" t="s">
        <v>326</v>
      </c>
      <c r="CC46" s="90"/>
      <c r="CD46" s="61"/>
      <c r="CE46" s="274" t="s">
        <v>0</v>
      </c>
      <c r="CF46" s="61"/>
      <c r="CG46" s="110" t="s">
        <v>326</v>
      </c>
      <c r="CH46" s="111" t="s">
        <v>326</v>
      </c>
      <c r="CI46" s="90"/>
      <c r="CJ46" s="102"/>
      <c r="CK46" s="274" t="s">
        <v>0</v>
      </c>
      <c r="CL46" s="101"/>
      <c r="CM46" s="110" t="s">
        <v>326</v>
      </c>
      <c r="CN46" s="111" t="s">
        <v>326</v>
      </c>
      <c r="CO46" s="90"/>
      <c r="CP46" s="102"/>
      <c r="CQ46" s="274" t="s">
        <v>0</v>
      </c>
      <c r="CR46" s="101"/>
      <c r="CS46" s="110" t="s">
        <v>326</v>
      </c>
      <c r="CT46" s="111" t="s">
        <v>326</v>
      </c>
      <c r="CU46" s="90"/>
      <c r="CV46" s="61"/>
      <c r="CW46" s="274" t="s">
        <v>0</v>
      </c>
      <c r="CX46" s="61"/>
      <c r="CY46" s="110" t="s">
        <v>326</v>
      </c>
      <c r="CZ46" s="111" t="s">
        <v>326</v>
      </c>
      <c r="DA46" s="90"/>
      <c r="DB46" s="61"/>
      <c r="DC46" s="274" t="s">
        <v>0</v>
      </c>
      <c r="DD46" s="61"/>
      <c r="DE46" s="110" t="s">
        <v>326</v>
      </c>
      <c r="DF46" s="111" t="s">
        <v>326</v>
      </c>
      <c r="DG46" s="90"/>
      <c r="DH46" s="61"/>
      <c r="DI46" s="274" t="s">
        <v>0</v>
      </c>
      <c r="DJ46" s="61"/>
      <c r="DK46" s="110" t="s">
        <v>326</v>
      </c>
      <c r="DL46" s="111" t="s">
        <v>326</v>
      </c>
      <c r="DM46" s="90"/>
      <c r="DN46" s="61"/>
      <c r="DO46" s="274" t="s">
        <v>0</v>
      </c>
      <c r="DP46" s="61"/>
      <c r="DQ46" s="110" t="s">
        <v>326</v>
      </c>
      <c r="DR46" s="111" t="s">
        <v>326</v>
      </c>
      <c r="DS46" s="90"/>
      <c r="DT46" s="61"/>
      <c r="DU46" s="274" t="s">
        <v>0</v>
      </c>
      <c r="DV46" s="61"/>
      <c r="DW46" s="110" t="s">
        <v>326</v>
      </c>
      <c r="DX46" s="111" t="s">
        <v>326</v>
      </c>
      <c r="DY46" s="90"/>
      <c r="DZ46" s="61"/>
      <c r="EA46" s="274" t="s">
        <v>0</v>
      </c>
      <c r="EB46" s="61"/>
      <c r="EC46" s="110" t="s">
        <v>326</v>
      </c>
      <c r="ED46" s="111" t="s">
        <v>326</v>
      </c>
      <c r="EE46" s="90"/>
      <c r="EF46" s="61"/>
      <c r="EG46" s="274" t="s">
        <v>0</v>
      </c>
      <c r="EH46" s="61"/>
      <c r="EI46" s="110" t="s">
        <v>326</v>
      </c>
      <c r="EJ46" s="111" t="s">
        <v>326</v>
      </c>
      <c r="EK46" s="90"/>
      <c r="EL46" s="61"/>
      <c r="EM46" s="274" t="s">
        <v>0</v>
      </c>
      <c r="EN46" s="61"/>
      <c r="EO46" s="110" t="s">
        <v>326</v>
      </c>
      <c r="EP46" s="111" t="s">
        <v>326</v>
      </c>
      <c r="EQ46" s="90"/>
      <c r="ER46" s="102"/>
      <c r="ES46" s="274" t="s">
        <v>0</v>
      </c>
      <c r="ET46" s="101"/>
      <c r="EU46" s="110" t="s">
        <v>326</v>
      </c>
      <c r="EV46" s="111" t="s">
        <v>326</v>
      </c>
      <c r="EW46" s="90"/>
      <c r="EX46" s="61"/>
      <c r="EY46" s="274" t="s">
        <v>0</v>
      </c>
      <c r="EZ46" s="61"/>
      <c r="FA46" s="110" t="s">
        <v>326</v>
      </c>
      <c r="FB46" s="111" t="s">
        <v>326</v>
      </c>
      <c r="FC46" s="90"/>
      <c r="FD46" s="102"/>
      <c r="FE46" s="274" t="s">
        <v>0</v>
      </c>
      <c r="FF46" s="101"/>
      <c r="FG46" s="110" t="s">
        <v>326</v>
      </c>
      <c r="FH46" s="111" t="s">
        <v>326</v>
      </c>
      <c r="FI46" s="90"/>
      <c r="FJ46" s="61"/>
      <c r="FK46" s="274" t="s">
        <v>0</v>
      </c>
      <c r="FL46" s="61"/>
      <c r="FM46" s="110" t="s">
        <v>326</v>
      </c>
      <c r="FN46" s="111" t="s">
        <v>326</v>
      </c>
      <c r="FO46" s="90"/>
      <c r="FP46" s="61"/>
      <c r="FQ46" s="274" t="s">
        <v>0</v>
      </c>
      <c r="FR46" s="61"/>
      <c r="FS46" s="110" t="s">
        <v>326</v>
      </c>
      <c r="FT46" s="111" t="s">
        <v>326</v>
      </c>
      <c r="FU46" s="90"/>
      <c r="FV46" s="61"/>
      <c r="FW46" s="274" t="s">
        <v>0</v>
      </c>
      <c r="FX46" s="61"/>
      <c r="FY46" s="110" t="s">
        <v>326</v>
      </c>
      <c r="FZ46" s="111" t="s">
        <v>326</v>
      </c>
      <c r="GA46" s="90"/>
      <c r="GB46" s="102"/>
      <c r="GC46" s="274" t="s">
        <v>0</v>
      </c>
      <c r="GD46" s="101"/>
      <c r="GE46" s="110" t="s">
        <v>326</v>
      </c>
      <c r="GF46" s="111" t="s">
        <v>326</v>
      </c>
      <c r="GG46" s="90"/>
      <c r="GH46" s="102"/>
      <c r="GI46" s="274" t="s">
        <v>0</v>
      </c>
      <c r="GJ46" s="101"/>
      <c r="GK46" s="110" t="s">
        <v>326</v>
      </c>
      <c r="GL46" s="111" t="s">
        <v>326</v>
      </c>
      <c r="GM46" s="90"/>
      <c r="GN46" s="61"/>
      <c r="GO46" s="274" t="s">
        <v>0</v>
      </c>
      <c r="GP46" s="61"/>
      <c r="GQ46" s="110" t="s">
        <v>326</v>
      </c>
      <c r="GR46" s="111" t="s">
        <v>326</v>
      </c>
      <c r="GS46" s="90"/>
      <c r="GT46" s="61"/>
      <c r="GU46" s="274" t="s">
        <v>0</v>
      </c>
      <c r="GV46" s="61"/>
      <c r="GW46" s="110" t="s">
        <v>326</v>
      </c>
      <c r="GX46" s="111" t="s">
        <v>326</v>
      </c>
      <c r="GY46" s="90"/>
      <c r="GZ46" s="102"/>
      <c r="HA46" s="274" t="s">
        <v>0</v>
      </c>
      <c r="HB46" s="101"/>
      <c r="HC46" s="110" t="s">
        <v>326</v>
      </c>
      <c r="HD46" s="111" t="s">
        <v>326</v>
      </c>
      <c r="HE46" s="90"/>
      <c r="HF46" s="61"/>
      <c r="HG46" s="274" t="s">
        <v>0</v>
      </c>
      <c r="HH46" s="61"/>
      <c r="HI46" s="110" t="s">
        <v>326</v>
      </c>
      <c r="HJ46" s="111" t="s">
        <v>326</v>
      </c>
      <c r="HK46" s="90"/>
      <c r="HL46" s="61"/>
      <c r="HM46" s="274" t="s">
        <v>0</v>
      </c>
      <c r="HN46" s="61"/>
      <c r="HO46" s="110" t="s">
        <v>326</v>
      </c>
      <c r="HP46" s="111" t="s">
        <v>326</v>
      </c>
      <c r="HQ46" s="90"/>
      <c r="HR46" s="61"/>
      <c r="HS46" s="274" t="s">
        <v>0</v>
      </c>
      <c r="HT46" s="61"/>
      <c r="HU46" s="110" t="s">
        <v>326</v>
      </c>
      <c r="HV46" s="111" t="s">
        <v>326</v>
      </c>
      <c r="HW46" s="90"/>
      <c r="HX46" s="102"/>
      <c r="HY46" s="274" t="s">
        <v>0</v>
      </c>
      <c r="HZ46" s="101"/>
      <c r="IA46" s="110" t="s">
        <v>326</v>
      </c>
      <c r="IB46" s="111" t="s">
        <v>326</v>
      </c>
      <c r="IC46" s="90"/>
      <c r="ID46" s="61"/>
      <c r="IE46" s="274" t="s">
        <v>0</v>
      </c>
      <c r="IF46" s="61"/>
      <c r="IG46" s="110" t="s">
        <v>326</v>
      </c>
      <c r="IH46" s="111" t="s">
        <v>326</v>
      </c>
      <c r="II46" s="90"/>
      <c r="IJ46" s="61"/>
      <c r="IK46" s="274" t="s">
        <v>0</v>
      </c>
      <c r="IL46" s="61"/>
      <c r="IM46" s="110" t="s">
        <v>326</v>
      </c>
      <c r="IN46" s="111" t="s">
        <v>326</v>
      </c>
      <c r="IO46" s="90"/>
      <c r="IP46" s="102"/>
      <c r="IQ46" s="274" t="s">
        <v>0</v>
      </c>
      <c r="IR46" s="101"/>
      <c r="IS46" s="110" t="s">
        <v>326</v>
      </c>
      <c r="IT46" s="111" t="s">
        <v>326</v>
      </c>
      <c r="IU46" s="90"/>
      <c r="IV46" s="61"/>
      <c r="IW46" s="274" t="s">
        <v>0</v>
      </c>
      <c r="IX46" s="61"/>
      <c r="IY46" s="110" t="s">
        <v>326</v>
      </c>
      <c r="IZ46" s="111" t="s">
        <v>326</v>
      </c>
      <c r="JA46" s="90"/>
      <c r="JB46" s="61"/>
      <c r="JC46" s="274" t="s">
        <v>0</v>
      </c>
      <c r="JD46" s="61"/>
      <c r="JE46" s="110" t="s">
        <v>326</v>
      </c>
      <c r="JF46" s="111" t="s">
        <v>326</v>
      </c>
      <c r="JG46" s="90"/>
      <c r="JH46" s="61"/>
      <c r="JI46" s="274" t="s">
        <v>0</v>
      </c>
      <c r="JJ46" s="61"/>
      <c r="JK46" s="110" t="s">
        <v>326</v>
      </c>
      <c r="JL46" s="111" t="s">
        <v>326</v>
      </c>
      <c r="JM46" s="90"/>
      <c r="JN46" s="61"/>
      <c r="JO46" s="274" t="s">
        <v>0</v>
      </c>
      <c r="JP46" s="61"/>
      <c r="JQ46" s="110" t="s">
        <v>326</v>
      </c>
      <c r="JR46" s="111" t="s">
        <v>326</v>
      </c>
      <c r="JS46" s="90"/>
      <c r="JT46" s="102"/>
      <c r="JU46" s="274" t="s">
        <v>0</v>
      </c>
      <c r="JV46" s="101"/>
      <c r="JW46" s="110" t="s">
        <v>326</v>
      </c>
      <c r="JX46" s="111" t="s">
        <v>326</v>
      </c>
      <c r="JY46" s="90"/>
      <c r="JZ46" s="102"/>
      <c r="KA46" s="274" t="s">
        <v>0</v>
      </c>
      <c r="KB46" s="101"/>
      <c r="KC46" s="110" t="s">
        <v>326</v>
      </c>
      <c r="KD46" s="111" t="s">
        <v>326</v>
      </c>
      <c r="KE46" s="90"/>
      <c r="KF46" s="102"/>
      <c r="KG46" s="274" t="s">
        <v>0</v>
      </c>
      <c r="KH46" s="101"/>
      <c r="KI46" s="110" t="s">
        <v>326</v>
      </c>
      <c r="KJ46" s="111" t="s">
        <v>326</v>
      </c>
      <c r="KK46" s="90"/>
      <c r="KL46" s="61"/>
      <c r="KM46" s="274" t="s">
        <v>0</v>
      </c>
      <c r="KN46" s="61"/>
      <c r="KO46" s="110" t="s">
        <v>326</v>
      </c>
      <c r="KP46" s="111" t="s">
        <v>326</v>
      </c>
      <c r="KQ46" s="90"/>
      <c r="KR46" s="61"/>
      <c r="KS46" s="274" t="s">
        <v>0</v>
      </c>
      <c r="KT46" s="61"/>
      <c r="KU46" s="110" t="s">
        <v>326</v>
      </c>
      <c r="KV46" s="111" t="s">
        <v>326</v>
      </c>
      <c r="KW46" s="90"/>
      <c r="KX46" s="61"/>
      <c r="KY46" s="274" t="s">
        <v>0</v>
      </c>
      <c r="KZ46" s="61"/>
      <c r="LA46" s="110" t="s">
        <v>326</v>
      </c>
      <c r="LB46" s="111" t="s">
        <v>326</v>
      </c>
      <c r="LC46" s="90"/>
      <c r="LD46" s="102"/>
      <c r="LE46" s="274" t="s">
        <v>0</v>
      </c>
      <c r="LF46" s="101"/>
      <c r="LG46" s="110" t="s">
        <v>326</v>
      </c>
      <c r="LH46" s="111" t="s">
        <v>326</v>
      </c>
      <c r="LI46" s="90"/>
      <c r="LJ46" s="61"/>
      <c r="LK46" s="274" t="s">
        <v>0</v>
      </c>
      <c r="LL46" s="61"/>
      <c r="LM46" s="110" t="s">
        <v>326</v>
      </c>
      <c r="LN46" s="111" t="s">
        <v>326</v>
      </c>
      <c r="LO46" s="90"/>
      <c r="LP46" s="61"/>
      <c r="LQ46" s="274" t="s">
        <v>0</v>
      </c>
      <c r="LR46" s="61"/>
      <c r="LS46" s="110" t="s">
        <v>326</v>
      </c>
      <c r="LT46" s="111" t="s">
        <v>326</v>
      </c>
      <c r="LU46" s="90"/>
      <c r="LV46" s="102"/>
      <c r="LW46" s="274" t="s">
        <v>0</v>
      </c>
      <c r="LX46" s="101"/>
      <c r="LY46" s="110" t="s">
        <v>326</v>
      </c>
      <c r="LZ46" s="111" t="s">
        <v>326</v>
      </c>
      <c r="MA46" s="90"/>
      <c r="MB46" s="61"/>
      <c r="MC46" s="274" t="s">
        <v>0</v>
      </c>
      <c r="MD46" s="61"/>
      <c r="ME46" s="110" t="s">
        <v>326</v>
      </c>
      <c r="MF46" s="111" t="s">
        <v>326</v>
      </c>
      <c r="MG46" s="90"/>
      <c r="MH46" s="61"/>
      <c r="MI46" s="274" t="s">
        <v>0</v>
      </c>
      <c r="MJ46" s="61"/>
      <c r="MK46" s="110" t="s">
        <v>326</v>
      </c>
      <c r="ML46" s="111" t="s">
        <v>326</v>
      </c>
      <c r="MM46" s="90"/>
      <c r="MN46" s="61"/>
      <c r="MO46" s="274" t="s">
        <v>0</v>
      </c>
      <c r="MP46" s="61"/>
      <c r="MQ46" s="110" t="s">
        <v>326</v>
      </c>
      <c r="MR46" s="111" t="s">
        <v>326</v>
      </c>
      <c r="MS46" s="90"/>
      <c r="MT46" s="102"/>
      <c r="MU46" s="274" t="s">
        <v>0</v>
      </c>
      <c r="MV46" s="101"/>
      <c r="MW46" s="110" t="s">
        <v>326</v>
      </c>
      <c r="MX46" s="111" t="s">
        <v>326</v>
      </c>
      <c r="MY46" s="90"/>
      <c r="MZ46" s="61"/>
      <c r="NA46" s="274" t="s">
        <v>0</v>
      </c>
      <c r="NB46" s="61"/>
      <c r="NC46" s="110" t="s">
        <v>326</v>
      </c>
      <c r="ND46" s="111" t="s">
        <v>326</v>
      </c>
      <c r="NE46" s="90"/>
      <c r="NF46" s="61"/>
      <c r="NG46" s="274" t="s">
        <v>0</v>
      </c>
      <c r="NH46" s="61"/>
      <c r="NI46" s="110" t="s">
        <v>326</v>
      </c>
      <c r="NJ46" s="111" t="s">
        <v>326</v>
      </c>
      <c r="NK46" s="90"/>
      <c r="NL46" s="61"/>
      <c r="NM46" s="274" t="s">
        <v>0</v>
      </c>
      <c r="NN46" s="61"/>
      <c r="NO46" s="110" t="s">
        <v>326</v>
      </c>
      <c r="NP46" s="111" t="s">
        <v>326</v>
      </c>
      <c r="NQ46" s="90"/>
      <c r="NR46" s="61"/>
      <c r="NS46" s="274" t="s">
        <v>0</v>
      </c>
      <c r="NT46" s="61"/>
      <c r="NU46" s="110" t="s">
        <v>326</v>
      </c>
      <c r="NV46" s="111" t="s">
        <v>326</v>
      </c>
      <c r="NW46" s="98"/>
      <c r="NX46" s="102"/>
      <c r="NY46" s="274" t="s">
        <v>0</v>
      </c>
      <c r="NZ46" s="101"/>
      <c r="OA46" s="110" t="s">
        <v>326</v>
      </c>
      <c r="OB46" s="111" t="s">
        <v>326</v>
      </c>
      <c r="OC46" s="117"/>
      <c r="OD46" s="253"/>
      <c r="OE46" s="110" t="s">
        <v>0</v>
      </c>
      <c r="OF46" s="110"/>
      <c r="OG46" s="110" t="s">
        <v>326</v>
      </c>
      <c r="OH46" s="111" t="s">
        <v>326</v>
      </c>
    </row>
    <row r="47" spans="1:398" ht="15" hidden="1" x14ac:dyDescent="0.2">
      <c r="A47" s="283">
        <f>IF(B47="","",VLOOKUP(B47,'Registrovaní tipéri'!$A$2:$B$101,2,FALSE))</f>
        <v>17</v>
      </c>
      <c r="B47" s="277" t="s">
        <v>296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216</v>
      </c>
      <c r="N47" s="111" t="s">
        <v>289</v>
      </c>
      <c r="O47" s="77"/>
      <c r="P47" s="102">
        <v>5</v>
      </c>
      <c r="Q47" s="311" t="s">
        <v>0</v>
      </c>
      <c r="R47" s="101">
        <v>1</v>
      </c>
      <c r="S47" s="110" t="s">
        <v>219</v>
      </c>
      <c r="T47" s="111" t="s">
        <v>216</v>
      </c>
      <c r="U47" s="77"/>
      <c r="V47" s="102">
        <v>1</v>
      </c>
      <c r="W47" s="311" t="s">
        <v>0</v>
      </c>
      <c r="X47" s="101">
        <v>4</v>
      </c>
      <c r="Y47" s="110" t="s">
        <v>266</v>
      </c>
      <c r="Z47" s="111" t="s">
        <v>216</v>
      </c>
      <c r="AA47" s="90"/>
      <c r="AB47" s="61">
        <v>3</v>
      </c>
      <c r="AC47" s="294" t="s">
        <v>0</v>
      </c>
      <c r="AD47" s="61">
        <v>2</v>
      </c>
      <c r="AE47" s="110" t="s">
        <v>216</v>
      </c>
      <c r="AF47" s="111" t="s">
        <v>219</v>
      </c>
      <c r="AG47" s="90"/>
      <c r="AH47" s="61">
        <v>1</v>
      </c>
      <c r="AI47" s="274" t="s">
        <v>0</v>
      </c>
      <c r="AJ47" s="61">
        <v>3</v>
      </c>
      <c r="AK47" s="110" t="s">
        <v>216</v>
      </c>
      <c r="AL47" s="111" t="s">
        <v>219</v>
      </c>
      <c r="AM47" s="90"/>
      <c r="AN47" s="102">
        <v>1</v>
      </c>
      <c r="AO47" s="274" t="s">
        <v>0</v>
      </c>
      <c r="AP47" s="101">
        <v>3</v>
      </c>
      <c r="AQ47" s="110" t="s">
        <v>218</v>
      </c>
      <c r="AR47" s="111" t="s">
        <v>289</v>
      </c>
      <c r="AS47" s="90"/>
      <c r="AT47" s="61"/>
      <c r="AU47" s="274" t="s">
        <v>0</v>
      </c>
      <c r="AV47" s="61"/>
      <c r="AW47" s="110" t="s">
        <v>326</v>
      </c>
      <c r="AX47" s="111" t="s">
        <v>326</v>
      </c>
      <c r="AY47" s="90"/>
      <c r="AZ47" s="102">
        <v>3</v>
      </c>
      <c r="BA47" s="274" t="s">
        <v>0</v>
      </c>
      <c r="BB47" s="101">
        <v>1</v>
      </c>
      <c r="BC47" s="110" t="s">
        <v>217</v>
      </c>
      <c r="BD47" s="111" t="s">
        <v>266</v>
      </c>
      <c r="BE47" s="90"/>
      <c r="BF47" s="61">
        <v>2</v>
      </c>
      <c r="BG47" s="274" t="s">
        <v>0</v>
      </c>
      <c r="BH47" s="61">
        <v>2</v>
      </c>
      <c r="BI47" s="110" t="s">
        <v>219</v>
      </c>
      <c r="BJ47" s="111" t="s">
        <v>216</v>
      </c>
      <c r="BK47" s="90"/>
      <c r="BL47" s="61">
        <v>3</v>
      </c>
      <c r="BM47" s="274" t="s">
        <v>0</v>
      </c>
      <c r="BN47" s="61">
        <v>0</v>
      </c>
      <c r="BO47" s="110" t="s">
        <v>217</v>
      </c>
      <c r="BP47" s="111" t="s">
        <v>209</v>
      </c>
      <c r="BQ47" s="90"/>
      <c r="BR47" s="61"/>
      <c r="BS47" s="274" t="s">
        <v>0</v>
      </c>
      <c r="BT47" s="61"/>
      <c r="BU47" s="110" t="s">
        <v>326</v>
      </c>
      <c r="BV47" s="111" t="s">
        <v>326</v>
      </c>
      <c r="BW47" s="90"/>
      <c r="BX47" s="61"/>
      <c r="BY47" s="274" t="s">
        <v>0</v>
      </c>
      <c r="BZ47" s="61"/>
      <c r="CA47" s="110" t="s">
        <v>326</v>
      </c>
      <c r="CB47" s="111" t="s">
        <v>326</v>
      </c>
      <c r="CC47" s="90"/>
      <c r="CD47" s="61">
        <v>3</v>
      </c>
      <c r="CE47" s="274" t="s">
        <v>0</v>
      </c>
      <c r="CF47" s="61">
        <v>1</v>
      </c>
      <c r="CG47" s="110" t="s">
        <v>218</v>
      </c>
      <c r="CH47" s="111" t="s">
        <v>215</v>
      </c>
      <c r="CI47" s="90"/>
      <c r="CJ47" s="102"/>
      <c r="CK47" s="274" t="s">
        <v>0</v>
      </c>
      <c r="CL47" s="101"/>
      <c r="CM47" s="110" t="s">
        <v>326</v>
      </c>
      <c r="CN47" s="111" t="s">
        <v>326</v>
      </c>
      <c r="CO47" s="90"/>
      <c r="CP47" s="102"/>
      <c r="CQ47" s="274" t="s">
        <v>0</v>
      </c>
      <c r="CR47" s="101"/>
      <c r="CS47" s="110" t="s">
        <v>326</v>
      </c>
      <c r="CT47" s="111" t="s">
        <v>326</v>
      </c>
      <c r="CU47" s="90"/>
      <c r="CV47" s="61">
        <v>0</v>
      </c>
      <c r="CW47" s="274" t="s">
        <v>0</v>
      </c>
      <c r="CX47" s="61">
        <v>2</v>
      </c>
      <c r="CY47" s="110" t="s">
        <v>218</v>
      </c>
      <c r="CZ47" s="111" t="s">
        <v>216</v>
      </c>
      <c r="DA47" s="90"/>
      <c r="DB47" s="61"/>
      <c r="DC47" s="274" t="s">
        <v>0</v>
      </c>
      <c r="DD47" s="61"/>
      <c r="DE47" s="110" t="s">
        <v>326</v>
      </c>
      <c r="DF47" s="111" t="s">
        <v>326</v>
      </c>
      <c r="DG47" s="90"/>
      <c r="DH47" s="61"/>
      <c r="DI47" s="274" t="s">
        <v>0</v>
      </c>
      <c r="DJ47" s="61"/>
      <c r="DK47" s="110" t="s">
        <v>326</v>
      </c>
      <c r="DL47" s="111" t="s">
        <v>326</v>
      </c>
      <c r="DM47" s="90"/>
      <c r="DN47" s="61">
        <v>1</v>
      </c>
      <c r="DO47" s="274" t="s">
        <v>0</v>
      </c>
      <c r="DP47" s="61">
        <v>3</v>
      </c>
      <c r="DQ47" s="110" t="s">
        <v>216</v>
      </c>
      <c r="DR47" s="111" t="s">
        <v>209</v>
      </c>
      <c r="DS47" s="90"/>
      <c r="DT47" s="61"/>
      <c r="DU47" s="274" t="s">
        <v>0</v>
      </c>
      <c r="DV47" s="61"/>
      <c r="DW47" s="110" t="s">
        <v>326</v>
      </c>
      <c r="DX47" s="111" t="s">
        <v>326</v>
      </c>
      <c r="DY47" s="90"/>
      <c r="DZ47" s="61"/>
      <c r="EA47" s="274" t="s">
        <v>0</v>
      </c>
      <c r="EB47" s="61"/>
      <c r="EC47" s="110" t="s">
        <v>326</v>
      </c>
      <c r="ED47" s="111" t="s">
        <v>326</v>
      </c>
      <c r="EE47" s="90"/>
      <c r="EF47" s="61"/>
      <c r="EG47" s="274" t="s">
        <v>0</v>
      </c>
      <c r="EH47" s="61"/>
      <c r="EI47" s="110" t="s">
        <v>326</v>
      </c>
      <c r="EJ47" s="111" t="s">
        <v>326</v>
      </c>
      <c r="EK47" s="90"/>
      <c r="EL47" s="61"/>
      <c r="EM47" s="274" t="s">
        <v>0</v>
      </c>
      <c r="EN47" s="61"/>
      <c r="EO47" s="110" t="s">
        <v>326</v>
      </c>
      <c r="EP47" s="111" t="s">
        <v>326</v>
      </c>
      <c r="EQ47" s="90"/>
      <c r="ER47" s="102">
        <v>2</v>
      </c>
      <c r="ES47" s="274" t="s">
        <v>0</v>
      </c>
      <c r="ET47" s="101">
        <v>3</v>
      </c>
      <c r="EU47" s="110" t="s">
        <v>266</v>
      </c>
      <c r="EV47" s="111" t="s">
        <v>214</v>
      </c>
      <c r="EW47" s="90"/>
      <c r="EX47" s="61"/>
      <c r="EY47" s="274" t="s">
        <v>0</v>
      </c>
      <c r="EZ47" s="61"/>
      <c r="FA47" s="110" t="s">
        <v>326</v>
      </c>
      <c r="FB47" s="111" t="s">
        <v>326</v>
      </c>
      <c r="FC47" s="90"/>
      <c r="FD47" s="102"/>
      <c r="FE47" s="274" t="s">
        <v>0</v>
      </c>
      <c r="FF47" s="101"/>
      <c r="FG47" s="110" t="s">
        <v>326</v>
      </c>
      <c r="FH47" s="111" t="s">
        <v>326</v>
      </c>
      <c r="FI47" s="90"/>
      <c r="FJ47" s="61"/>
      <c r="FK47" s="274" t="s">
        <v>0</v>
      </c>
      <c r="FL47" s="61"/>
      <c r="FM47" s="110" t="s">
        <v>326</v>
      </c>
      <c r="FN47" s="111" t="s">
        <v>326</v>
      </c>
      <c r="FO47" s="90"/>
      <c r="FP47" s="61"/>
      <c r="FQ47" s="274" t="s">
        <v>0</v>
      </c>
      <c r="FR47" s="61"/>
      <c r="FS47" s="110" t="s">
        <v>326</v>
      </c>
      <c r="FT47" s="111" t="s">
        <v>326</v>
      </c>
      <c r="FU47" s="90"/>
      <c r="FV47" s="61"/>
      <c r="FW47" s="274" t="s">
        <v>0</v>
      </c>
      <c r="FX47" s="61"/>
      <c r="FY47" s="110" t="s">
        <v>326</v>
      </c>
      <c r="FZ47" s="111" t="s">
        <v>326</v>
      </c>
      <c r="GA47" s="90"/>
      <c r="GB47" s="102"/>
      <c r="GC47" s="274" t="s">
        <v>0</v>
      </c>
      <c r="GD47" s="101"/>
      <c r="GE47" s="110" t="s">
        <v>326</v>
      </c>
      <c r="GF47" s="111" t="s">
        <v>326</v>
      </c>
      <c r="GG47" s="90"/>
      <c r="GH47" s="102"/>
      <c r="GI47" s="274" t="s">
        <v>0</v>
      </c>
      <c r="GJ47" s="101"/>
      <c r="GK47" s="110" t="s">
        <v>326</v>
      </c>
      <c r="GL47" s="111" t="s">
        <v>326</v>
      </c>
      <c r="GM47" s="90"/>
      <c r="GN47" s="61"/>
      <c r="GO47" s="274" t="s">
        <v>0</v>
      </c>
      <c r="GP47" s="61"/>
      <c r="GQ47" s="110" t="s">
        <v>326</v>
      </c>
      <c r="GR47" s="111" t="s">
        <v>326</v>
      </c>
      <c r="GS47" s="90"/>
      <c r="GT47" s="61"/>
      <c r="GU47" s="274" t="s">
        <v>0</v>
      </c>
      <c r="GV47" s="61"/>
      <c r="GW47" s="110" t="s">
        <v>326</v>
      </c>
      <c r="GX47" s="111" t="s">
        <v>326</v>
      </c>
      <c r="GY47" s="90"/>
      <c r="GZ47" s="102"/>
      <c r="HA47" s="274" t="s">
        <v>0</v>
      </c>
      <c r="HB47" s="101"/>
      <c r="HC47" s="110" t="s">
        <v>326</v>
      </c>
      <c r="HD47" s="111" t="s">
        <v>326</v>
      </c>
      <c r="HE47" s="90"/>
      <c r="HF47" s="61"/>
      <c r="HG47" s="274" t="s">
        <v>0</v>
      </c>
      <c r="HH47" s="61"/>
      <c r="HI47" s="110" t="s">
        <v>326</v>
      </c>
      <c r="HJ47" s="111" t="s">
        <v>326</v>
      </c>
      <c r="HK47" s="90"/>
      <c r="HL47" s="61"/>
      <c r="HM47" s="274" t="s">
        <v>0</v>
      </c>
      <c r="HN47" s="61"/>
      <c r="HO47" s="110" t="s">
        <v>326</v>
      </c>
      <c r="HP47" s="111" t="s">
        <v>326</v>
      </c>
      <c r="HQ47" s="90"/>
      <c r="HR47" s="61"/>
      <c r="HS47" s="274" t="s">
        <v>0</v>
      </c>
      <c r="HT47" s="61"/>
      <c r="HU47" s="110" t="s">
        <v>326</v>
      </c>
      <c r="HV47" s="111" t="s">
        <v>326</v>
      </c>
      <c r="HW47" s="90"/>
      <c r="HX47" s="102"/>
      <c r="HY47" s="274" t="s">
        <v>0</v>
      </c>
      <c r="HZ47" s="101"/>
      <c r="IA47" s="110" t="s">
        <v>326</v>
      </c>
      <c r="IB47" s="111" t="s">
        <v>326</v>
      </c>
      <c r="IC47" s="90"/>
      <c r="ID47" s="61"/>
      <c r="IE47" s="274" t="s">
        <v>0</v>
      </c>
      <c r="IF47" s="61"/>
      <c r="IG47" s="110" t="s">
        <v>326</v>
      </c>
      <c r="IH47" s="111" t="s">
        <v>326</v>
      </c>
      <c r="II47" s="90"/>
      <c r="IJ47" s="61"/>
      <c r="IK47" s="274" t="s">
        <v>0</v>
      </c>
      <c r="IL47" s="61"/>
      <c r="IM47" s="110" t="s">
        <v>326</v>
      </c>
      <c r="IN47" s="111" t="s">
        <v>326</v>
      </c>
      <c r="IO47" s="90"/>
      <c r="IP47" s="102"/>
      <c r="IQ47" s="274" t="s">
        <v>0</v>
      </c>
      <c r="IR47" s="101"/>
      <c r="IS47" s="110" t="s">
        <v>326</v>
      </c>
      <c r="IT47" s="111" t="s">
        <v>326</v>
      </c>
      <c r="IU47" s="90"/>
      <c r="IV47" s="61"/>
      <c r="IW47" s="274" t="s">
        <v>0</v>
      </c>
      <c r="IX47" s="61"/>
      <c r="IY47" s="110" t="s">
        <v>326</v>
      </c>
      <c r="IZ47" s="111" t="s">
        <v>326</v>
      </c>
      <c r="JA47" s="90"/>
      <c r="JB47" s="61"/>
      <c r="JC47" s="274" t="s">
        <v>0</v>
      </c>
      <c r="JD47" s="61"/>
      <c r="JE47" s="110" t="s">
        <v>326</v>
      </c>
      <c r="JF47" s="111" t="s">
        <v>326</v>
      </c>
      <c r="JG47" s="90"/>
      <c r="JH47" s="61"/>
      <c r="JI47" s="274" t="s">
        <v>0</v>
      </c>
      <c r="JJ47" s="61"/>
      <c r="JK47" s="110" t="s">
        <v>326</v>
      </c>
      <c r="JL47" s="111" t="s">
        <v>326</v>
      </c>
      <c r="JM47" s="90"/>
      <c r="JN47" s="61"/>
      <c r="JO47" s="274" t="s">
        <v>0</v>
      </c>
      <c r="JP47" s="61"/>
      <c r="JQ47" s="110" t="s">
        <v>326</v>
      </c>
      <c r="JR47" s="111" t="s">
        <v>326</v>
      </c>
      <c r="JS47" s="90"/>
      <c r="JT47" s="102"/>
      <c r="JU47" s="274" t="s">
        <v>0</v>
      </c>
      <c r="JV47" s="101"/>
      <c r="JW47" s="110" t="s">
        <v>326</v>
      </c>
      <c r="JX47" s="111" t="s">
        <v>326</v>
      </c>
      <c r="JY47" s="90"/>
      <c r="JZ47" s="102"/>
      <c r="KA47" s="274" t="s">
        <v>0</v>
      </c>
      <c r="KB47" s="101"/>
      <c r="KC47" s="110" t="s">
        <v>326</v>
      </c>
      <c r="KD47" s="111" t="s">
        <v>326</v>
      </c>
      <c r="KE47" s="90"/>
      <c r="KF47" s="102"/>
      <c r="KG47" s="274" t="s">
        <v>0</v>
      </c>
      <c r="KH47" s="101"/>
      <c r="KI47" s="110" t="s">
        <v>326</v>
      </c>
      <c r="KJ47" s="111" t="s">
        <v>326</v>
      </c>
      <c r="KK47" s="90"/>
      <c r="KL47" s="61"/>
      <c r="KM47" s="274" t="s">
        <v>0</v>
      </c>
      <c r="KN47" s="61"/>
      <c r="KO47" s="110" t="s">
        <v>326</v>
      </c>
      <c r="KP47" s="111" t="s">
        <v>326</v>
      </c>
      <c r="KQ47" s="90"/>
      <c r="KR47" s="61"/>
      <c r="KS47" s="274" t="s">
        <v>0</v>
      </c>
      <c r="KT47" s="61"/>
      <c r="KU47" s="110" t="s">
        <v>326</v>
      </c>
      <c r="KV47" s="111" t="s">
        <v>326</v>
      </c>
      <c r="KW47" s="90"/>
      <c r="KX47" s="61"/>
      <c r="KY47" s="274" t="s">
        <v>0</v>
      </c>
      <c r="KZ47" s="61"/>
      <c r="LA47" s="110" t="s">
        <v>326</v>
      </c>
      <c r="LB47" s="111" t="s">
        <v>326</v>
      </c>
      <c r="LC47" s="90"/>
      <c r="LD47" s="102"/>
      <c r="LE47" s="274" t="s">
        <v>0</v>
      </c>
      <c r="LF47" s="101"/>
      <c r="LG47" s="110" t="s">
        <v>326</v>
      </c>
      <c r="LH47" s="111" t="s">
        <v>326</v>
      </c>
      <c r="LI47" s="90"/>
      <c r="LJ47" s="61"/>
      <c r="LK47" s="274" t="s">
        <v>0</v>
      </c>
      <c r="LL47" s="61"/>
      <c r="LM47" s="110" t="s">
        <v>326</v>
      </c>
      <c r="LN47" s="111" t="s">
        <v>326</v>
      </c>
      <c r="LO47" s="90"/>
      <c r="LP47" s="61"/>
      <c r="LQ47" s="274" t="s">
        <v>0</v>
      </c>
      <c r="LR47" s="61"/>
      <c r="LS47" s="110" t="s">
        <v>326</v>
      </c>
      <c r="LT47" s="111" t="s">
        <v>326</v>
      </c>
      <c r="LU47" s="90"/>
      <c r="LV47" s="102"/>
      <c r="LW47" s="274" t="s">
        <v>0</v>
      </c>
      <c r="LX47" s="101"/>
      <c r="LY47" s="110" t="s">
        <v>326</v>
      </c>
      <c r="LZ47" s="111" t="s">
        <v>326</v>
      </c>
      <c r="MA47" s="90"/>
      <c r="MB47" s="61"/>
      <c r="MC47" s="274" t="s">
        <v>0</v>
      </c>
      <c r="MD47" s="61"/>
      <c r="ME47" s="110" t="s">
        <v>326</v>
      </c>
      <c r="MF47" s="111" t="s">
        <v>326</v>
      </c>
      <c r="MG47" s="90"/>
      <c r="MH47" s="61"/>
      <c r="MI47" s="274" t="s">
        <v>0</v>
      </c>
      <c r="MJ47" s="61"/>
      <c r="MK47" s="110" t="s">
        <v>326</v>
      </c>
      <c r="ML47" s="111" t="s">
        <v>326</v>
      </c>
      <c r="MM47" s="90"/>
      <c r="MN47" s="61"/>
      <c r="MO47" s="274" t="s">
        <v>0</v>
      </c>
      <c r="MP47" s="61"/>
      <c r="MQ47" s="110" t="s">
        <v>326</v>
      </c>
      <c r="MR47" s="111" t="s">
        <v>326</v>
      </c>
      <c r="MS47" s="90"/>
      <c r="MT47" s="102"/>
      <c r="MU47" s="274" t="s">
        <v>0</v>
      </c>
      <c r="MV47" s="101"/>
      <c r="MW47" s="110" t="s">
        <v>326</v>
      </c>
      <c r="MX47" s="111" t="s">
        <v>326</v>
      </c>
      <c r="MY47" s="90"/>
      <c r="MZ47" s="61"/>
      <c r="NA47" s="274" t="s">
        <v>0</v>
      </c>
      <c r="NB47" s="61"/>
      <c r="NC47" s="110" t="s">
        <v>326</v>
      </c>
      <c r="ND47" s="111" t="s">
        <v>326</v>
      </c>
      <c r="NE47" s="90"/>
      <c r="NF47" s="61"/>
      <c r="NG47" s="274" t="s">
        <v>0</v>
      </c>
      <c r="NH47" s="61"/>
      <c r="NI47" s="110" t="s">
        <v>326</v>
      </c>
      <c r="NJ47" s="111" t="s">
        <v>326</v>
      </c>
      <c r="NK47" s="90"/>
      <c r="NL47" s="61"/>
      <c r="NM47" s="274" t="s">
        <v>0</v>
      </c>
      <c r="NN47" s="61"/>
      <c r="NO47" s="110" t="s">
        <v>326</v>
      </c>
      <c r="NP47" s="111" t="s">
        <v>326</v>
      </c>
      <c r="NQ47" s="90"/>
      <c r="NR47" s="61"/>
      <c r="NS47" s="274" t="s">
        <v>0</v>
      </c>
      <c r="NT47" s="61"/>
      <c r="NU47" s="110" t="s">
        <v>326</v>
      </c>
      <c r="NV47" s="111" t="s">
        <v>326</v>
      </c>
      <c r="NW47" s="98"/>
      <c r="NX47" s="102"/>
      <c r="NY47" s="274" t="s">
        <v>0</v>
      </c>
      <c r="NZ47" s="101"/>
      <c r="OA47" s="110" t="s">
        <v>326</v>
      </c>
      <c r="OB47" s="111" t="s">
        <v>326</v>
      </c>
      <c r="OC47" s="117"/>
      <c r="OD47" s="253"/>
      <c r="OE47" s="110" t="s">
        <v>0</v>
      </c>
      <c r="OF47" s="110"/>
      <c r="OG47" s="110" t="s">
        <v>326</v>
      </c>
      <c r="OH47" s="111" t="s">
        <v>326</v>
      </c>
    </row>
    <row r="48" spans="1:398" ht="15" x14ac:dyDescent="0.2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216</v>
      </c>
      <c r="N48" s="111" t="s">
        <v>216</v>
      </c>
      <c r="O48" s="77"/>
      <c r="P48" s="102">
        <v>4</v>
      </c>
      <c r="Q48" s="311" t="s">
        <v>0</v>
      </c>
      <c r="R48" s="101">
        <v>0</v>
      </c>
      <c r="S48" s="110" t="s">
        <v>216</v>
      </c>
      <c r="T48" s="111" t="s">
        <v>216</v>
      </c>
      <c r="U48" s="77"/>
      <c r="V48" s="102">
        <v>0</v>
      </c>
      <c r="W48" s="311" t="s">
        <v>0</v>
      </c>
      <c r="X48" s="101">
        <v>4</v>
      </c>
      <c r="Y48" s="110" t="s">
        <v>216</v>
      </c>
      <c r="Z48" s="111" t="s">
        <v>216</v>
      </c>
      <c r="AA48" s="90"/>
      <c r="AB48" s="61"/>
      <c r="AC48" s="294" t="s">
        <v>0</v>
      </c>
      <c r="AD48" s="61"/>
      <c r="AE48" s="110" t="s">
        <v>326</v>
      </c>
      <c r="AF48" s="111" t="s">
        <v>326</v>
      </c>
      <c r="AG48" s="90"/>
      <c r="AH48" s="61">
        <v>0</v>
      </c>
      <c r="AI48" s="274" t="s">
        <v>0</v>
      </c>
      <c r="AJ48" s="61">
        <v>5</v>
      </c>
      <c r="AK48" s="110" t="s">
        <v>216</v>
      </c>
      <c r="AL48" s="111" t="s">
        <v>216</v>
      </c>
      <c r="AM48" s="90"/>
      <c r="AN48" s="102">
        <v>1</v>
      </c>
      <c r="AO48" s="274" t="s">
        <v>0</v>
      </c>
      <c r="AP48" s="101">
        <v>3</v>
      </c>
      <c r="AQ48" s="110" t="s">
        <v>217</v>
      </c>
      <c r="AR48" s="111" t="s">
        <v>219</v>
      </c>
      <c r="AS48" s="90"/>
      <c r="AT48" s="61">
        <v>5</v>
      </c>
      <c r="AU48" s="274" t="s">
        <v>0</v>
      </c>
      <c r="AV48" s="61">
        <v>0</v>
      </c>
      <c r="AW48" s="110" t="s">
        <v>216</v>
      </c>
      <c r="AX48" s="111" t="s">
        <v>216</v>
      </c>
      <c r="AY48" s="90"/>
      <c r="AZ48" s="102">
        <v>5</v>
      </c>
      <c r="BA48" s="274" t="s">
        <v>0</v>
      </c>
      <c r="BB48" s="101">
        <v>0</v>
      </c>
      <c r="BC48" s="110" t="s">
        <v>362</v>
      </c>
      <c r="BD48" s="111" t="s">
        <v>217</v>
      </c>
      <c r="BE48" s="90"/>
      <c r="BF48" s="61"/>
      <c r="BG48" s="274" t="s">
        <v>0</v>
      </c>
      <c r="BH48" s="61"/>
      <c r="BI48" s="110" t="s">
        <v>326</v>
      </c>
      <c r="BJ48" s="111" t="s">
        <v>326</v>
      </c>
      <c r="BK48" s="90"/>
      <c r="BL48" s="61">
        <v>4</v>
      </c>
      <c r="BM48" s="274" t="s">
        <v>0</v>
      </c>
      <c r="BN48" s="61">
        <v>0</v>
      </c>
      <c r="BO48" s="110" t="s">
        <v>218</v>
      </c>
      <c r="BP48" s="111" t="s">
        <v>215</v>
      </c>
      <c r="BQ48" s="90"/>
      <c r="BR48" s="61">
        <v>0</v>
      </c>
      <c r="BS48" s="274" t="s">
        <v>0</v>
      </c>
      <c r="BT48" s="61">
        <v>5</v>
      </c>
      <c r="BU48" s="110" t="s">
        <v>216</v>
      </c>
      <c r="BV48" s="111" t="s">
        <v>216</v>
      </c>
      <c r="BW48" s="90"/>
      <c r="BX48" s="61">
        <v>5</v>
      </c>
      <c r="BY48" s="274" t="s">
        <v>0</v>
      </c>
      <c r="BZ48" s="61">
        <v>0</v>
      </c>
      <c r="CA48" s="110" t="s">
        <v>216</v>
      </c>
      <c r="CB48" s="111" t="s">
        <v>216</v>
      </c>
      <c r="CC48" s="90"/>
      <c r="CD48" s="61">
        <v>3</v>
      </c>
      <c r="CE48" s="274" t="s">
        <v>0</v>
      </c>
      <c r="CF48" s="61">
        <v>1</v>
      </c>
      <c r="CG48" s="110" t="s">
        <v>218</v>
      </c>
      <c r="CH48" s="111" t="s">
        <v>217</v>
      </c>
      <c r="CI48" s="90"/>
      <c r="CJ48" s="102">
        <v>5</v>
      </c>
      <c r="CK48" s="274" t="s">
        <v>0</v>
      </c>
      <c r="CL48" s="101">
        <v>0</v>
      </c>
      <c r="CM48" s="110" t="s">
        <v>216</v>
      </c>
      <c r="CN48" s="111" t="s">
        <v>216</v>
      </c>
      <c r="CO48" s="90"/>
      <c r="CP48" s="102">
        <v>0</v>
      </c>
      <c r="CQ48" s="274" t="s">
        <v>0</v>
      </c>
      <c r="CR48" s="101">
        <v>2</v>
      </c>
      <c r="CS48" s="110" t="s">
        <v>215</v>
      </c>
      <c r="CT48" s="111" t="s">
        <v>266</v>
      </c>
      <c r="CU48" s="90"/>
      <c r="CV48" s="61">
        <v>0</v>
      </c>
      <c r="CW48" s="274" t="s">
        <v>0</v>
      </c>
      <c r="CX48" s="61">
        <v>5</v>
      </c>
      <c r="CY48" s="110" t="s">
        <v>216</v>
      </c>
      <c r="CZ48" s="111" t="s">
        <v>216</v>
      </c>
      <c r="DA48" s="90"/>
      <c r="DB48" s="61">
        <v>0</v>
      </c>
      <c r="DC48" s="274" t="s">
        <v>0</v>
      </c>
      <c r="DD48" s="61">
        <v>2</v>
      </c>
      <c r="DE48" s="110" t="s">
        <v>217</v>
      </c>
      <c r="DF48" s="111" t="s">
        <v>216</v>
      </c>
      <c r="DG48" s="90"/>
      <c r="DH48" s="61">
        <v>5</v>
      </c>
      <c r="DI48" s="274" t="s">
        <v>0</v>
      </c>
      <c r="DJ48" s="61">
        <v>0</v>
      </c>
      <c r="DK48" s="110" t="s">
        <v>216</v>
      </c>
      <c r="DL48" s="111" t="s">
        <v>216</v>
      </c>
      <c r="DM48" s="90"/>
      <c r="DN48" s="61">
        <v>1</v>
      </c>
      <c r="DO48" s="274" t="s">
        <v>0</v>
      </c>
      <c r="DP48" s="61">
        <v>4</v>
      </c>
      <c r="DQ48" s="110" t="s">
        <v>216</v>
      </c>
      <c r="DR48" s="111" t="s">
        <v>216</v>
      </c>
      <c r="DS48" s="90"/>
      <c r="DT48" s="61">
        <v>4</v>
      </c>
      <c r="DU48" s="274" t="s">
        <v>0</v>
      </c>
      <c r="DV48" s="61">
        <v>0</v>
      </c>
      <c r="DW48" s="110" t="s">
        <v>219</v>
      </c>
      <c r="DX48" s="111" t="s">
        <v>215</v>
      </c>
      <c r="DY48" s="90"/>
      <c r="DZ48" s="61">
        <v>5</v>
      </c>
      <c r="EA48" s="274" t="s">
        <v>0</v>
      </c>
      <c r="EB48" s="61">
        <v>0</v>
      </c>
      <c r="EC48" s="110" t="s">
        <v>216</v>
      </c>
      <c r="ED48" s="111" t="s">
        <v>216</v>
      </c>
      <c r="EE48" s="90"/>
      <c r="EF48" s="61"/>
      <c r="EG48" s="274" t="s">
        <v>0</v>
      </c>
      <c r="EH48" s="61"/>
      <c r="EI48" s="110" t="s">
        <v>326</v>
      </c>
      <c r="EJ48" s="111" t="s">
        <v>326</v>
      </c>
      <c r="EK48" s="90"/>
      <c r="EL48" s="61">
        <v>0</v>
      </c>
      <c r="EM48" s="274" t="s">
        <v>0</v>
      </c>
      <c r="EN48" s="61">
        <v>5</v>
      </c>
      <c r="EO48" s="110" t="s">
        <v>216</v>
      </c>
      <c r="EP48" s="111" t="s">
        <v>216</v>
      </c>
      <c r="EQ48" s="90"/>
      <c r="ER48" s="102">
        <v>2</v>
      </c>
      <c r="ES48" s="274" t="s">
        <v>0</v>
      </c>
      <c r="ET48" s="101">
        <v>2</v>
      </c>
      <c r="EU48" s="110" t="s">
        <v>360</v>
      </c>
      <c r="EV48" s="111" t="s">
        <v>208</v>
      </c>
      <c r="EW48" s="90"/>
      <c r="EX48" s="61">
        <v>5</v>
      </c>
      <c r="EY48" s="274" t="s">
        <v>0</v>
      </c>
      <c r="EZ48" s="61">
        <v>0</v>
      </c>
      <c r="FA48" s="110" t="s">
        <v>216</v>
      </c>
      <c r="FB48" s="111" t="s">
        <v>216</v>
      </c>
      <c r="FC48" s="90"/>
      <c r="FD48" s="102">
        <v>3</v>
      </c>
      <c r="FE48" s="274" t="s">
        <v>0</v>
      </c>
      <c r="FF48" s="101">
        <v>1</v>
      </c>
      <c r="FG48" s="110" t="s">
        <v>218</v>
      </c>
      <c r="FH48" s="111" t="s">
        <v>216</v>
      </c>
      <c r="FI48" s="90"/>
      <c r="FJ48" s="61">
        <v>4</v>
      </c>
      <c r="FK48" s="274" t="s">
        <v>0</v>
      </c>
      <c r="FL48" s="61">
        <v>0</v>
      </c>
      <c r="FM48" s="110" t="s">
        <v>216</v>
      </c>
      <c r="FN48" s="111" t="s">
        <v>216</v>
      </c>
      <c r="FO48" s="90"/>
      <c r="FP48" s="61">
        <v>0</v>
      </c>
      <c r="FQ48" s="274" t="s">
        <v>0</v>
      </c>
      <c r="FR48" s="61">
        <v>5</v>
      </c>
      <c r="FS48" s="110" t="s">
        <v>218</v>
      </c>
      <c r="FT48" s="111" t="s">
        <v>216</v>
      </c>
      <c r="FU48" s="90"/>
      <c r="FV48" s="61">
        <v>5</v>
      </c>
      <c r="FW48" s="274" t="s">
        <v>0</v>
      </c>
      <c r="FX48" s="61">
        <v>0</v>
      </c>
      <c r="FY48" s="110" t="s">
        <v>216</v>
      </c>
      <c r="FZ48" s="111" t="s">
        <v>216</v>
      </c>
      <c r="GA48" s="90"/>
      <c r="GB48" s="102">
        <v>1</v>
      </c>
      <c r="GC48" s="274" t="s">
        <v>0</v>
      </c>
      <c r="GD48" s="101">
        <v>4</v>
      </c>
      <c r="GE48" s="110" t="s">
        <v>217</v>
      </c>
      <c r="GF48" s="111" t="s">
        <v>208</v>
      </c>
      <c r="GG48" s="90"/>
      <c r="GH48" s="102">
        <v>5</v>
      </c>
      <c r="GI48" s="274" t="s">
        <v>0</v>
      </c>
      <c r="GJ48" s="101">
        <v>0</v>
      </c>
      <c r="GK48" s="110" t="s">
        <v>218</v>
      </c>
      <c r="GL48" s="111" t="s">
        <v>219</v>
      </c>
      <c r="GM48" s="90"/>
      <c r="GN48" s="61">
        <v>1</v>
      </c>
      <c r="GO48" s="274" t="s">
        <v>0</v>
      </c>
      <c r="GP48" s="61">
        <v>5</v>
      </c>
      <c r="GQ48" s="110" t="s">
        <v>217</v>
      </c>
      <c r="GR48" s="111" t="s">
        <v>218</v>
      </c>
      <c r="GS48" s="90"/>
      <c r="GT48" s="61">
        <v>1</v>
      </c>
      <c r="GU48" s="274" t="s">
        <v>0</v>
      </c>
      <c r="GV48" s="61">
        <v>3</v>
      </c>
      <c r="GW48" s="110" t="s">
        <v>266</v>
      </c>
      <c r="GX48" s="111" t="s">
        <v>215</v>
      </c>
      <c r="GY48" s="90"/>
      <c r="GZ48" s="102">
        <v>4</v>
      </c>
      <c r="HA48" s="274" t="s">
        <v>0</v>
      </c>
      <c r="HB48" s="101">
        <v>0</v>
      </c>
      <c r="HC48" s="110" t="s">
        <v>218</v>
      </c>
      <c r="HD48" s="111" t="s">
        <v>389</v>
      </c>
      <c r="HE48" s="90"/>
      <c r="HF48" s="61">
        <v>4</v>
      </c>
      <c r="HG48" s="274" t="s">
        <v>0</v>
      </c>
      <c r="HH48" s="61">
        <v>0</v>
      </c>
      <c r="HI48" s="110" t="s">
        <v>218</v>
      </c>
      <c r="HJ48" s="111" t="s">
        <v>212</v>
      </c>
      <c r="HK48" s="90"/>
      <c r="HL48" s="61">
        <v>1</v>
      </c>
      <c r="HM48" s="274" t="s">
        <v>0</v>
      </c>
      <c r="HN48" s="61">
        <v>4</v>
      </c>
      <c r="HO48" s="110" t="s">
        <v>218</v>
      </c>
      <c r="HP48" s="111" t="s">
        <v>217</v>
      </c>
      <c r="HQ48" s="90"/>
      <c r="HR48" s="61">
        <v>5</v>
      </c>
      <c r="HS48" s="274" t="s">
        <v>0</v>
      </c>
      <c r="HT48" s="61">
        <v>0</v>
      </c>
      <c r="HU48" s="110" t="s">
        <v>218</v>
      </c>
      <c r="HV48" s="111" t="s">
        <v>218</v>
      </c>
      <c r="HW48" s="90"/>
      <c r="HX48" s="102"/>
      <c r="HY48" s="274" t="s">
        <v>0</v>
      </c>
      <c r="HZ48" s="101"/>
      <c r="IA48" s="110" t="s">
        <v>326</v>
      </c>
      <c r="IB48" s="111" t="s">
        <v>326</v>
      </c>
      <c r="IC48" s="90"/>
      <c r="ID48" s="61">
        <v>0</v>
      </c>
      <c r="IE48" s="274" t="s">
        <v>0</v>
      </c>
      <c r="IF48" s="61">
        <v>5</v>
      </c>
      <c r="IG48" s="110" t="s">
        <v>218</v>
      </c>
      <c r="IH48" s="111" t="s">
        <v>218</v>
      </c>
      <c r="II48" s="90"/>
      <c r="IJ48" s="61"/>
      <c r="IK48" s="274" t="s">
        <v>0</v>
      </c>
      <c r="IL48" s="61"/>
      <c r="IM48" s="110" t="s">
        <v>326</v>
      </c>
      <c r="IN48" s="111" t="s">
        <v>326</v>
      </c>
      <c r="IO48" s="90"/>
      <c r="IP48" s="102">
        <v>4</v>
      </c>
      <c r="IQ48" s="274" t="s">
        <v>0</v>
      </c>
      <c r="IR48" s="101">
        <v>0</v>
      </c>
      <c r="IS48" s="110" t="s">
        <v>216</v>
      </c>
      <c r="IT48" s="111" t="s">
        <v>216</v>
      </c>
      <c r="IU48" s="90"/>
      <c r="IV48" s="61">
        <v>1</v>
      </c>
      <c r="IW48" s="274" t="s">
        <v>0</v>
      </c>
      <c r="IX48" s="61">
        <v>5</v>
      </c>
      <c r="IY48" s="110" t="s">
        <v>216</v>
      </c>
      <c r="IZ48" s="111" t="s">
        <v>216</v>
      </c>
      <c r="JA48" s="90"/>
      <c r="JB48" s="61">
        <v>3</v>
      </c>
      <c r="JC48" s="274" t="s">
        <v>0</v>
      </c>
      <c r="JD48" s="61">
        <v>1</v>
      </c>
      <c r="JE48" s="110" t="s">
        <v>208</v>
      </c>
      <c r="JF48" s="111" t="s">
        <v>209</v>
      </c>
      <c r="JG48" s="90"/>
      <c r="JH48" s="61"/>
      <c r="JI48" s="274" t="s">
        <v>0</v>
      </c>
      <c r="JJ48" s="61"/>
      <c r="JK48" s="110" t="s">
        <v>326</v>
      </c>
      <c r="JL48" s="111" t="s">
        <v>326</v>
      </c>
      <c r="JM48" s="90"/>
      <c r="JN48" s="61"/>
      <c r="JO48" s="274" t="s">
        <v>0</v>
      </c>
      <c r="JP48" s="61"/>
      <c r="JQ48" s="110" t="s">
        <v>326</v>
      </c>
      <c r="JR48" s="111" t="s">
        <v>326</v>
      </c>
      <c r="JS48" s="90"/>
      <c r="JT48" s="102"/>
      <c r="JU48" s="274" t="s">
        <v>0</v>
      </c>
      <c r="JV48" s="101"/>
      <c r="JW48" s="110" t="s">
        <v>326</v>
      </c>
      <c r="JX48" s="111" t="s">
        <v>326</v>
      </c>
      <c r="JY48" s="90"/>
      <c r="JZ48" s="102"/>
      <c r="KA48" s="274" t="s">
        <v>0</v>
      </c>
      <c r="KB48" s="101"/>
      <c r="KC48" s="110" t="s">
        <v>326</v>
      </c>
      <c r="KD48" s="111" t="s">
        <v>326</v>
      </c>
      <c r="KE48" s="90"/>
      <c r="KF48" s="102"/>
      <c r="KG48" s="274" t="s">
        <v>0</v>
      </c>
      <c r="KH48" s="101"/>
      <c r="KI48" s="110" t="s">
        <v>326</v>
      </c>
      <c r="KJ48" s="111" t="s">
        <v>326</v>
      </c>
      <c r="KK48" s="90"/>
      <c r="KL48" s="61"/>
      <c r="KM48" s="274" t="s">
        <v>0</v>
      </c>
      <c r="KN48" s="61"/>
      <c r="KO48" s="110" t="s">
        <v>326</v>
      </c>
      <c r="KP48" s="111" t="s">
        <v>326</v>
      </c>
      <c r="KQ48" s="90"/>
      <c r="KR48" s="61"/>
      <c r="KS48" s="274" t="s">
        <v>0</v>
      </c>
      <c r="KT48" s="61"/>
      <c r="KU48" s="110" t="s">
        <v>326</v>
      </c>
      <c r="KV48" s="111" t="s">
        <v>326</v>
      </c>
      <c r="KW48" s="90"/>
      <c r="KX48" s="61"/>
      <c r="KY48" s="274" t="s">
        <v>0</v>
      </c>
      <c r="KZ48" s="61"/>
      <c r="LA48" s="110" t="s">
        <v>326</v>
      </c>
      <c r="LB48" s="111" t="s">
        <v>326</v>
      </c>
      <c r="LC48" s="90"/>
      <c r="LD48" s="102"/>
      <c r="LE48" s="274" t="s">
        <v>0</v>
      </c>
      <c r="LF48" s="101"/>
      <c r="LG48" s="110" t="s">
        <v>326</v>
      </c>
      <c r="LH48" s="111" t="s">
        <v>326</v>
      </c>
      <c r="LI48" s="90"/>
      <c r="LJ48" s="61"/>
      <c r="LK48" s="274" t="s">
        <v>0</v>
      </c>
      <c r="LL48" s="61"/>
      <c r="LM48" s="110" t="s">
        <v>326</v>
      </c>
      <c r="LN48" s="111" t="s">
        <v>326</v>
      </c>
      <c r="LO48" s="90"/>
      <c r="LP48" s="61"/>
      <c r="LQ48" s="274" t="s">
        <v>0</v>
      </c>
      <c r="LR48" s="61"/>
      <c r="LS48" s="110" t="s">
        <v>326</v>
      </c>
      <c r="LT48" s="111" t="s">
        <v>326</v>
      </c>
      <c r="LU48" s="90"/>
      <c r="LV48" s="102"/>
      <c r="LW48" s="274" t="s">
        <v>0</v>
      </c>
      <c r="LX48" s="101"/>
      <c r="LY48" s="110" t="s">
        <v>326</v>
      </c>
      <c r="LZ48" s="111" t="s">
        <v>326</v>
      </c>
      <c r="MA48" s="90"/>
      <c r="MB48" s="61"/>
      <c r="MC48" s="274" t="s">
        <v>0</v>
      </c>
      <c r="MD48" s="61"/>
      <c r="ME48" s="110" t="s">
        <v>326</v>
      </c>
      <c r="MF48" s="111" t="s">
        <v>326</v>
      </c>
      <c r="MG48" s="90"/>
      <c r="MH48" s="61"/>
      <c r="MI48" s="274" t="s">
        <v>0</v>
      </c>
      <c r="MJ48" s="61"/>
      <c r="MK48" s="110" t="s">
        <v>326</v>
      </c>
      <c r="ML48" s="111" t="s">
        <v>326</v>
      </c>
      <c r="MM48" s="90"/>
      <c r="MN48" s="61"/>
      <c r="MO48" s="274" t="s">
        <v>0</v>
      </c>
      <c r="MP48" s="61"/>
      <c r="MQ48" s="110" t="s">
        <v>326</v>
      </c>
      <c r="MR48" s="111" t="s">
        <v>326</v>
      </c>
      <c r="MS48" s="90"/>
      <c r="MT48" s="102"/>
      <c r="MU48" s="274" t="s">
        <v>0</v>
      </c>
      <c r="MV48" s="101"/>
      <c r="MW48" s="110" t="s">
        <v>326</v>
      </c>
      <c r="MX48" s="111" t="s">
        <v>326</v>
      </c>
      <c r="MY48" s="90"/>
      <c r="MZ48" s="61"/>
      <c r="NA48" s="274" t="s">
        <v>0</v>
      </c>
      <c r="NB48" s="61"/>
      <c r="NC48" s="110" t="s">
        <v>326</v>
      </c>
      <c r="ND48" s="111" t="s">
        <v>326</v>
      </c>
      <c r="NE48" s="90"/>
      <c r="NF48" s="61"/>
      <c r="NG48" s="274" t="s">
        <v>0</v>
      </c>
      <c r="NH48" s="61"/>
      <c r="NI48" s="110" t="s">
        <v>326</v>
      </c>
      <c r="NJ48" s="111" t="s">
        <v>326</v>
      </c>
      <c r="NK48" s="90"/>
      <c r="NL48" s="61"/>
      <c r="NM48" s="274" t="s">
        <v>0</v>
      </c>
      <c r="NN48" s="61"/>
      <c r="NO48" s="110" t="s">
        <v>326</v>
      </c>
      <c r="NP48" s="111" t="s">
        <v>326</v>
      </c>
      <c r="NQ48" s="90"/>
      <c r="NR48" s="61"/>
      <c r="NS48" s="274" t="s">
        <v>0</v>
      </c>
      <c r="NT48" s="61"/>
      <c r="NU48" s="110" t="s">
        <v>326</v>
      </c>
      <c r="NV48" s="111" t="s">
        <v>326</v>
      </c>
      <c r="NW48" s="98"/>
      <c r="NX48" s="102"/>
      <c r="NY48" s="274" t="s">
        <v>0</v>
      </c>
      <c r="NZ48" s="101"/>
      <c r="OA48" s="110" t="s">
        <v>326</v>
      </c>
      <c r="OB48" s="111" t="s">
        <v>326</v>
      </c>
      <c r="OC48" s="117"/>
      <c r="OD48" s="253"/>
      <c r="OE48" s="110" t="s">
        <v>0</v>
      </c>
      <c r="OF48" s="110"/>
      <c r="OG48" s="110" t="s">
        <v>326</v>
      </c>
      <c r="OH48" s="111" t="s">
        <v>326</v>
      </c>
    </row>
    <row r="49" spans="1:398" ht="15" x14ac:dyDescent="0.2">
      <c r="A49" s="283">
        <f>IF(B49="","",VLOOKUP(B49,'Registrovaní tipéri'!$A$2:$B$101,2,FALSE))</f>
        <v>3</v>
      </c>
      <c r="B49" s="277" t="s">
        <v>293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216</v>
      </c>
      <c r="N49" s="111" t="s">
        <v>216</v>
      </c>
      <c r="O49" s="77"/>
      <c r="P49" s="102">
        <v>3</v>
      </c>
      <c r="Q49" s="311" t="s">
        <v>0</v>
      </c>
      <c r="R49" s="101">
        <v>1</v>
      </c>
      <c r="S49" s="110" t="s">
        <v>216</v>
      </c>
      <c r="T49" s="111" t="s">
        <v>216</v>
      </c>
      <c r="U49" s="77"/>
      <c r="V49" s="102">
        <v>2</v>
      </c>
      <c r="W49" s="311" t="s">
        <v>0</v>
      </c>
      <c r="X49" s="101">
        <v>3</v>
      </c>
      <c r="Y49" s="110" t="s">
        <v>216</v>
      </c>
      <c r="Z49" s="111" t="s">
        <v>212</v>
      </c>
      <c r="AA49" s="90"/>
      <c r="AB49" s="61">
        <v>3</v>
      </c>
      <c r="AC49" s="294" t="s">
        <v>0</v>
      </c>
      <c r="AD49" s="61">
        <v>1</v>
      </c>
      <c r="AE49" s="110" t="s">
        <v>216</v>
      </c>
      <c r="AF49" s="111" t="s">
        <v>216</v>
      </c>
      <c r="AG49" s="90"/>
      <c r="AH49" s="61">
        <v>0</v>
      </c>
      <c r="AI49" s="274" t="s">
        <v>0</v>
      </c>
      <c r="AJ49" s="61">
        <v>3</v>
      </c>
      <c r="AK49" s="110" t="s">
        <v>216</v>
      </c>
      <c r="AL49" s="111" t="s">
        <v>216</v>
      </c>
      <c r="AM49" s="90"/>
      <c r="AN49" s="102">
        <v>0</v>
      </c>
      <c r="AO49" s="274" t="s">
        <v>0</v>
      </c>
      <c r="AP49" s="101">
        <v>3</v>
      </c>
      <c r="AQ49" s="110" t="s">
        <v>266</v>
      </c>
      <c r="AR49" s="111" t="s">
        <v>215</v>
      </c>
      <c r="AS49" s="90"/>
      <c r="AT49" s="61">
        <v>4</v>
      </c>
      <c r="AU49" s="274" t="s">
        <v>0</v>
      </c>
      <c r="AV49" s="61">
        <v>1</v>
      </c>
      <c r="AW49" s="110" t="s">
        <v>216</v>
      </c>
      <c r="AX49" s="111" t="s">
        <v>216</v>
      </c>
      <c r="AY49" s="90"/>
      <c r="AZ49" s="102">
        <v>4</v>
      </c>
      <c r="BA49" s="274" t="s">
        <v>0</v>
      </c>
      <c r="BB49" s="101">
        <v>1</v>
      </c>
      <c r="BC49" s="110" t="s">
        <v>217</v>
      </c>
      <c r="BD49" s="111" t="s">
        <v>215</v>
      </c>
      <c r="BE49" s="90"/>
      <c r="BF49" s="61">
        <v>2</v>
      </c>
      <c r="BG49" s="274" t="s">
        <v>0</v>
      </c>
      <c r="BH49" s="61">
        <v>4</v>
      </c>
      <c r="BI49" s="110" t="s">
        <v>216</v>
      </c>
      <c r="BJ49" s="111" t="s">
        <v>216</v>
      </c>
      <c r="BK49" s="90"/>
      <c r="BL49" s="61">
        <v>4</v>
      </c>
      <c r="BM49" s="274" t="s">
        <v>0</v>
      </c>
      <c r="BN49" s="61">
        <v>0</v>
      </c>
      <c r="BO49" s="110" t="s">
        <v>218</v>
      </c>
      <c r="BP49" s="111" t="s">
        <v>360</v>
      </c>
      <c r="BQ49" s="90"/>
      <c r="BR49" s="61">
        <v>1</v>
      </c>
      <c r="BS49" s="274" t="s">
        <v>0</v>
      </c>
      <c r="BT49" s="61">
        <v>3</v>
      </c>
      <c r="BU49" s="110" t="s">
        <v>219</v>
      </c>
      <c r="BV49" s="111" t="s">
        <v>216</v>
      </c>
      <c r="BW49" s="90"/>
      <c r="BX49" s="61">
        <v>3</v>
      </c>
      <c r="BY49" s="274" t="s">
        <v>0</v>
      </c>
      <c r="BZ49" s="61">
        <v>1</v>
      </c>
      <c r="CA49" s="110" t="s">
        <v>216</v>
      </c>
      <c r="CB49" s="111" t="s">
        <v>289</v>
      </c>
      <c r="CC49" s="90"/>
      <c r="CD49" s="61">
        <v>3</v>
      </c>
      <c r="CE49" s="274" t="s">
        <v>0</v>
      </c>
      <c r="CF49" s="61">
        <v>0</v>
      </c>
      <c r="CG49" s="110" t="s">
        <v>218</v>
      </c>
      <c r="CH49" s="111" t="s">
        <v>215</v>
      </c>
      <c r="CI49" s="90"/>
      <c r="CJ49" s="102">
        <v>3</v>
      </c>
      <c r="CK49" s="274" t="s">
        <v>0</v>
      </c>
      <c r="CL49" s="101">
        <v>0</v>
      </c>
      <c r="CM49" s="110" t="s">
        <v>216</v>
      </c>
      <c r="CN49" s="111" t="s">
        <v>216</v>
      </c>
      <c r="CO49" s="90"/>
      <c r="CP49" s="102">
        <v>0</v>
      </c>
      <c r="CQ49" s="274" t="s">
        <v>0</v>
      </c>
      <c r="CR49" s="101">
        <v>3</v>
      </c>
      <c r="CS49" s="110" t="s">
        <v>266</v>
      </c>
      <c r="CT49" s="111" t="s">
        <v>360</v>
      </c>
      <c r="CU49" s="90"/>
      <c r="CV49" s="61">
        <v>0</v>
      </c>
      <c r="CW49" s="274" t="s">
        <v>0</v>
      </c>
      <c r="CX49" s="61">
        <v>5</v>
      </c>
      <c r="CY49" s="110" t="s">
        <v>216</v>
      </c>
      <c r="CZ49" s="111" t="s">
        <v>212</v>
      </c>
      <c r="DA49" s="90"/>
      <c r="DB49" s="61">
        <v>1</v>
      </c>
      <c r="DC49" s="274" t="s">
        <v>0</v>
      </c>
      <c r="DD49" s="61">
        <v>2</v>
      </c>
      <c r="DE49" s="110" t="s">
        <v>218</v>
      </c>
      <c r="DF49" s="111" t="s">
        <v>215</v>
      </c>
      <c r="DG49" s="90"/>
      <c r="DH49" s="61">
        <v>4</v>
      </c>
      <c r="DI49" s="274" t="s">
        <v>0</v>
      </c>
      <c r="DJ49" s="61">
        <v>2</v>
      </c>
      <c r="DK49" s="110" t="s">
        <v>216</v>
      </c>
      <c r="DL49" s="111" t="s">
        <v>212</v>
      </c>
      <c r="DM49" s="90"/>
      <c r="DN49" s="61">
        <v>2</v>
      </c>
      <c r="DO49" s="274" t="s">
        <v>0</v>
      </c>
      <c r="DP49" s="61">
        <v>4</v>
      </c>
      <c r="DQ49" s="110" t="s">
        <v>216</v>
      </c>
      <c r="DR49" s="111" t="s">
        <v>212</v>
      </c>
      <c r="DS49" s="90"/>
      <c r="DT49" s="61">
        <v>4</v>
      </c>
      <c r="DU49" s="274" t="s">
        <v>0</v>
      </c>
      <c r="DV49" s="61">
        <v>0</v>
      </c>
      <c r="DW49" s="110" t="s">
        <v>360</v>
      </c>
      <c r="DX49" s="111" t="s">
        <v>215</v>
      </c>
      <c r="DY49" s="90"/>
      <c r="DZ49" s="61">
        <v>4</v>
      </c>
      <c r="EA49" s="274" t="s">
        <v>0</v>
      </c>
      <c r="EB49" s="61">
        <v>0</v>
      </c>
      <c r="EC49" s="110" t="s">
        <v>216</v>
      </c>
      <c r="ED49" s="111" t="s">
        <v>212</v>
      </c>
      <c r="EE49" s="90"/>
      <c r="EF49" s="61">
        <v>0</v>
      </c>
      <c r="EG49" s="274" t="s">
        <v>0</v>
      </c>
      <c r="EH49" s="61">
        <v>4</v>
      </c>
      <c r="EI49" s="110" t="s">
        <v>216</v>
      </c>
      <c r="EJ49" s="111" t="s">
        <v>216</v>
      </c>
      <c r="EK49" s="90"/>
      <c r="EL49" s="61">
        <v>0</v>
      </c>
      <c r="EM49" s="274" t="s">
        <v>0</v>
      </c>
      <c r="EN49" s="61">
        <v>2</v>
      </c>
      <c r="EO49" s="110" t="s">
        <v>216</v>
      </c>
      <c r="EP49" s="111" t="s">
        <v>216</v>
      </c>
      <c r="EQ49" s="90"/>
      <c r="ER49" s="102">
        <v>2</v>
      </c>
      <c r="ES49" s="274" t="s">
        <v>0</v>
      </c>
      <c r="ET49" s="101">
        <v>3</v>
      </c>
      <c r="EU49" s="110" t="s">
        <v>387</v>
      </c>
      <c r="EV49" s="111" t="s">
        <v>215</v>
      </c>
      <c r="EW49" s="90"/>
      <c r="EX49" s="61">
        <v>4</v>
      </c>
      <c r="EY49" s="274" t="s">
        <v>0</v>
      </c>
      <c r="EZ49" s="61">
        <v>0</v>
      </c>
      <c r="FA49" s="110" t="s">
        <v>216</v>
      </c>
      <c r="FB49" s="111" t="s">
        <v>216</v>
      </c>
      <c r="FC49" s="90"/>
      <c r="FD49" s="102">
        <v>3</v>
      </c>
      <c r="FE49" s="274" t="s">
        <v>0</v>
      </c>
      <c r="FF49" s="101">
        <v>1</v>
      </c>
      <c r="FG49" s="110" t="s">
        <v>218</v>
      </c>
      <c r="FH49" s="111" t="s">
        <v>212</v>
      </c>
      <c r="FI49" s="90"/>
      <c r="FJ49" s="61">
        <v>3</v>
      </c>
      <c r="FK49" s="274" t="s">
        <v>0</v>
      </c>
      <c r="FL49" s="61">
        <v>1</v>
      </c>
      <c r="FM49" s="110" t="s">
        <v>216</v>
      </c>
      <c r="FN49" s="111" t="s">
        <v>212</v>
      </c>
      <c r="FO49" s="90"/>
      <c r="FP49" s="61">
        <v>0</v>
      </c>
      <c r="FQ49" s="274" t="s">
        <v>0</v>
      </c>
      <c r="FR49" s="61">
        <v>2</v>
      </c>
      <c r="FS49" s="110" t="s">
        <v>216</v>
      </c>
      <c r="FT49" s="111" t="s">
        <v>212</v>
      </c>
      <c r="FU49" s="90"/>
      <c r="FV49" s="61">
        <v>3</v>
      </c>
      <c r="FW49" s="274" t="s">
        <v>0</v>
      </c>
      <c r="FX49" s="61">
        <v>0</v>
      </c>
      <c r="FY49" s="110" t="s">
        <v>216</v>
      </c>
      <c r="FZ49" s="111" t="s">
        <v>212</v>
      </c>
      <c r="GA49" s="90"/>
      <c r="GB49" s="102">
        <v>2</v>
      </c>
      <c r="GC49" s="274" t="s">
        <v>0</v>
      </c>
      <c r="GD49" s="101">
        <v>3</v>
      </c>
      <c r="GE49" s="110" t="s">
        <v>214</v>
      </c>
      <c r="GF49" s="111" t="s">
        <v>217</v>
      </c>
      <c r="GG49" s="90"/>
      <c r="GH49" s="102">
        <v>3</v>
      </c>
      <c r="GI49" s="274" t="s">
        <v>0</v>
      </c>
      <c r="GJ49" s="101">
        <v>0</v>
      </c>
      <c r="GK49" s="110" t="s">
        <v>217</v>
      </c>
      <c r="GL49" s="111" t="s">
        <v>217</v>
      </c>
      <c r="GM49" s="90"/>
      <c r="GN49" s="61">
        <v>1</v>
      </c>
      <c r="GO49" s="274" t="s">
        <v>0</v>
      </c>
      <c r="GP49" s="61">
        <v>4</v>
      </c>
      <c r="GQ49" s="110" t="s">
        <v>218</v>
      </c>
      <c r="GR49" s="111" t="s">
        <v>218</v>
      </c>
      <c r="GS49" s="90"/>
      <c r="GT49" s="61">
        <v>0</v>
      </c>
      <c r="GU49" s="274" t="s">
        <v>0</v>
      </c>
      <c r="GV49" s="61">
        <v>2</v>
      </c>
      <c r="GW49" s="110" t="s">
        <v>218</v>
      </c>
      <c r="GX49" s="111" t="s">
        <v>218</v>
      </c>
      <c r="GY49" s="90"/>
      <c r="GZ49" s="102">
        <v>6</v>
      </c>
      <c r="HA49" s="274" t="s">
        <v>0</v>
      </c>
      <c r="HB49" s="101">
        <v>0</v>
      </c>
      <c r="HC49" s="110" t="s">
        <v>217</v>
      </c>
      <c r="HD49" s="111" t="s">
        <v>214</v>
      </c>
      <c r="HE49" s="90"/>
      <c r="HF49" s="61">
        <v>3</v>
      </c>
      <c r="HG49" s="274" t="s">
        <v>0</v>
      </c>
      <c r="HH49" s="61">
        <v>1</v>
      </c>
      <c r="HI49" s="110" t="s">
        <v>218</v>
      </c>
      <c r="HJ49" s="111" t="s">
        <v>289</v>
      </c>
      <c r="HK49" s="90"/>
      <c r="HL49" s="61">
        <v>1</v>
      </c>
      <c r="HM49" s="274" t="s">
        <v>0</v>
      </c>
      <c r="HN49" s="61">
        <v>3</v>
      </c>
      <c r="HO49" s="110" t="s">
        <v>217</v>
      </c>
      <c r="HP49" s="111" t="s">
        <v>212</v>
      </c>
      <c r="HQ49" s="90"/>
      <c r="HR49" s="61">
        <v>4</v>
      </c>
      <c r="HS49" s="274" t="s">
        <v>0</v>
      </c>
      <c r="HT49" s="61">
        <v>0</v>
      </c>
      <c r="HU49" s="110" t="s">
        <v>218</v>
      </c>
      <c r="HV49" s="111" t="s">
        <v>218</v>
      </c>
      <c r="HW49" s="90"/>
      <c r="HX49" s="102"/>
      <c r="HY49" s="274" t="s">
        <v>0</v>
      </c>
      <c r="HZ49" s="101"/>
      <c r="IA49" s="110" t="s">
        <v>326</v>
      </c>
      <c r="IB49" s="111" t="s">
        <v>326</v>
      </c>
      <c r="IC49" s="90"/>
      <c r="ID49" s="61">
        <v>0</v>
      </c>
      <c r="IE49" s="274" t="s">
        <v>0</v>
      </c>
      <c r="IF49" s="61">
        <v>3</v>
      </c>
      <c r="IG49" s="110" t="s">
        <v>218</v>
      </c>
      <c r="IH49" s="111" t="s">
        <v>389</v>
      </c>
      <c r="II49" s="90"/>
      <c r="IJ49" s="61"/>
      <c r="IK49" s="274" t="s">
        <v>0</v>
      </c>
      <c r="IL49" s="61"/>
      <c r="IM49" s="110" t="s">
        <v>326</v>
      </c>
      <c r="IN49" s="111" t="s">
        <v>326</v>
      </c>
      <c r="IO49" s="90"/>
      <c r="IP49" s="102">
        <v>4</v>
      </c>
      <c r="IQ49" s="274" t="s">
        <v>0</v>
      </c>
      <c r="IR49" s="101">
        <v>0</v>
      </c>
      <c r="IS49" s="110" t="s">
        <v>219</v>
      </c>
      <c r="IT49" s="111" t="s">
        <v>389</v>
      </c>
      <c r="IU49" s="90"/>
      <c r="IV49" s="61">
        <v>1</v>
      </c>
      <c r="IW49" s="274" t="s">
        <v>0</v>
      </c>
      <c r="IX49" s="61">
        <v>3</v>
      </c>
      <c r="IY49" s="110" t="s">
        <v>266</v>
      </c>
      <c r="IZ49" s="111" t="s">
        <v>389</v>
      </c>
      <c r="JA49" s="90"/>
      <c r="JB49" s="61">
        <v>2</v>
      </c>
      <c r="JC49" s="274" t="s">
        <v>0</v>
      </c>
      <c r="JD49" s="61">
        <v>0</v>
      </c>
      <c r="JE49" s="110" t="s">
        <v>266</v>
      </c>
      <c r="JF49" s="111" t="s">
        <v>209</v>
      </c>
      <c r="JG49" s="90"/>
      <c r="JH49" s="61"/>
      <c r="JI49" s="274" t="s">
        <v>0</v>
      </c>
      <c r="JJ49" s="61"/>
      <c r="JK49" s="110" t="s">
        <v>326</v>
      </c>
      <c r="JL49" s="111" t="s">
        <v>326</v>
      </c>
      <c r="JM49" s="90"/>
      <c r="JN49" s="61"/>
      <c r="JO49" s="274" t="s">
        <v>0</v>
      </c>
      <c r="JP49" s="61"/>
      <c r="JQ49" s="110" t="s">
        <v>326</v>
      </c>
      <c r="JR49" s="111" t="s">
        <v>326</v>
      </c>
      <c r="JS49" s="90"/>
      <c r="JT49" s="102"/>
      <c r="JU49" s="274" t="s">
        <v>0</v>
      </c>
      <c r="JV49" s="101"/>
      <c r="JW49" s="110" t="s">
        <v>326</v>
      </c>
      <c r="JX49" s="111" t="s">
        <v>326</v>
      </c>
      <c r="JY49" s="90"/>
      <c r="JZ49" s="102"/>
      <c r="KA49" s="274" t="s">
        <v>0</v>
      </c>
      <c r="KB49" s="101"/>
      <c r="KC49" s="110" t="s">
        <v>326</v>
      </c>
      <c r="KD49" s="111" t="s">
        <v>326</v>
      </c>
      <c r="KE49" s="90"/>
      <c r="KF49" s="102"/>
      <c r="KG49" s="274" t="s">
        <v>0</v>
      </c>
      <c r="KH49" s="101"/>
      <c r="KI49" s="110" t="s">
        <v>326</v>
      </c>
      <c r="KJ49" s="111" t="s">
        <v>326</v>
      </c>
      <c r="KK49" s="90"/>
      <c r="KL49" s="61"/>
      <c r="KM49" s="274" t="s">
        <v>0</v>
      </c>
      <c r="KN49" s="61"/>
      <c r="KO49" s="110" t="s">
        <v>326</v>
      </c>
      <c r="KP49" s="111" t="s">
        <v>326</v>
      </c>
      <c r="KQ49" s="90"/>
      <c r="KR49" s="61"/>
      <c r="KS49" s="274" t="s">
        <v>0</v>
      </c>
      <c r="KT49" s="61"/>
      <c r="KU49" s="110" t="s">
        <v>326</v>
      </c>
      <c r="KV49" s="111" t="s">
        <v>326</v>
      </c>
      <c r="KW49" s="90"/>
      <c r="KX49" s="61"/>
      <c r="KY49" s="274" t="s">
        <v>0</v>
      </c>
      <c r="KZ49" s="61"/>
      <c r="LA49" s="110" t="s">
        <v>326</v>
      </c>
      <c r="LB49" s="111" t="s">
        <v>326</v>
      </c>
      <c r="LC49" s="90"/>
      <c r="LD49" s="102"/>
      <c r="LE49" s="274" t="s">
        <v>0</v>
      </c>
      <c r="LF49" s="101"/>
      <c r="LG49" s="110" t="s">
        <v>326</v>
      </c>
      <c r="LH49" s="111" t="s">
        <v>326</v>
      </c>
      <c r="LI49" s="90"/>
      <c r="LJ49" s="61"/>
      <c r="LK49" s="274" t="s">
        <v>0</v>
      </c>
      <c r="LL49" s="61"/>
      <c r="LM49" s="110" t="s">
        <v>326</v>
      </c>
      <c r="LN49" s="111" t="s">
        <v>326</v>
      </c>
      <c r="LO49" s="90"/>
      <c r="LP49" s="61"/>
      <c r="LQ49" s="274" t="s">
        <v>0</v>
      </c>
      <c r="LR49" s="61"/>
      <c r="LS49" s="110" t="s">
        <v>326</v>
      </c>
      <c r="LT49" s="111" t="s">
        <v>326</v>
      </c>
      <c r="LU49" s="90"/>
      <c r="LV49" s="102"/>
      <c r="LW49" s="274" t="s">
        <v>0</v>
      </c>
      <c r="LX49" s="101"/>
      <c r="LY49" s="110" t="s">
        <v>326</v>
      </c>
      <c r="LZ49" s="111" t="s">
        <v>326</v>
      </c>
      <c r="MA49" s="90"/>
      <c r="MB49" s="61"/>
      <c r="MC49" s="274" t="s">
        <v>0</v>
      </c>
      <c r="MD49" s="61"/>
      <c r="ME49" s="110" t="s">
        <v>326</v>
      </c>
      <c r="MF49" s="111" t="s">
        <v>326</v>
      </c>
      <c r="MG49" s="90"/>
      <c r="MH49" s="61"/>
      <c r="MI49" s="274" t="s">
        <v>0</v>
      </c>
      <c r="MJ49" s="61"/>
      <c r="MK49" s="110" t="s">
        <v>326</v>
      </c>
      <c r="ML49" s="111" t="s">
        <v>326</v>
      </c>
      <c r="MM49" s="90"/>
      <c r="MN49" s="61"/>
      <c r="MO49" s="274" t="s">
        <v>0</v>
      </c>
      <c r="MP49" s="61"/>
      <c r="MQ49" s="110" t="s">
        <v>326</v>
      </c>
      <c r="MR49" s="111" t="s">
        <v>326</v>
      </c>
      <c r="MS49" s="90"/>
      <c r="MT49" s="102"/>
      <c r="MU49" s="274" t="s">
        <v>0</v>
      </c>
      <c r="MV49" s="101"/>
      <c r="MW49" s="110" t="s">
        <v>326</v>
      </c>
      <c r="MX49" s="111" t="s">
        <v>326</v>
      </c>
      <c r="MY49" s="90"/>
      <c r="MZ49" s="61"/>
      <c r="NA49" s="274" t="s">
        <v>0</v>
      </c>
      <c r="NB49" s="61"/>
      <c r="NC49" s="110" t="s">
        <v>326</v>
      </c>
      <c r="ND49" s="111" t="s">
        <v>326</v>
      </c>
      <c r="NE49" s="90"/>
      <c r="NF49" s="61"/>
      <c r="NG49" s="274" t="s">
        <v>0</v>
      </c>
      <c r="NH49" s="61"/>
      <c r="NI49" s="110" t="s">
        <v>326</v>
      </c>
      <c r="NJ49" s="111" t="s">
        <v>326</v>
      </c>
      <c r="NK49" s="90"/>
      <c r="NL49" s="61"/>
      <c r="NM49" s="274" t="s">
        <v>0</v>
      </c>
      <c r="NN49" s="61"/>
      <c r="NO49" s="110" t="s">
        <v>326</v>
      </c>
      <c r="NP49" s="111" t="s">
        <v>326</v>
      </c>
      <c r="NQ49" s="90"/>
      <c r="NR49" s="61"/>
      <c r="NS49" s="274" t="s">
        <v>0</v>
      </c>
      <c r="NT49" s="61"/>
      <c r="NU49" s="110" t="s">
        <v>326</v>
      </c>
      <c r="NV49" s="111" t="s">
        <v>326</v>
      </c>
      <c r="NW49" s="98"/>
      <c r="NX49" s="102"/>
      <c r="NY49" s="274" t="s">
        <v>0</v>
      </c>
      <c r="NZ49" s="101"/>
      <c r="OA49" s="110" t="s">
        <v>326</v>
      </c>
      <c r="OB49" s="111" t="s">
        <v>326</v>
      </c>
      <c r="OC49" s="117"/>
      <c r="OD49" s="253"/>
      <c r="OE49" s="110" t="s">
        <v>0</v>
      </c>
      <c r="OF49" s="110"/>
      <c r="OG49" s="110" t="s">
        <v>326</v>
      </c>
      <c r="OH49" s="111" t="s">
        <v>326</v>
      </c>
    </row>
    <row r="50" spans="1:398" ht="15" hidden="1" customHeight="1" x14ac:dyDescent="0.2">
      <c r="A50" s="292">
        <f>IF(B50="","",VLOOKUP(B50,'Registrovaní tipéri'!$A$2:$B$101,2,FALSE))</f>
        <v>70</v>
      </c>
      <c r="B50" s="277" t="s">
        <v>347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326</v>
      </c>
      <c r="N50" s="111" t="s">
        <v>326</v>
      </c>
      <c r="O50" s="297"/>
      <c r="P50" s="253"/>
      <c r="Q50" s="110"/>
      <c r="R50" s="110"/>
      <c r="S50" s="110" t="s">
        <v>326</v>
      </c>
      <c r="T50" s="111" t="s">
        <v>326</v>
      </c>
      <c r="U50" s="77"/>
      <c r="V50" s="102">
        <v>2</v>
      </c>
      <c r="W50" s="311" t="s">
        <v>0</v>
      </c>
      <c r="X50" s="101">
        <v>2</v>
      </c>
      <c r="Y50" s="110" t="s">
        <v>219</v>
      </c>
      <c r="Z50" s="111" t="s">
        <v>216</v>
      </c>
      <c r="AA50" s="90"/>
      <c r="AB50" s="61">
        <v>3</v>
      </c>
      <c r="AC50" s="294" t="s">
        <v>0</v>
      </c>
      <c r="AD50" s="61">
        <v>1</v>
      </c>
      <c r="AE50" s="110" t="s">
        <v>289</v>
      </c>
      <c r="AF50" s="111" t="s">
        <v>216</v>
      </c>
      <c r="AG50" s="90"/>
      <c r="AH50" s="61">
        <v>1</v>
      </c>
      <c r="AI50" s="274" t="s">
        <v>0</v>
      </c>
      <c r="AJ50" s="61">
        <v>2</v>
      </c>
      <c r="AK50" s="110" t="s">
        <v>289</v>
      </c>
      <c r="AL50" s="111" t="s">
        <v>216</v>
      </c>
      <c r="AM50" s="90"/>
      <c r="AN50" s="102">
        <v>1</v>
      </c>
      <c r="AO50" s="274" t="s">
        <v>0</v>
      </c>
      <c r="AP50" s="101">
        <v>3</v>
      </c>
      <c r="AQ50" s="110" t="s">
        <v>326</v>
      </c>
      <c r="AR50" s="111" t="s">
        <v>218</v>
      </c>
      <c r="AS50" s="90"/>
      <c r="AT50" s="61"/>
      <c r="AU50" s="274" t="s">
        <v>0</v>
      </c>
      <c r="AV50" s="61"/>
      <c r="AW50" s="110" t="s">
        <v>326</v>
      </c>
      <c r="AX50" s="111" t="s">
        <v>326</v>
      </c>
      <c r="AY50" s="90"/>
      <c r="AZ50" s="102"/>
      <c r="BA50" s="274" t="s">
        <v>0</v>
      </c>
      <c r="BB50" s="101"/>
      <c r="BC50" s="110" t="s">
        <v>326</v>
      </c>
      <c r="BD50" s="111" t="s">
        <v>326</v>
      </c>
      <c r="BE50" s="90"/>
      <c r="BF50" s="61">
        <v>1</v>
      </c>
      <c r="BG50" s="274" t="s">
        <v>0</v>
      </c>
      <c r="BH50" s="61">
        <v>2</v>
      </c>
      <c r="BI50" s="110" t="s">
        <v>216</v>
      </c>
      <c r="BJ50" s="111" t="s">
        <v>289</v>
      </c>
      <c r="BK50" s="90"/>
      <c r="BL50" s="61"/>
      <c r="BM50" s="274" t="s">
        <v>0</v>
      </c>
      <c r="BN50" s="61"/>
      <c r="BO50" s="110" t="s">
        <v>326</v>
      </c>
      <c r="BP50" s="111" t="s">
        <v>326</v>
      </c>
      <c r="BQ50" s="90"/>
      <c r="BR50" s="61"/>
      <c r="BS50" s="274" t="s">
        <v>0</v>
      </c>
      <c r="BT50" s="61"/>
      <c r="BU50" s="110" t="s">
        <v>326</v>
      </c>
      <c r="BV50" s="111" t="s">
        <v>326</v>
      </c>
      <c r="BW50" s="90"/>
      <c r="BX50" s="61"/>
      <c r="BY50" s="274" t="s">
        <v>0</v>
      </c>
      <c r="BZ50" s="61"/>
      <c r="CA50" s="110" t="s">
        <v>326</v>
      </c>
      <c r="CB50" s="111" t="s">
        <v>326</v>
      </c>
      <c r="CC50" s="90"/>
      <c r="CD50" s="61"/>
      <c r="CE50" s="274" t="s">
        <v>0</v>
      </c>
      <c r="CF50" s="61"/>
      <c r="CG50" s="110" t="s">
        <v>326</v>
      </c>
      <c r="CH50" s="111" t="s">
        <v>326</v>
      </c>
      <c r="CI50" s="90"/>
      <c r="CJ50" s="102"/>
      <c r="CK50" s="274" t="s">
        <v>0</v>
      </c>
      <c r="CL50" s="101"/>
      <c r="CM50" s="110" t="s">
        <v>326</v>
      </c>
      <c r="CN50" s="111" t="s">
        <v>326</v>
      </c>
      <c r="CO50" s="90"/>
      <c r="CP50" s="102"/>
      <c r="CQ50" s="274" t="s">
        <v>0</v>
      </c>
      <c r="CR50" s="101"/>
      <c r="CS50" s="110" t="s">
        <v>326</v>
      </c>
      <c r="CT50" s="111" t="s">
        <v>326</v>
      </c>
      <c r="CU50" s="90"/>
      <c r="CV50" s="61"/>
      <c r="CW50" s="274" t="s">
        <v>0</v>
      </c>
      <c r="CX50" s="61"/>
      <c r="CY50" s="110" t="s">
        <v>326</v>
      </c>
      <c r="CZ50" s="111" t="s">
        <v>326</v>
      </c>
      <c r="DA50" s="90"/>
      <c r="DB50" s="61"/>
      <c r="DC50" s="274" t="s">
        <v>0</v>
      </c>
      <c r="DD50" s="61"/>
      <c r="DE50" s="110" t="s">
        <v>326</v>
      </c>
      <c r="DF50" s="111" t="s">
        <v>326</v>
      </c>
      <c r="DG50" s="90"/>
      <c r="DH50" s="61"/>
      <c r="DI50" s="274" t="s">
        <v>0</v>
      </c>
      <c r="DJ50" s="61"/>
      <c r="DK50" s="110" t="s">
        <v>326</v>
      </c>
      <c r="DL50" s="111" t="s">
        <v>326</v>
      </c>
      <c r="DM50" s="90"/>
      <c r="DN50" s="61"/>
      <c r="DO50" s="274" t="s">
        <v>0</v>
      </c>
      <c r="DP50" s="61"/>
      <c r="DQ50" s="110" t="s">
        <v>326</v>
      </c>
      <c r="DR50" s="111" t="s">
        <v>326</v>
      </c>
      <c r="DS50" s="90"/>
      <c r="DT50" s="61"/>
      <c r="DU50" s="274" t="s">
        <v>0</v>
      </c>
      <c r="DV50" s="61"/>
      <c r="DW50" s="110" t="s">
        <v>326</v>
      </c>
      <c r="DX50" s="111" t="s">
        <v>326</v>
      </c>
      <c r="DY50" s="90"/>
      <c r="DZ50" s="61"/>
      <c r="EA50" s="274" t="s">
        <v>0</v>
      </c>
      <c r="EB50" s="61"/>
      <c r="EC50" s="110" t="s">
        <v>326</v>
      </c>
      <c r="ED50" s="111" t="s">
        <v>326</v>
      </c>
      <c r="EE50" s="90"/>
      <c r="EF50" s="61"/>
      <c r="EG50" s="274" t="s">
        <v>0</v>
      </c>
      <c r="EH50" s="61"/>
      <c r="EI50" s="110" t="s">
        <v>326</v>
      </c>
      <c r="EJ50" s="111" t="s">
        <v>326</v>
      </c>
      <c r="EK50" s="90"/>
      <c r="EL50" s="61"/>
      <c r="EM50" s="274" t="s">
        <v>0</v>
      </c>
      <c r="EN50" s="61"/>
      <c r="EO50" s="110" t="s">
        <v>326</v>
      </c>
      <c r="EP50" s="111" t="s">
        <v>326</v>
      </c>
      <c r="EQ50" s="90"/>
      <c r="ER50" s="102"/>
      <c r="ES50" s="274" t="s">
        <v>0</v>
      </c>
      <c r="ET50" s="101"/>
      <c r="EU50" s="110" t="s">
        <v>326</v>
      </c>
      <c r="EV50" s="111" t="s">
        <v>326</v>
      </c>
      <c r="EW50" s="90"/>
      <c r="EX50" s="61"/>
      <c r="EY50" s="274" t="s">
        <v>0</v>
      </c>
      <c r="EZ50" s="61"/>
      <c r="FA50" s="110" t="s">
        <v>326</v>
      </c>
      <c r="FB50" s="111" t="s">
        <v>326</v>
      </c>
      <c r="FC50" s="90"/>
      <c r="FD50" s="102"/>
      <c r="FE50" s="274" t="s">
        <v>0</v>
      </c>
      <c r="FF50" s="101"/>
      <c r="FG50" s="110" t="s">
        <v>326</v>
      </c>
      <c r="FH50" s="111" t="s">
        <v>326</v>
      </c>
      <c r="FI50" s="90"/>
      <c r="FJ50" s="61"/>
      <c r="FK50" s="274" t="s">
        <v>0</v>
      </c>
      <c r="FL50" s="61"/>
      <c r="FM50" s="110" t="s">
        <v>326</v>
      </c>
      <c r="FN50" s="111" t="s">
        <v>326</v>
      </c>
      <c r="FO50" s="90"/>
      <c r="FP50" s="61"/>
      <c r="FQ50" s="274" t="s">
        <v>0</v>
      </c>
      <c r="FR50" s="61"/>
      <c r="FS50" s="110" t="s">
        <v>326</v>
      </c>
      <c r="FT50" s="111" t="s">
        <v>326</v>
      </c>
      <c r="FU50" s="90"/>
      <c r="FV50" s="61"/>
      <c r="FW50" s="274" t="s">
        <v>0</v>
      </c>
      <c r="FX50" s="61"/>
      <c r="FY50" s="110" t="s">
        <v>326</v>
      </c>
      <c r="FZ50" s="111" t="s">
        <v>326</v>
      </c>
      <c r="GA50" s="90"/>
      <c r="GB50" s="102"/>
      <c r="GC50" s="274" t="s">
        <v>0</v>
      </c>
      <c r="GD50" s="101"/>
      <c r="GE50" s="110" t="s">
        <v>326</v>
      </c>
      <c r="GF50" s="111" t="s">
        <v>326</v>
      </c>
      <c r="GG50" s="90"/>
      <c r="GH50" s="102"/>
      <c r="GI50" s="274" t="s">
        <v>0</v>
      </c>
      <c r="GJ50" s="101"/>
      <c r="GK50" s="110" t="s">
        <v>326</v>
      </c>
      <c r="GL50" s="111" t="s">
        <v>326</v>
      </c>
      <c r="GM50" s="90"/>
      <c r="GN50" s="61"/>
      <c r="GO50" s="274" t="s">
        <v>0</v>
      </c>
      <c r="GP50" s="61"/>
      <c r="GQ50" s="110" t="s">
        <v>326</v>
      </c>
      <c r="GR50" s="111" t="s">
        <v>326</v>
      </c>
      <c r="GS50" s="90"/>
      <c r="GT50" s="61"/>
      <c r="GU50" s="274" t="s">
        <v>0</v>
      </c>
      <c r="GV50" s="61"/>
      <c r="GW50" s="110" t="s">
        <v>326</v>
      </c>
      <c r="GX50" s="111" t="s">
        <v>326</v>
      </c>
      <c r="GY50" s="90"/>
      <c r="GZ50" s="102"/>
      <c r="HA50" s="274" t="s">
        <v>0</v>
      </c>
      <c r="HB50" s="101"/>
      <c r="HC50" s="110" t="s">
        <v>326</v>
      </c>
      <c r="HD50" s="111" t="s">
        <v>326</v>
      </c>
      <c r="HE50" s="90"/>
      <c r="HF50" s="61"/>
      <c r="HG50" s="274" t="s">
        <v>0</v>
      </c>
      <c r="HH50" s="61"/>
      <c r="HI50" s="110" t="s">
        <v>326</v>
      </c>
      <c r="HJ50" s="111" t="s">
        <v>326</v>
      </c>
      <c r="HK50" s="90"/>
      <c r="HL50" s="61"/>
      <c r="HM50" s="274" t="s">
        <v>0</v>
      </c>
      <c r="HN50" s="61"/>
      <c r="HO50" s="110" t="s">
        <v>326</v>
      </c>
      <c r="HP50" s="111" t="s">
        <v>326</v>
      </c>
      <c r="HQ50" s="90"/>
      <c r="HR50" s="61"/>
      <c r="HS50" s="274" t="s">
        <v>0</v>
      </c>
      <c r="HT50" s="61"/>
      <c r="HU50" s="110" t="s">
        <v>326</v>
      </c>
      <c r="HV50" s="111" t="s">
        <v>326</v>
      </c>
      <c r="HW50" s="90"/>
      <c r="HX50" s="102"/>
      <c r="HY50" s="274" t="s">
        <v>0</v>
      </c>
      <c r="HZ50" s="101"/>
      <c r="IA50" s="110" t="s">
        <v>326</v>
      </c>
      <c r="IB50" s="111" t="s">
        <v>326</v>
      </c>
      <c r="IC50" s="90"/>
      <c r="ID50" s="61"/>
      <c r="IE50" s="274" t="s">
        <v>0</v>
      </c>
      <c r="IF50" s="61"/>
      <c r="IG50" s="110" t="s">
        <v>326</v>
      </c>
      <c r="IH50" s="111" t="s">
        <v>326</v>
      </c>
      <c r="II50" s="90"/>
      <c r="IJ50" s="61"/>
      <c r="IK50" s="274" t="s">
        <v>0</v>
      </c>
      <c r="IL50" s="61"/>
      <c r="IM50" s="110" t="s">
        <v>326</v>
      </c>
      <c r="IN50" s="111" t="s">
        <v>326</v>
      </c>
      <c r="IO50" s="90"/>
      <c r="IP50" s="102"/>
      <c r="IQ50" s="274" t="s">
        <v>0</v>
      </c>
      <c r="IR50" s="101"/>
      <c r="IS50" s="110" t="s">
        <v>326</v>
      </c>
      <c r="IT50" s="111" t="s">
        <v>326</v>
      </c>
      <c r="IU50" s="90"/>
      <c r="IV50" s="61"/>
      <c r="IW50" s="274" t="s">
        <v>0</v>
      </c>
      <c r="IX50" s="61"/>
      <c r="IY50" s="110" t="s">
        <v>326</v>
      </c>
      <c r="IZ50" s="111" t="s">
        <v>326</v>
      </c>
      <c r="JA50" s="90"/>
      <c r="JB50" s="61"/>
      <c r="JC50" s="274" t="s">
        <v>0</v>
      </c>
      <c r="JD50" s="61"/>
      <c r="JE50" s="110" t="s">
        <v>326</v>
      </c>
      <c r="JF50" s="111" t="s">
        <v>326</v>
      </c>
      <c r="JG50" s="90"/>
      <c r="JH50" s="61"/>
      <c r="JI50" s="274" t="s">
        <v>0</v>
      </c>
      <c r="JJ50" s="61"/>
      <c r="JK50" s="110" t="s">
        <v>326</v>
      </c>
      <c r="JL50" s="111" t="s">
        <v>326</v>
      </c>
      <c r="JM50" s="90"/>
      <c r="JN50" s="61"/>
      <c r="JO50" s="274" t="s">
        <v>0</v>
      </c>
      <c r="JP50" s="61"/>
      <c r="JQ50" s="110" t="s">
        <v>326</v>
      </c>
      <c r="JR50" s="111" t="s">
        <v>326</v>
      </c>
      <c r="JS50" s="90"/>
      <c r="JT50" s="102"/>
      <c r="JU50" s="274" t="s">
        <v>0</v>
      </c>
      <c r="JV50" s="101"/>
      <c r="JW50" s="110" t="s">
        <v>326</v>
      </c>
      <c r="JX50" s="111" t="s">
        <v>326</v>
      </c>
      <c r="JY50" s="90"/>
      <c r="JZ50" s="102"/>
      <c r="KA50" s="274" t="s">
        <v>0</v>
      </c>
      <c r="KB50" s="101"/>
      <c r="KC50" s="110" t="s">
        <v>326</v>
      </c>
      <c r="KD50" s="111" t="s">
        <v>326</v>
      </c>
      <c r="KE50" s="90"/>
      <c r="KF50" s="102"/>
      <c r="KG50" s="274" t="s">
        <v>0</v>
      </c>
      <c r="KH50" s="101"/>
      <c r="KI50" s="110" t="s">
        <v>326</v>
      </c>
      <c r="KJ50" s="111" t="s">
        <v>326</v>
      </c>
      <c r="KK50" s="90"/>
      <c r="KL50" s="61"/>
      <c r="KM50" s="274" t="s">
        <v>0</v>
      </c>
      <c r="KN50" s="61"/>
      <c r="KO50" s="110" t="s">
        <v>326</v>
      </c>
      <c r="KP50" s="111" t="s">
        <v>326</v>
      </c>
      <c r="KQ50" s="90"/>
      <c r="KR50" s="61"/>
      <c r="KS50" s="274" t="s">
        <v>0</v>
      </c>
      <c r="KT50" s="61"/>
      <c r="KU50" s="110" t="s">
        <v>326</v>
      </c>
      <c r="KV50" s="111" t="s">
        <v>326</v>
      </c>
      <c r="KW50" s="90"/>
      <c r="KX50" s="61"/>
      <c r="KY50" s="274" t="s">
        <v>0</v>
      </c>
      <c r="KZ50" s="61"/>
      <c r="LA50" s="110" t="s">
        <v>326</v>
      </c>
      <c r="LB50" s="111" t="s">
        <v>326</v>
      </c>
      <c r="LC50" s="90"/>
      <c r="LD50" s="102"/>
      <c r="LE50" s="274" t="s">
        <v>0</v>
      </c>
      <c r="LF50" s="101"/>
      <c r="LG50" s="110" t="s">
        <v>326</v>
      </c>
      <c r="LH50" s="111" t="s">
        <v>326</v>
      </c>
      <c r="LI50" s="90"/>
      <c r="LJ50" s="61"/>
      <c r="LK50" s="274" t="s">
        <v>0</v>
      </c>
      <c r="LL50" s="61"/>
      <c r="LM50" s="110" t="s">
        <v>326</v>
      </c>
      <c r="LN50" s="111" t="s">
        <v>326</v>
      </c>
      <c r="LO50" s="90"/>
      <c r="LP50" s="61"/>
      <c r="LQ50" s="274" t="s">
        <v>0</v>
      </c>
      <c r="LR50" s="61"/>
      <c r="LS50" s="110" t="s">
        <v>326</v>
      </c>
      <c r="LT50" s="111" t="s">
        <v>326</v>
      </c>
      <c r="LU50" s="90"/>
      <c r="LV50" s="102"/>
      <c r="LW50" s="274" t="s">
        <v>0</v>
      </c>
      <c r="LX50" s="101"/>
      <c r="LY50" s="110" t="s">
        <v>326</v>
      </c>
      <c r="LZ50" s="111" t="s">
        <v>326</v>
      </c>
      <c r="MA50" s="90"/>
      <c r="MB50" s="61"/>
      <c r="MC50" s="274" t="s">
        <v>0</v>
      </c>
      <c r="MD50" s="61"/>
      <c r="ME50" s="110" t="s">
        <v>326</v>
      </c>
      <c r="MF50" s="111" t="s">
        <v>326</v>
      </c>
      <c r="MG50" s="90"/>
      <c r="MH50" s="61"/>
      <c r="MI50" s="274" t="s">
        <v>0</v>
      </c>
      <c r="MJ50" s="61"/>
      <c r="MK50" s="110" t="s">
        <v>326</v>
      </c>
      <c r="ML50" s="111" t="s">
        <v>326</v>
      </c>
      <c r="MM50" s="90"/>
      <c r="MN50" s="61"/>
      <c r="MO50" s="274" t="s">
        <v>0</v>
      </c>
      <c r="MP50" s="61"/>
      <c r="MQ50" s="110" t="s">
        <v>326</v>
      </c>
      <c r="MR50" s="111" t="s">
        <v>326</v>
      </c>
      <c r="MS50" s="90"/>
      <c r="MT50" s="102"/>
      <c r="MU50" s="274" t="s">
        <v>0</v>
      </c>
      <c r="MV50" s="101"/>
      <c r="MW50" s="110" t="s">
        <v>326</v>
      </c>
      <c r="MX50" s="111" t="s">
        <v>326</v>
      </c>
      <c r="MY50" s="90"/>
      <c r="MZ50" s="61"/>
      <c r="NA50" s="274" t="s">
        <v>0</v>
      </c>
      <c r="NB50" s="61"/>
      <c r="NC50" s="110" t="s">
        <v>326</v>
      </c>
      <c r="ND50" s="111" t="s">
        <v>326</v>
      </c>
      <c r="NE50" s="90"/>
      <c r="NF50" s="61"/>
      <c r="NG50" s="274" t="s">
        <v>0</v>
      </c>
      <c r="NH50" s="61"/>
      <c r="NI50" s="110" t="s">
        <v>326</v>
      </c>
      <c r="NJ50" s="111" t="s">
        <v>326</v>
      </c>
      <c r="NK50" s="90"/>
      <c r="NL50" s="61"/>
      <c r="NM50" s="274" t="s">
        <v>0</v>
      </c>
      <c r="NN50" s="61"/>
      <c r="NO50" s="110" t="s">
        <v>326</v>
      </c>
      <c r="NP50" s="111" t="s">
        <v>326</v>
      </c>
      <c r="NQ50" s="90"/>
      <c r="NR50" s="61"/>
      <c r="NS50" s="274" t="s">
        <v>0</v>
      </c>
      <c r="NT50" s="61"/>
      <c r="NU50" s="110" t="s">
        <v>326</v>
      </c>
      <c r="NV50" s="111" t="s">
        <v>326</v>
      </c>
      <c r="NW50" s="98"/>
      <c r="NX50" s="102"/>
      <c r="NY50" s="274" t="s">
        <v>0</v>
      </c>
      <c r="NZ50" s="101"/>
      <c r="OA50" s="110" t="s">
        <v>326</v>
      </c>
      <c r="OB50" s="111" t="s">
        <v>326</v>
      </c>
      <c r="OC50" s="117"/>
      <c r="OD50" s="253"/>
      <c r="OE50" s="110" t="s">
        <v>0</v>
      </c>
      <c r="OF50" s="110"/>
      <c r="OG50" s="110" t="s">
        <v>326</v>
      </c>
      <c r="OH50" s="111" t="s">
        <v>326</v>
      </c>
    </row>
    <row r="51" spans="1:398" ht="15" x14ac:dyDescent="0.2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216</v>
      </c>
      <c r="N51" s="111" t="s">
        <v>219</v>
      </c>
      <c r="O51" s="77"/>
      <c r="P51" s="102">
        <v>3</v>
      </c>
      <c r="Q51" s="311" t="s">
        <v>0</v>
      </c>
      <c r="R51" s="101">
        <v>0</v>
      </c>
      <c r="S51" s="110" t="s">
        <v>216</v>
      </c>
      <c r="T51" s="111" t="s">
        <v>217</v>
      </c>
      <c r="U51" s="77"/>
      <c r="V51" s="102">
        <v>0</v>
      </c>
      <c r="W51" s="311" t="s">
        <v>0</v>
      </c>
      <c r="X51" s="101">
        <v>2</v>
      </c>
      <c r="Y51" s="110" t="s">
        <v>216</v>
      </c>
      <c r="Z51" s="111" t="s">
        <v>219</v>
      </c>
      <c r="AA51" s="90"/>
      <c r="AB51" s="101">
        <v>3</v>
      </c>
      <c r="AC51" s="294" t="s">
        <v>0</v>
      </c>
      <c r="AD51" s="101">
        <v>1</v>
      </c>
      <c r="AE51" s="110" t="s">
        <v>216</v>
      </c>
      <c r="AF51" s="111" t="s">
        <v>217</v>
      </c>
      <c r="AG51" s="90"/>
      <c r="AH51" s="101">
        <v>1</v>
      </c>
      <c r="AI51" s="274" t="s">
        <v>0</v>
      </c>
      <c r="AJ51" s="101">
        <v>3</v>
      </c>
      <c r="AK51" s="110" t="s">
        <v>216</v>
      </c>
      <c r="AL51" s="111" t="s">
        <v>217</v>
      </c>
      <c r="AM51" s="90"/>
      <c r="AN51" s="102">
        <v>1</v>
      </c>
      <c r="AO51" s="274" t="s">
        <v>0</v>
      </c>
      <c r="AP51" s="101">
        <v>3</v>
      </c>
      <c r="AQ51" s="110" t="s">
        <v>217</v>
      </c>
      <c r="AR51" s="111" t="s">
        <v>216</v>
      </c>
      <c r="AS51" s="90"/>
      <c r="AT51" s="101">
        <v>2</v>
      </c>
      <c r="AU51" s="274" t="s">
        <v>0</v>
      </c>
      <c r="AV51" s="101">
        <v>1</v>
      </c>
      <c r="AW51" s="110" t="s">
        <v>216</v>
      </c>
      <c r="AX51" s="111" t="s">
        <v>219</v>
      </c>
      <c r="AY51" s="90"/>
      <c r="AZ51" s="102">
        <v>3</v>
      </c>
      <c r="BA51" s="274" t="s">
        <v>0</v>
      </c>
      <c r="BB51" s="101">
        <v>1</v>
      </c>
      <c r="BC51" s="110" t="s">
        <v>217</v>
      </c>
      <c r="BD51" s="111" t="s">
        <v>215</v>
      </c>
      <c r="BE51" s="90"/>
      <c r="BF51" s="101">
        <v>0</v>
      </c>
      <c r="BG51" s="274" t="s">
        <v>0</v>
      </c>
      <c r="BH51" s="101">
        <v>2</v>
      </c>
      <c r="BI51" s="110" t="s">
        <v>216</v>
      </c>
      <c r="BJ51" s="111" t="s">
        <v>219</v>
      </c>
      <c r="BK51" s="90"/>
      <c r="BL51" s="101">
        <v>3</v>
      </c>
      <c r="BM51" s="274" t="s">
        <v>0</v>
      </c>
      <c r="BN51" s="101">
        <v>0</v>
      </c>
      <c r="BO51" s="110" t="s">
        <v>217</v>
      </c>
      <c r="BP51" s="111" t="s">
        <v>214</v>
      </c>
      <c r="BQ51" s="90"/>
      <c r="BR51" s="101">
        <v>1</v>
      </c>
      <c r="BS51" s="274" t="s">
        <v>0</v>
      </c>
      <c r="BT51" s="101">
        <v>2</v>
      </c>
      <c r="BU51" s="110" t="s">
        <v>216</v>
      </c>
      <c r="BV51" s="111" t="s">
        <v>212</v>
      </c>
      <c r="BW51" s="90"/>
      <c r="BX51" s="101">
        <v>3</v>
      </c>
      <c r="BY51" s="274" t="s">
        <v>0</v>
      </c>
      <c r="BZ51" s="101">
        <v>1</v>
      </c>
      <c r="CA51" s="110" t="s">
        <v>216</v>
      </c>
      <c r="CB51" s="111" t="s">
        <v>212</v>
      </c>
      <c r="CC51" s="90"/>
      <c r="CD51" s="101">
        <v>3</v>
      </c>
      <c r="CE51" s="274" t="s">
        <v>0</v>
      </c>
      <c r="CF51" s="101">
        <v>1</v>
      </c>
      <c r="CG51" s="110" t="s">
        <v>217</v>
      </c>
      <c r="CH51" s="111" t="s">
        <v>215</v>
      </c>
      <c r="CI51" s="90"/>
      <c r="CJ51" s="102">
        <v>3</v>
      </c>
      <c r="CK51" s="274" t="s">
        <v>0</v>
      </c>
      <c r="CL51" s="101">
        <v>1</v>
      </c>
      <c r="CM51" s="110" t="s">
        <v>216</v>
      </c>
      <c r="CN51" s="111" t="s">
        <v>212</v>
      </c>
      <c r="CO51" s="90"/>
      <c r="CP51" s="102">
        <v>1</v>
      </c>
      <c r="CQ51" s="274" t="s">
        <v>0</v>
      </c>
      <c r="CR51" s="101">
        <v>3</v>
      </c>
      <c r="CS51" s="110" t="s">
        <v>217</v>
      </c>
      <c r="CT51" s="111" t="s">
        <v>214</v>
      </c>
      <c r="CU51" s="90"/>
      <c r="CV51" s="101">
        <v>1</v>
      </c>
      <c r="CW51" s="274" t="s">
        <v>0</v>
      </c>
      <c r="CX51" s="101">
        <v>3</v>
      </c>
      <c r="CY51" s="110" t="s">
        <v>216</v>
      </c>
      <c r="CZ51" s="111" t="s">
        <v>212</v>
      </c>
      <c r="DA51" s="90"/>
      <c r="DB51" s="101">
        <v>1</v>
      </c>
      <c r="DC51" s="274" t="s">
        <v>0</v>
      </c>
      <c r="DD51" s="101">
        <v>4</v>
      </c>
      <c r="DE51" s="110" t="s">
        <v>217</v>
      </c>
      <c r="DF51" s="111" t="s">
        <v>217</v>
      </c>
      <c r="DG51" s="90"/>
      <c r="DH51" s="101">
        <v>3</v>
      </c>
      <c r="DI51" s="274" t="s">
        <v>0</v>
      </c>
      <c r="DJ51" s="101">
        <v>0</v>
      </c>
      <c r="DK51" s="110" t="s">
        <v>216</v>
      </c>
      <c r="DL51" s="111" t="s">
        <v>212</v>
      </c>
      <c r="DM51" s="90"/>
      <c r="DN51" s="101">
        <v>1</v>
      </c>
      <c r="DO51" s="274" t="s">
        <v>0</v>
      </c>
      <c r="DP51" s="101">
        <v>2</v>
      </c>
      <c r="DQ51" s="110" t="s">
        <v>216</v>
      </c>
      <c r="DR51" s="111" t="s">
        <v>212</v>
      </c>
      <c r="DS51" s="90"/>
      <c r="DT51" s="101">
        <v>3</v>
      </c>
      <c r="DU51" s="274" t="s">
        <v>0</v>
      </c>
      <c r="DV51" s="101">
        <v>0</v>
      </c>
      <c r="DW51" s="110" t="s">
        <v>217</v>
      </c>
      <c r="DX51" s="111" t="s">
        <v>215</v>
      </c>
      <c r="DY51" s="90"/>
      <c r="DZ51" s="101">
        <v>3</v>
      </c>
      <c r="EA51" s="274" t="s">
        <v>0</v>
      </c>
      <c r="EB51" s="101">
        <v>1</v>
      </c>
      <c r="EC51" s="110" t="s">
        <v>216</v>
      </c>
      <c r="ED51" s="111" t="s">
        <v>212</v>
      </c>
      <c r="EE51" s="90"/>
      <c r="EF51" s="101">
        <v>1</v>
      </c>
      <c r="EG51" s="274" t="s">
        <v>0</v>
      </c>
      <c r="EH51" s="101">
        <v>3</v>
      </c>
      <c r="EI51" s="110" t="s">
        <v>216</v>
      </c>
      <c r="EJ51" s="111" t="s">
        <v>212</v>
      </c>
      <c r="EK51" s="90"/>
      <c r="EL51" s="101">
        <v>1</v>
      </c>
      <c r="EM51" s="274" t="s">
        <v>0</v>
      </c>
      <c r="EN51" s="101">
        <v>3</v>
      </c>
      <c r="EO51" s="110" t="s">
        <v>216</v>
      </c>
      <c r="EP51" s="111" t="s">
        <v>212</v>
      </c>
      <c r="EQ51" s="90"/>
      <c r="ER51" s="102">
        <v>1</v>
      </c>
      <c r="ES51" s="274" t="s">
        <v>0</v>
      </c>
      <c r="ET51" s="101">
        <v>2</v>
      </c>
      <c r="EU51" s="110" t="s">
        <v>215</v>
      </c>
      <c r="EV51" s="111" t="s">
        <v>214</v>
      </c>
      <c r="EW51" s="90"/>
      <c r="EX51" s="101">
        <v>3</v>
      </c>
      <c r="EY51" s="274" t="s">
        <v>0</v>
      </c>
      <c r="EZ51" s="101">
        <v>1</v>
      </c>
      <c r="FA51" s="110" t="s">
        <v>216</v>
      </c>
      <c r="FB51" s="111" t="s">
        <v>212</v>
      </c>
      <c r="FC51" s="90"/>
      <c r="FD51" s="102">
        <v>2</v>
      </c>
      <c r="FE51" s="274" t="s">
        <v>0</v>
      </c>
      <c r="FF51" s="101">
        <v>0</v>
      </c>
      <c r="FG51" s="110" t="s">
        <v>219</v>
      </c>
      <c r="FH51" s="111" t="s">
        <v>214</v>
      </c>
      <c r="FI51" s="90"/>
      <c r="FJ51" s="101">
        <v>2</v>
      </c>
      <c r="FK51" s="274" t="s">
        <v>0</v>
      </c>
      <c r="FL51" s="101">
        <v>1</v>
      </c>
      <c r="FM51" s="110" t="s">
        <v>216</v>
      </c>
      <c r="FN51" s="111" t="s">
        <v>212</v>
      </c>
      <c r="FO51" s="90"/>
      <c r="FP51" s="101">
        <v>0</v>
      </c>
      <c r="FQ51" s="274" t="s">
        <v>0</v>
      </c>
      <c r="FR51" s="101">
        <v>2</v>
      </c>
      <c r="FS51" s="110" t="s">
        <v>216</v>
      </c>
      <c r="FT51" s="111" t="s">
        <v>212</v>
      </c>
      <c r="FU51" s="90"/>
      <c r="FV51" s="101">
        <v>3</v>
      </c>
      <c r="FW51" s="274" t="s">
        <v>0</v>
      </c>
      <c r="FX51" s="101">
        <v>0</v>
      </c>
      <c r="FY51" s="110" t="s">
        <v>219</v>
      </c>
      <c r="FZ51" s="111" t="s">
        <v>212</v>
      </c>
      <c r="GA51" s="90"/>
      <c r="GB51" s="102">
        <v>1</v>
      </c>
      <c r="GC51" s="274" t="s">
        <v>0</v>
      </c>
      <c r="GD51" s="101">
        <v>3</v>
      </c>
      <c r="GE51" s="110" t="s">
        <v>217</v>
      </c>
      <c r="GF51" s="111" t="s">
        <v>214</v>
      </c>
      <c r="GG51" s="90"/>
      <c r="GH51" s="102">
        <v>2</v>
      </c>
      <c r="GI51" s="274" t="s">
        <v>0</v>
      </c>
      <c r="GJ51" s="101">
        <v>1</v>
      </c>
      <c r="GK51" s="110" t="s">
        <v>217</v>
      </c>
      <c r="GL51" s="111" t="s">
        <v>214</v>
      </c>
      <c r="GM51" s="90"/>
      <c r="GN51" s="101">
        <v>0</v>
      </c>
      <c r="GO51" s="274" t="s">
        <v>0</v>
      </c>
      <c r="GP51" s="101">
        <v>2</v>
      </c>
      <c r="GQ51" s="110" t="s">
        <v>217</v>
      </c>
      <c r="GR51" s="111" t="s">
        <v>218</v>
      </c>
      <c r="GS51" s="90"/>
      <c r="GT51" s="101">
        <v>0</v>
      </c>
      <c r="GU51" s="274" t="s">
        <v>0</v>
      </c>
      <c r="GV51" s="101">
        <v>2</v>
      </c>
      <c r="GW51" s="110" t="s">
        <v>217</v>
      </c>
      <c r="GX51" s="111" t="s">
        <v>218</v>
      </c>
      <c r="GY51" s="90"/>
      <c r="GZ51" s="102">
        <v>2</v>
      </c>
      <c r="HA51" s="274" t="s">
        <v>0</v>
      </c>
      <c r="HB51" s="101">
        <v>0</v>
      </c>
      <c r="HC51" s="110" t="s">
        <v>214</v>
      </c>
      <c r="HD51" s="111" t="s">
        <v>215</v>
      </c>
      <c r="HE51" s="90"/>
      <c r="HF51" s="101">
        <v>2</v>
      </c>
      <c r="HG51" s="274" t="s">
        <v>0</v>
      </c>
      <c r="HH51" s="101">
        <v>0</v>
      </c>
      <c r="HI51" s="110" t="s">
        <v>217</v>
      </c>
      <c r="HJ51" s="111" t="s">
        <v>214</v>
      </c>
      <c r="HK51" s="90"/>
      <c r="HL51" s="101">
        <v>1</v>
      </c>
      <c r="HM51" s="274" t="s">
        <v>0</v>
      </c>
      <c r="HN51" s="101">
        <v>2</v>
      </c>
      <c r="HO51" s="110" t="s">
        <v>218</v>
      </c>
      <c r="HP51" s="111" t="s">
        <v>219</v>
      </c>
      <c r="HQ51" s="90"/>
      <c r="HR51" s="101">
        <v>2</v>
      </c>
      <c r="HS51" s="274" t="s">
        <v>0</v>
      </c>
      <c r="HT51" s="101">
        <v>1</v>
      </c>
      <c r="HU51" s="110" t="s">
        <v>217</v>
      </c>
      <c r="HV51" s="111" t="s">
        <v>212</v>
      </c>
      <c r="HW51" s="90"/>
      <c r="HX51" s="102"/>
      <c r="HY51" s="274" t="s">
        <v>0</v>
      </c>
      <c r="HZ51" s="101"/>
      <c r="IA51" s="110" t="s">
        <v>326</v>
      </c>
      <c r="IB51" s="111" t="s">
        <v>326</v>
      </c>
      <c r="IC51" s="90"/>
      <c r="ID51" s="101">
        <v>1</v>
      </c>
      <c r="IE51" s="274" t="s">
        <v>0</v>
      </c>
      <c r="IF51" s="101">
        <v>3</v>
      </c>
      <c r="IG51" s="110" t="s">
        <v>216</v>
      </c>
      <c r="IH51" s="111" t="s">
        <v>212</v>
      </c>
      <c r="II51" s="90"/>
      <c r="IJ51" s="101"/>
      <c r="IK51" s="274" t="s">
        <v>0</v>
      </c>
      <c r="IL51" s="101"/>
      <c r="IM51" s="110" t="s">
        <v>326</v>
      </c>
      <c r="IN51" s="111" t="s">
        <v>326</v>
      </c>
      <c r="IO51" s="90"/>
      <c r="IP51" s="102">
        <v>3</v>
      </c>
      <c r="IQ51" s="274" t="s">
        <v>0</v>
      </c>
      <c r="IR51" s="101">
        <v>0</v>
      </c>
      <c r="IS51" s="110" t="s">
        <v>219</v>
      </c>
      <c r="IT51" s="111" t="s">
        <v>210</v>
      </c>
      <c r="IU51" s="90"/>
      <c r="IV51" s="101">
        <v>1</v>
      </c>
      <c r="IW51" s="274" t="s">
        <v>0</v>
      </c>
      <c r="IX51" s="101">
        <v>3</v>
      </c>
      <c r="IY51" s="110" t="s">
        <v>216</v>
      </c>
      <c r="IZ51" s="111" t="s">
        <v>210</v>
      </c>
      <c r="JA51" s="90"/>
      <c r="JB51" s="101">
        <v>2</v>
      </c>
      <c r="JC51" s="274" t="s">
        <v>0</v>
      </c>
      <c r="JD51" s="101">
        <v>0</v>
      </c>
      <c r="JE51" s="110" t="s">
        <v>219</v>
      </c>
      <c r="JF51" s="111" t="s">
        <v>210</v>
      </c>
      <c r="JG51" s="90"/>
      <c r="JH51" s="101"/>
      <c r="JI51" s="274" t="s">
        <v>0</v>
      </c>
      <c r="JJ51" s="101"/>
      <c r="JK51" s="110" t="s">
        <v>326</v>
      </c>
      <c r="JL51" s="111" t="s">
        <v>326</v>
      </c>
      <c r="JM51" s="90"/>
      <c r="JN51" s="101"/>
      <c r="JO51" s="274" t="s">
        <v>0</v>
      </c>
      <c r="JP51" s="101"/>
      <c r="JQ51" s="110" t="s">
        <v>326</v>
      </c>
      <c r="JR51" s="111" t="s">
        <v>326</v>
      </c>
      <c r="JS51" s="90"/>
      <c r="JT51" s="102"/>
      <c r="JU51" s="274" t="s">
        <v>0</v>
      </c>
      <c r="JV51" s="101"/>
      <c r="JW51" s="110" t="s">
        <v>326</v>
      </c>
      <c r="JX51" s="111" t="s">
        <v>326</v>
      </c>
      <c r="JY51" s="90"/>
      <c r="JZ51" s="102"/>
      <c r="KA51" s="274" t="s">
        <v>0</v>
      </c>
      <c r="KB51" s="101"/>
      <c r="KC51" s="110" t="s">
        <v>326</v>
      </c>
      <c r="KD51" s="111" t="s">
        <v>326</v>
      </c>
      <c r="KE51" s="90"/>
      <c r="KF51" s="102"/>
      <c r="KG51" s="274" t="s">
        <v>0</v>
      </c>
      <c r="KH51" s="101"/>
      <c r="KI51" s="110" t="s">
        <v>326</v>
      </c>
      <c r="KJ51" s="111" t="s">
        <v>326</v>
      </c>
      <c r="KK51" s="90"/>
      <c r="KL51" s="101"/>
      <c r="KM51" s="274" t="s">
        <v>0</v>
      </c>
      <c r="KN51" s="101"/>
      <c r="KO51" s="110" t="s">
        <v>326</v>
      </c>
      <c r="KP51" s="111" t="s">
        <v>326</v>
      </c>
      <c r="KQ51" s="90"/>
      <c r="KR51" s="101"/>
      <c r="KS51" s="274" t="s">
        <v>0</v>
      </c>
      <c r="KT51" s="101"/>
      <c r="KU51" s="110" t="s">
        <v>326</v>
      </c>
      <c r="KV51" s="111" t="s">
        <v>326</v>
      </c>
      <c r="KW51" s="90"/>
      <c r="KX51" s="101"/>
      <c r="KY51" s="274" t="s">
        <v>0</v>
      </c>
      <c r="KZ51" s="101"/>
      <c r="LA51" s="110" t="s">
        <v>326</v>
      </c>
      <c r="LB51" s="111" t="s">
        <v>326</v>
      </c>
      <c r="LC51" s="90"/>
      <c r="LD51" s="102"/>
      <c r="LE51" s="274" t="s">
        <v>0</v>
      </c>
      <c r="LF51" s="101"/>
      <c r="LG51" s="110" t="s">
        <v>326</v>
      </c>
      <c r="LH51" s="111" t="s">
        <v>326</v>
      </c>
      <c r="LI51" s="90"/>
      <c r="LJ51" s="101"/>
      <c r="LK51" s="274" t="s">
        <v>0</v>
      </c>
      <c r="LL51" s="101"/>
      <c r="LM51" s="110" t="s">
        <v>326</v>
      </c>
      <c r="LN51" s="111" t="s">
        <v>326</v>
      </c>
      <c r="LO51" s="90"/>
      <c r="LP51" s="101"/>
      <c r="LQ51" s="274" t="s">
        <v>0</v>
      </c>
      <c r="LR51" s="101"/>
      <c r="LS51" s="110" t="s">
        <v>326</v>
      </c>
      <c r="LT51" s="111" t="s">
        <v>326</v>
      </c>
      <c r="LU51" s="90"/>
      <c r="LV51" s="102"/>
      <c r="LW51" s="274" t="s">
        <v>0</v>
      </c>
      <c r="LX51" s="101"/>
      <c r="LY51" s="110" t="s">
        <v>326</v>
      </c>
      <c r="LZ51" s="111" t="s">
        <v>326</v>
      </c>
      <c r="MA51" s="90"/>
      <c r="MB51" s="101"/>
      <c r="MC51" s="274" t="s">
        <v>0</v>
      </c>
      <c r="MD51" s="101"/>
      <c r="ME51" s="110" t="s">
        <v>326</v>
      </c>
      <c r="MF51" s="111" t="s">
        <v>326</v>
      </c>
      <c r="MG51" s="90"/>
      <c r="MH51" s="101"/>
      <c r="MI51" s="274" t="s">
        <v>0</v>
      </c>
      <c r="MJ51" s="101"/>
      <c r="MK51" s="110" t="s">
        <v>326</v>
      </c>
      <c r="ML51" s="111" t="s">
        <v>326</v>
      </c>
      <c r="MM51" s="90"/>
      <c r="MN51" s="101"/>
      <c r="MO51" s="274" t="s">
        <v>0</v>
      </c>
      <c r="MP51" s="101"/>
      <c r="MQ51" s="110" t="s">
        <v>326</v>
      </c>
      <c r="MR51" s="111" t="s">
        <v>326</v>
      </c>
      <c r="MS51" s="90"/>
      <c r="MT51" s="102"/>
      <c r="MU51" s="274" t="s">
        <v>0</v>
      </c>
      <c r="MV51" s="101"/>
      <c r="MW51" s="110" t="s">
        <v>326</v>
      </c>
      <c r="MX51" s="111" t="s">
        <v>326</v>
      </c>
      <c r="MY51" s="90"/>
      <c r="MZ51" s="101"/>
      <c r="NA51" s="274" t="s">
        <v>0</v>
      </c>
      <c r="NB51" s="101"/>
      <c r="NC51" s="110" t="s">
        <v>326</v>
      </c>
      <c r="ND51" s="111" t="s">
        <v>326</v>
      </c>
      <c r="NE51" s="90"/>
      <c r="NF51" s="101"/>
      <c r="NG51" s="274" t="s">
        <v>0</v>
      </c>
      <c r="NH51" s="101"/>
      <c r="NI51" s="110" t="s">
        <v>326</v>
      </c>
      <c r="NJ51" s="111" t="s">
        <v>326</v>
      </c>
      <c r="NK51" s="90"/>
      <c r="NL51" s="101"/>
      <c r="NM51" s="274" t="s">
        <v>0</v>
      </c>
      <c r="NN51" s="101"/>
      <c r="NO51" s="110" t="s">
        <v>326</v>
      </c>
      <c r="NP51" s="111" t="s">
        <v>326</v>
      </c>
      <c r="NQ51" s="90"/>
      <c r="NR51" s="101"/>
      <c r="NS51" s="274" t="s">
        <v>0</v>
      </c>
      <c r="NT51" s="101"/>
      <c r="NU51" s="110" t="s">
        <v>326</v>
      </c>
      <c r="NV51" s="111" t="s">
        <v>326</v>
      </c>
      <c r="NW51" s="98"/>
      <c r="NX51" s="102"/>
      <c r="NY51" s="274" t="s">
        <v>0</v>
      </c>
      <c r="NZ51" s="101"/>
      <c r="OA51" s="110" t="s">
        <v>326</v>
      </c>
      <c r="OB51" s="111" t="s">
        <v>326</v>
      </c>
      <c r="OC51" s="117"/>
      <c r="OD51" s="253"/>
      <c r="OE51" s="110" t="s">
        <v>0</v>
      </c>
      <c r="OF51" s="110"/>
      <c r="OG51" s="110" t="s">
        <v>326</v>
      </c>
      <c r="OH51" s="111" t="s">
        <v>326</v>
      </c>
    </row>
    <row r="52" spans="1:398" ht="15" x14ac:dyDescent="0.2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216</v>
      </c>
      <c r="N52" s="111" t="s">
        <v>212</v>
      </c>
      <c r="O52" s="77"/>
      <c r="P52" s="102">
        <v>3</v>
      </c>
      <c r="Q52" s="311" t="s">
        <v>0</v>
      </c>
      <c r="R52" s="101">
        <v>1</v>
      </c>
      <c r="S52" s="110" t="s">
        <v>216</v>
      </c>
      <c r="T52" s="111" t="s">
        <v>212</v>
      </c>
      <c r="U52" s="77"/>
      <c r="V52" s="102">
        <v>1</v>
      </c>
      <c r="W52" s="311" t="s">
        <v>0</v>
      </c>
      <c r="X52" s="101">
        <v>3</v>
      </c>
      <c r="Y52" s="110" t="s">
        <v>289</v>
      </c>
      <c r="Z52" s="111" t="s">
        <v>212</v>
      </c>
      <c r="AA52" s="90"/>
      <c r="AB52" s="61">
        <v>3</v>
      </c>
      <c r="AC52" s="294" t="s">
        <v>0</v>
      </c>
      <c r="AD52" s="61">
        <v>1</v>
      </c>
      <c r="AE52" s="110" t="s">
        <v>289</v>
      </c>
      <c r="AF52" s="111" t="s">
        <v>216</v>
      </c>
      <c r="AG52" s="90"/>
      <c r="AH52" s="61">
        <v>0</v>
      </c>
      <c r="AI52" s="274" t="s">
        <v>0</v>
      </c>
      <c r="AJ52" s="61">
        <v>2</v>
      </c>
      <c r="AK52" s="110" t="s">
        <v>216</v>
      </c>
      <c r="AL52" s="111" t="s">
        <v>216</v>
      </c>
      <c r="AM52" s="90"/>
      <c r="AN52" s="102">
        <v>0</v>
      </c>
      <c r="AO52" s="274" t="s">
        <v>0</v>
      </c>
      <c r="AP52" s="101">
        <v>3</v>
      </c>
      <c r="AQ52" s="110" t="s">
        <v>218</v>
      </c>
      <c r="AR52" s="111" t="s">
        <v>209</v>
      </c>
      <c r="AS52" s="90"/>
      <c r="AT52" s="61">
        <v>2</v>
      </c>
      <c r="AU52" s="274" t="s">
        <v>0</v>
      </c>
      <c r="AV52" s="61">
        <v>0</v>
      </c>
      <c r="AW52" s="110" t="s">
        <v>216</v>
      </c>
      <c r="AX52" s="111" t="s">
        <v>210</v>
      </c>
      <c r="AY52" s="90"/>
      <c r="AZ52" s="102">
        <v>2</v>
      </c>
      <c r="BA52" s="274" t="s">
        <v>0</v>
      </c>
      <c r="BB52" s="101">
        <v>0</v>
      </c>
      <c r="BC52" s="110" t="s">
        <v>266</v>
      </c>
      <c r="BD52" s="111" t="s">
        <v>215</v>
      </c>
      <c r="BE52" s="90"/>
      <c r="BF52" s="61">
        <v>2</v>
      </c>
      <c r="BG52" s="274" t="s">
        <v>0</v>
      </c>
      <c r="BH52" s="61">
        <v>2</v>
      </c>
      <c r="BI52" s="110" t="s">
        <v>216</v>
      </c>
      <c r="BJ52" s="111" t="s">
        <v>210</v>
      </c>
      <c r="BK52" s="90"/>
      <c r="BL52" s="61">
        <v>3</v>
      </c>
      <c r="BM52" s="274" t="s">
        <v>0</v>
      </c>
      <c r="BN52" s="61">
        <v>0</v>
      </c>
      <c r="BO52" s="110" t="s">
        <v>218</v>
      </c>
      <c r="BP52" s="111" t="s">
        <v>209</v>
      </c>
      <c r="BQ52" s="90"/>
      <c r="BR52" s="61">
        <v>1</v>
      </c>
      <c r="BS52" s="274" t="s">
        <v>0</v>
      </c>
      <c r="BT52" s="61">
        <v>2</v>
      </c>
      <c r="BU52" s="110" t="s">
        <v>216</v>
      </c>
      <c r="BV52" s="111" t="s">
        <v>212</v>
      </c>
      <c r="BW52" s="90"/>
      <c r="BX52" s="61">
        <v>2</v>
      </c>
      <c r="BY52" s="274" t="s">
        <v>0</v>
      </c>
      <c r="BZ52" s="61">
        <v>1</v>
      </c>
      <c r="CA52" s="110" t="s">
        <v>216</v>
      </c>
      <c r="CB52" s="111" t="s">
        <v>212</v>
      </c>
      <c r="CC52" s="90"/>
      <c r="CD52" s="61">
        <v>3</v>
      </c>
      <c r="CE52" s="274" t="s">
        <v>0</v>
      </c>
      <c r="CF52" s="61">
        <v>0</v>
      </c>
      <c r="CG52" s="110" t="s">
        <v>218</v>
      </c>
      <c r="CH52" s="111" t="s">
        <v>289</v>
      </c>
      <c r="CI52" s="90"/>
      <c r="CJ52" s="102">
        <v>3</v>
      </c>
      <c r="CK52" s="274" t="s">
        <v>0</v>
      </c>
      <c r="CL52" s="101">
        <v>0</v>
      </c>
      <c r="CM52" s="110" t="s">
        <v>219</v>
      </c>
      <c r="CN52" s="111" t="s">
        <v>216</v>
      </c>
      <c r="CO52" s="90"/>
      <c r="CP52" s="102">
        <v>1</v>
      </c>
      <c r="CQ52" s="274" t="s">
        <v>0</v>
      </c>
      <c r="CR52" s="101">
        <v>2</v>
      </c>
      <c r="CS52" s="110" t="s">
        <v>266</v>
      </c>
      <c r="CT52" s="111" t="s">
        <v>214</v>
      </c>
      <c r="CU52" s="90"/>
      <c r="CV52" s="61">
        <v>0</v>
      </c>
      <c r="CW52" s="274" t="s">
        <v>0</v>
      </c>
      <c r="CX52" s="61">
        <v>4</v>
      </c>
      <c r="CY52" s="110" t="s">
        <v>216</v>
      </c>
      <c r="CZ52" s="111" t="s">
        <v>216</v>
      </c>
      <c r="DA52" s="90"/>
      <c r="DB52" s="61">
        <v>1</v>
      </c>
      <c r="DC52" s="274" t="s">
        <v>0</v>
      </c>
      <c r="DD52" s="61">
        <v>3</v>
      </c>
      <c r="DE52" s="110" t="s">
        <v>215</v>
      </c>
      <c r="DF52" s="111" t="s">
        <v>215</v>
      </c>
      <c r="DG52" s="90"/>
      <c r="DH52" s="61">
        <v>3</v>
      </c>
      <c r="DI52" s="274" t="s">
        <v>0</v>
      </c>
      <c r="DJ52" s="61">
        <v>0</v>
      </c>
      <c r="DK52" s="110" t="s">
        <v>216</v>
      </c>
      <c r="DL52" s="111" t="s">
        <v>216</v>
      </c>
      <c r="DM52" s="90"/>
      <c r="DN52" s="61">
        <v>1</v>
      </c>
      <c r="DO52" s="274" t="s">
        <v>0</v>
      </c>
      <c r="DP52" s="61">
        <v>1</v>
      </c>
      <c r="DQ52" s="110" t="s">
        <v>218</v>
      </c>
      <c r="DR52" s="111" t="s">
        <v>216</v>
      </c>
      <c r="DS52" s="90"/>
      <c r="DT52" s="61">
        <v>3</v>
      </c>
      <c r="DU52" s="274" t="s">
        <v>0</v>
      </c>
      <c r="DV52" s="61">
        <v>1</v>
      </c>
      <c r="DW52" s="110" t="s">
        <v>216</v>
      </c>
      <c r="DX52" s="111" t="s">
        <v>219</v>
      </c>
      <c r="DY52" s="90"/>
      <c r="DZ52" s="61">
        <v>3</v>
      </c>
      <c r="EA52" s="274" t="s">
        <v>0</v>
      </c>
      <c r="EB52" s="61">
        <v>1</v>
      </c>
      <c r="EC52" s="110" t="s">
        <v>216</v>
      </c>
      <c r="ED52" s="111" t="s">
        <v>212</v>
      </c>
      <c r="EE52" s="90"/>
      <c r="EF52" s="61">
        <v>1</v>
      </c>
      <c r="EG52" s="274" t="s">
        <v>0</v>
      </c>
      <c r="EH52" s="61">
        <v>3</v>
      </c>
      <c r="EI52" s="110" t="s">
        <v>216</v>
      </c>
      <c r="EJ52" s="111" t="s">
        <v>212</v>
      </c>
      <c r="EK52" s="90"/>
      <c r="EL52" s="61">
        <v>1</v>
      </c>
      <c r="EM52" s="274" t="s">
        <v>0</v>
      </c>
      <c r="EN52" s="61">
        <v>3</v>
      </c>
      <c r="EO52" s="110" t="s">
        <v>216</v>
      </c>
      <c r="EP52" s="111" t="s">
        <v>209</v>
      </c>
      <c r="EQ52" s="90"/>
      <c r="ER52" s="102">
        <v>1</v>
      </c>
      <c r="ES52" s="274" t="s">
        <v>0</v>
      </c>
      <c r="ET52" s="101">
        <v>3</v>
      </c>
      <c r="EU52" s="110" t="s">
        <v>266</v>
      </c>
      <c r="EV52" s="111" t="s">
        <v>215</v>
      </c>
      <c r="EW52" s="90"/>
      <c r="EX52" s="61">
        <v>3</v>
      </c>
      <c r="EY52" s="274" t="s">
        <v>0</v>
      </c>
      <c r="EZ52" s="61">
        <v>1</v>
      </c>
      <c r="FA52" s="110" t="s">
        <v>216</v>
      </c>
      <c r="FB52" s="111" t="s">
        <v>212</v>
      </c>
      <c r="FC52" s="90"/>
      <c r="FD52" s="102">
        <v>3</v>
      </c>
      <c r="FE52" s="274" t="s">
        <v>0</v>
      </c>
      <c r="FF52" s="101">
        <v>1</v>
      </c>
      <c r="FG52" s="110" t="s">
        <v>266</v>
      </c>
      <c r="FH52" s="111" t="s">
        <v>215</v>
      </c>
      <c r="FI52" s="90"/>
      <c r="FJ52" s="61">
        <v>3</v>
      </c>
      <c r="FK52" s="274" t="s">
        <v>0</v>
      </c>
      <c r="FL52" s="61">
        <v>1</v>
      </c>
      <c r="FM52" s="110" t="s">
        <v>219</v>
      </c>
      <c r="FN52" s="111" t="s">
        <v>216</v>
      </c>
      <c r="FO52" s="90"/>
      <c r="FP52" s="61">
        <v>1</v>
      </c>
      <c r="FQ52" s="274" t="s">
        <v>0</v>
      </c>
      <c r="FR52" s="61">
        <v>3</v>
      </c>
      <c r="FS52" s="110" t="s">
        <v>218</v>
      </c>
      <c r="FT52" s="111" t="s">
        <v>216</v>
      </c>
      <c r="FU52" s="90"/>
      <c r="FV52" s="61">
        <v>3</v>
      </c>
      <c r="FW52" s="274" t="s">
        <v>0</v>
      </c>
      <c r="FX52" s="61">
        <v>1</v>
      </c>
      <c r="FY52" s="110" t="s">
        <v>216</v>
      </c>
      <c r="FZ52" s="111" t="s">
        <v>212</v>
      </c>
      <c r="GA52" s="90"/>
      <c r="GB52" s="102">
        <v>2</v>
      </c>
      <c r="GC52" s="274" t="s">
        <v>0</v>
      </c>
      <c r="GD52" s="101">
        <v>2</v>
      </c>
      <c r="GE52" s="110" t="s">
        <v>218</v>
      </c>
      <c r="GF52" s="111" t="s">
        <v>215</v>
      </c>
      <c r="GG52" s="90"/>
      <c r="GH52" s="102">
        <v>3</v>
      </c>
      <c r="GI52" s="274" t="s">
        <v>0</v>
      </c>
      <c r="GJ52" s="101">
        <v>1</v>
      </c>
      <c r="GK52" s="110" t="s">
        <v>218</v>
      </c>
      <c r="GL52" s="111" t="s">
        <v>214</v>
      </c>
      <c r="GM52" s="90"/>
      <c r="GN52" s="61">
        <v>1</v>
      </c>
      <c r="GO52" s="274" t="s">
        <v>0</v>
      </c>
      <c r="GP52" s="61">
        <v>3</v>
      </c>
      <c r="GQ52" s="110" t="s">
        <v>218</v>
      </c>
      <c r="GR52" s="111" t="s">
        <v>218</v>
      </c>
      <c r="GS52" s="90"/>
      <c r="GT52" s="61">
        <v>1</v>
      </c>
      <c r="GU52" s="274" t="s">
        <v>0</v>
      </c>
      <c r="GV52" s="61">
        <v>3</v>
      </c>
      <c r="GW52" s="110" t="s">
        <v>218</v>
      </c>
      <c r="GX52" s="111" t="s">
        <v>266</v>
      </c>
      <c r="GY52" s="90"/>
      <c r="GZ52" s="102">
        <v>3</v>
      </c>
      <c r="HA52" s="274" t="s">
        <v>0</v>
      </c>
      <c r="HB52" s="101">
        <v>1</v>
      </c>
      <c r="HC52" s="110" t="s">
        <v>217</v>
      </c>
      <c r="HD52" s="111" t="s">
        <v>215</v>
      </c>
      <c r="HE52" s="90"/>
      <c r="HF52" s="61">
        <v>3</v>
      </c>
      <c r="HG52" s="274" t="s">
        <v>0</v>
      </c>
      <c r="HH52" s="61">
        <v>1</v>
      </c>
      <c r="HI52" s="110" t="s">
        <v>218</v>
      </c>
      <c r="HJ52" s="111" t="s">
        <v>218</v>
      </c>
      <c r="HK52" s="90"/>
      <c r="HL52" s="61">
        <v>1</v>
      </c>
      <c r="HM52" s="274" t="s">
        <v>0</v>
      </c>
      <c r="HN52" s="61">
        <v>3</v>
      </c>
      <c r="HO52" s="110" t="s">
        <v>217</v>
      </c>
      <c r="HP52" s="111" t="s">
        <v>266</v>
      </c>
      <c r="HQ52" s="90"/>
      <c r="HR52" s="61">
        <v>3</v>
      </c>
      <c r="HS52" s="274" t="s">
        <v>0</v>
      </c>
      <c r="HT52" s="61">
        <v>1</v>
      </c>
      <c r="HU52" s="110" t="s">
        <v>218</v>
      </c>
      <c r="HV52" s="111" t="s">
        <v>218</v>
      </c>
      <c r="HW52" s="90"/>
      <c r="HX52" s="102"/>
      <c r="HY52" s="274" t="s">
        <v>0</v>
      </c>
      <c r="HZ52" s="101"/>
      <c r="IA52" s="110" t="s">
        <v>326</v>
      </c>
      <c r="IB52" s="111" t="s">
        <v>326</v>
      </c>
      <c r="IC52" s="90"/>
      <c r="ID52" s="61">
        <v>1</v>
      </c>
      <c r="IE52" s="274" t="s">
        <v>0</v>
      </c>
      <c r="IF52" s="61">
        <v>3</v>
      </c>
      <c r="IG52" s="110" t="s">
        <v>218</v>
      </c>
      <c r="IH52" s="111" t="s">
        <v>218</v>
      </c>
      <c r="II52" s="90"/>
      <c r="IJ52" s="61"/>
      <c r="IK52" s="274" t="s">
        <v>0</v>
      </c>
      <c r="IL52" s="61"/>
      <c r="IM52" s="110" t="s">
        <v>326</v>
      </c>
      <c r="IN52" s="111" t="s">
        <v>326</v>
      </c>
      <c r="IO52" s="90"/>
      <c r="IP52" s="102">
        <v>3</v>
      </c>
      <c r="IQ52" s="274" t="s">
        <v>0</v>
      </c>
      <c r="IR52" s="101">
        <v>0</v>
      </c>
      <c r="IS52" s="110" t="s">
        <v>219</v>
      </c>
      <c r="IT52" s="111" t="s">
        <v>266</v>
      </c>
      <c r="IU52" s="90"/>
      <c r="IV52" s="61">
        <v>1</v>
      </c>
      <c r="IW52" s="274" t="s">
        <v>0</v>
      </c>
      <c r="IX52" s="61">
        <v>2</v>
      </c>
      <c r="IY52" s="110" t="s">
        <v>219</v>
      </c>
      <c r="IZ52" s="111" t="s">
        <v>327</v>
      </c>
      <c r="JA52" s="90"/>
      <c r="JB52" s="61">
        <v>3</v>
      </c>
      <c r="JC52" s="274" t="s">
        <v>0</v>
      </c>
      <c r="JD52" s="61">
        <v>1</v>
      </c>
      <c r="JE52" s="110" t="s">
        <v>266</v>
      </c>
      <c r="JF52" s="111" t="s">
        <v>209</v>
      </c>
      <c r="JG52" s="90"/>
      <c r="JH52" s="61"/>
      <c r="JI52" s="274" t="s">
        <v>0</v>
      </c>
      <c r="JJ52" s="61"/>
      <c r="JK52" s="110" t="s">
        <v>326</v>
      </c>
      <c r="JL52" s="111" t="s">
        <v>326</v>
      </c>
      <c r="JM52" s="90"/>
      <c r="JN52" s="61"/>
      <c r="JO52" s="274" t="s">
        <v>0</v>
      </c>
      <c r="JP52" s="61"/>
      <c r="JQ52" s="110" t="s">
        <v>326</v>
      </c>
      <c r="JR52" s="111" t="s">
        <v>326</v>
      </c>
      <c r="JS52" s="90"/>
      <c r="JT52" s="102"/>
      <c r="JU52" s="274" t="s">
        <v>0</v>
      </c>
      <c r="JV52" s="101"/>
      <c r="JW52" s="110" t="s">
        <v>326</v>
      </c>
      <c r="JX52" s="111" t="s">
        <v>326</v>
      </c>
      <c r="JY52" s="90"/>
      <c r="JZ52" s="102"/>
      <c r="KA52" s="274" t="s">
        <v>0</v>
      </c>
      <c r="KB52" s="101"/>
      <c r="KC52" s="110" t="s">
        <v>326</v>
      </c>
      <c r="KD52" s="111" t="s">
        <v>326</v>
      </c>
      <c r="KE52" s="90"/>
      <c r="KF52" s="102"/>
      <c r="KG52" s="274" t="s">
        <v>0</v>
      </c>
      <c r="KH52" s="101"/>
      <c r="KI52" s="110" t="s">
        <v>326</v>
      </c>
      <c r="KJ52" s="111" t="s">
        <v>326</v>
      </c>
      <c r="KK52" s="90"/>
      <c r="KL52" s="61"/>
      <c r="KM52" s="274" t="s">
        <v>0</v>
      </c>
      <c r="KN52" s="61"/>
      <c r="KO52" s="110" t="s">
        <v>326</v>
      </c>
      <c r="KP52" s="111" t="s">
        <v>326</v>
      </c>
      <c r="KQ52" s="90"/>
      <c r="KR52" s="61"/>
      <c r="KS52" s="274" t="s">
        <v>0</v>
      </c>
      <c r="KT52" s="61"/>
      <c r="KU52" s="110" t="s">
        <v>326</v>
      </c>
      <c r="KV52" s="111" t="s">
        <v>326</v>
      </c>
      <c r="KW52" s="90"/>
      <c r="KX52" s="61"/>
      <c r="KY52" s="274" t="s">
        <v>0</v>
      </c>
      <c r="KZ52" s="61"/>
      <c r="LA52" s="110" t="s">
        <v>326</v>
      </c>
      <c r="LB52" s="111" t="s">
        <v>326</v>
      </c>
      <c r="LC52" s="90"/>
      <c r="LD52" s="102"/>
      <c r="LE52" s="274" t="s">
        <v>0</v>
      </c>
      <c r="LF52" s="101"/>
      <c r="LG52" s="110" t="s">
        <v>326</v>
      </c>
      <c r="LH52" s="111" t="s">
        <v>326</v>
      </c>
      <c r="LI52" s="90"/>
      <c r="LJ52" s="61"/>
      <c r="LK52" s="274" t="s">
        <v>0</v>
      </c>
      <c r="LL52" s="61"/>
      <c r="LM52" s="110" t="s">
        <v>326</v>
      </c>
      <c r="LN52" s="111" t="s">
        <v>326</v>
      </c>
      <c r="LO52" s="90"/>
      <c r="LP52" s="61"/>
      <c r="LQ52" s="274" t="s">
        <v>0</v>
      </c>
      <c r="LR52" s="61"/>
      <c r="LS52" s="110" t="s">
        <v>326</v>
      </c>
      <c r="LT52" s="111" t="s">
        <v>326</v>
      </c>
      <c r="LU52" s="90"/>
      <c r="LV52" s="102"/>
      <c r="LW52" s="274" t="s">
        <v>0</v>
      </c>
      <c r="LX52" s="101"/>
      <c r="LY52" s="110" t="s">
        <v>326</v>
      </c>
      <c r="LZ52" s="111" t="s">
        <v>326</v>
      </c>
      <c r="MA52" s="90"/>
      <c r="MB52" s="61"/>
      <c r="MC52" s="274" t="s">
        <v>0</v>
      </c>
      <c r="MD52" s="61"/>
      <c r="ME52" s="110" t="s">
        <v>326</v>
      </c>
      <c r="MF52" s="111" t="s">
        <v>326</v>
      </c>
      <c r="MG52" s="90"/>
      <c r="MH52" s="61"/>
      <c r="MI52" s="274" t="s">
        <v>0</v>
      </c>
      <c r="MJ52" s="61"/>
      <c r="MK52" s="110" t="s">
        <v>326</v>
      </c>
      <c r="ML52" s="111" t="s">
        <v>326</v>
      </c>
      <c r="MM52" s="90"/>
      <c r="MN52" s="61"/>
      <c r="MO52" s="274" t="s">
        <v>0</v>
      </c>
      <c r="MP52" s="61"/>
      <c r="MQ52" s="110" t="s">
        <v>326</v>
      </c>
      <c r="MR52" s="111" t="s">
        <v>326</v>
      </c>
      <c r="MS52" s="90"/>
      <c r="MT52" s="102"/>
      <c r="MU52" s="274" t="s">
        <v>0</v>
      </c>
      <c r="MV52" s="101"/>
      <c r="MW52" s="110" t="s">
        <v>326</v>
      </c>
      <c r="MX52" s="111" t="s">
        <v>326</v>
      </c>
      <c r="MY52" s="90"/>
      <c r="MZ52" s="61"/>
      <c r="NA52" s="274" t="s">
        <v>0</v>
      </c>
      <c r="NB52" s="61"/>
      <c r="NC52" s="110" t="s">
        <v>326</v>
      </c>
      <c r="ND52" s="111" t="s">
        <v>326</v>
      </c>
      <c r="NE52" s="90"/>
      <c r="NF52" s="61"/>
      <c r="NG52" s="274" t="s">
        <v>0</v>
      </c>
      <c r="NH52" s="61"/>
      <c r="NI52" s="110" t="s">
        <v>326</v>
      </c>
      <c r="NJ52" s="111" t="s">
        <v>326</v>
      </c>
      <c r="NK52" s="90"/>
      <c r="NL52" s="61"/>
      <c r="NM52" s="274" t="s">
        <v>0</v>
      </c>
      <c r="NN52" s="61"/>
      <c r="NO52" s="110" t="s">
        <v>326</v>
      </c>
      <c r="NP52" s="111" t="s">
        <v>326</v>
      </c>
      <c r="NQ52" s="90"/>
      <c r="NR52" s="61"/>
      <c r="NS52" s="274" t="s">
        <v>0</v>
      </c>
      <c r="NT52" s="61"/>
      <c r="NU52" s="110" t="s">
        <v>326</v>
      </c>
      <c r="NV52" s="111" t="s">
        <v>326</v>
      </c>
      <c r="NW52" s="98"/>
      <c r="NX52" s="102"/>
      <c r="NY52" s="274" t="s">
        <v>0</v>
      </c>
      <c r="NZ52" s="101"/>
      <c r="OA52" s="110" t="s">
        <v>326</v>
      </c>
      <c r="OB52" s="111" t="s">
        <v>326</v>
      </c>
      <c r="OC52" s="117"/>
      <c r="OD52" s="253"/>
      <c r="OE52" s="110" t="s">
        <v>0</v>
      </c>
      <c r="OF52" s="110"/>
      <c r="OG52" s="110" t="s">
        <v>326</v>
      </c>
      <c r="OH52" s="111" t="s">
        <v>326</v>
      </c>
    </row>
    <row r="53" spans="1:398" ht="15" x14ac:dyDescent="0.2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216</v>
      </c>
      <c r="N53" s="111" t="s">
        <v>216</v>
      </c>
      <c r="O53" s="77"/>
      <c r="P53" s="102">
        <v>3</v>
      </c>
      <c r="Q53" s="311" t="s">
        <v>0</v>
      </c>
      <c r="R53" s="101">
        <v>1</v>
      </c>
      <c r="S53" s="110" t="s">
        <v>216</v>
      </c>
      <c r="T53" s="111" t="s">
        <v>216</v>
      </c>
      <c r="U53" s="77"/>
      <c r="V53" s="102">
        <v>1</v>
      </c>
      <c r="W53" s="311" t="s">
        <v>0</v>
      </c>
      <c r="X53" s="101">
        <v>2</v>
      </c>
      <c r="Y53" s="110" t="s">
        <v>216</v>
      </c>
      <c r="Z53" s="111" t="s">
        <v>216</v>
      </c>
      <c r="AA53" s="90"/>
      <c r="AB53" s="61">
        <v>2</v>
      </c>
      <c r="AC53" s="294" t="s">
        <v>0</v>
      </c>
      <c r="AD53" s="61">
        <v>1</v>
      </c>
      <c r="AE53" s="110" t="s">
        <v>216</v>
      </c>
      <c r="AF53" s="111" t="s">
        <v>216</v>
      </c>
      <c r="AG53" s="90"/>
      <c r="AH53" s="61">
        <v>1</v>
      </c>
      <c r="AI53" s="274" t="s">
        <v>0</v>
      </c>
      <c r="AJ53" s="61">
        <v>2</v>
      </c>
      <c r="AK53" s="110" t="s">
        <v>216</v>
      </c>
      <c r="AL53" s="111" t="s">
        <v>216</v>
      </c>
      <c r="AM53" s="90"/>
      <c r="AN53" s="102">
        <v>1</v>
      </c>
      <c r="AO53" s="274" t="s">
        <v>0</v>
      </c>
      <c r="AP53" s="101">
        <v>2</v>
      </c>
      <c r="AQ53" s="110" t="s">
        <v>218</v>
      </c>
      <c r="AR53" s="111" t="s">
        <v>216</v>
      </c>
      <c r="AS53" s="90"/>
      <c r="AT53" s="61">
        <v>2</v>
      </c>
      <c r="AU53" s="274" t="s">
        <v>0</v>
      </c>
      <c r="AV53" s="61">
        <v>1</v>
      </c>
      <c r="AW53" s="110" t="s">
        <v>216</v>
      </c>
      <c r="AX53" s="111" t="s">
        <v>216</v>
      </c>
      <c r="AY53" s="90"/>
      <c r="AZ53" s="102">
        <v>2</v>
      </c>
      <c r="BA53" s="274" t="s">
        <v>0</v>
      </c>
      <c r="BB53" s="101">
        <v>1</v>
      </c>
      <c r="BC53" s="110" t="s">
        <v>217</v>
      </c>
      <c r="BD53" s="111" t="s">
        <v>209</v>
      </c>
      <c r="BE53" s="90"/>
      <c r="BF53" s="61">
        <v>1</v>
      </c>
      <c r="BG53" s="274" t="s">
        <v>0</v>
      </c>
      <c r="BH53" s="61">
        <v>2</v>
      </c>
      <c r="BI53" s="110" t="s">
        <v>216</v>
      </c>
      <c r="BJ53" s="111" t="s">
        <v>216</v>
      </c>
      <c r="BK53" s="90"/>
      <c r="BL53" s="61">
        <v>3</v>
      </c>
      <c r="BM53" s="274" t="s">
        <v>0</v>
      </c>
      <c r="BN53" s="61">
        <v>1</v>
      </c>
      <c r="BO53" s="110" t="s">
        <v>218</v>
      </c>
      <c r="BP53" s="111" t="s">
        <v>360</v>
      </c>
      <c r="BQ53" s="90"/>
      <c r="BR53" s="61">
        <v>1</v>
      </c>
      <c r="BS53" s="274" t="s">
        <v>0</v>
      </c>
      <c r="BT53" s="61">
        <v>2</v>
      </c>
      <c r="BU53" s="110" t="s">
        <v>216</v>
      </c>
      <c r="BV53" s="111" t="s">
        <v>216</v>
      </c>
      <c r="BW53" s="90"/>
      <c r="BX53" s="61">
        <v>2</v>
      </c>
      <c r="BY53" s="274" t="s">
        <v>0</v>
      </c>
      <c r="BZ53" s="61">
        <v>1</v>
      </c>
      <c r="CA53" s="110" t="s">
        <v>216</v>
      </c>
      <c r="CB53" s="111" t="s">
        <v>216</v>
      </c>
      <c r="CC53" s="90"/>
      <c r="CD53" s="61">
        <v>2</v>
      </c>
      <c r="CE53" s="274" t="s">
        <v>0</v>
      </c>
      <c r="CF53" s="61">
        <v>1</v>
      </c>
      <c r="CG53" s="110" t="s">
        <v>216</v>
      </c>
      <c r="CH53" s="111" t="s">
        <v>216</v>
      </c>
      <c r="CI53" s="90"/>
      <c r="CJ53" s="102">
        <v>3</v>
      </c>
      <c r="CK53" s="274" t="s">
        <v>0</v>
      </c>
      <c r="CL53" s="101">
        <v>1</v>
      </c>
      <c r="CM53" s="110" t="s">
        <v>216</v>
      </c>
      <c r="CN53" s="111" t="s">
        <v>216</v>
      </c>
      <c r="CO53" s="90"/>
      <c r="CP53" s="102">
        <v>1</v>
      </c>
      <c r="CQ53" s="274" t="s">
        <v>0</v>
      </c>
      <c r="CR53" s="101">
        <v>2</v>
      </c>
      <c r="CS53" s="110" t="s">
        <v>217</v>
      </c>
      <c r="CT53" s="111" t="s">
        <v>218</v>
      </c>
      <c r="CU53" s="90"/>
      <c r="CV53" s="61">
        <v>1</v>
      </c>
      <c r="CW53" s="274" t="s">
        <v>0</v>
      </c>
      <c r="CX53" s="61">
        <v>3</v>
      </c>
      <c r="CY53" s="110" t="s">
        <v>216</v>
      </c>
      <c r="CZ53" s="111" t="s">
        <v>216</v>
      </c>
      <c r="DA53" s="90"/>
      <c r="DB53" s="61">
        <v>1</v>
      </c>
      <c r="DC53" s="274" t="s">
        <v>0</v>
      </c>
      <c r="DD53" s="61">
        <v>2</v>
      </c>
      <c r="DE53" s="110" t="s">
        <v>216</v>
      </c>
      <c r="DF53" s="111" t="s">
        <v>216</v>
      </c>
      <c r="DG53" s="90"/>
      <c r="DH53" s="61">
        <v>2</v>
      </c>
      <c r="DI53" s="274" t="s">
        <v>0</v>
      </c>
      <c r="DJ53" s="61">
        <v>1</v>
      </c>
      <c r="DK53" s="110" t="s">
        <v>216</v>
      </c>
      <c r="DL53" s="111" t="s">
        <v>216</v>
      </c>
      <c r="DM53" s="90"/>
      <c r="DN53" s="61">
        <v>2</v>
      </c>
      <c r="DO53" s="274" t="s">
        <v>0</v>
      </c>
      <c r="DP53" s="61">
        <v>1</v>
      </c>
      <c r="DQ53" s="110" t="s">
        <v>216</v>
      </c>
      <c r="DR53" s="111" t="s">
        <v>216</v>
      </c>
      <c r="DS53" s="90"/>
      <c r="DT53" s="61">
        <v>2</v>
      </c>
      <c r="DU53" s="274" t="s">
        <v>0</v>
      </c>
      <c r="DV53" s="61">
        <v>1</v>
      </c>
      <c r="DW53" s="110" t="s">
        <v>219</v>
      </c>
      <c r="DX53" s="111" t="s">
        <v>216</v>
      </c>
      <c r="DY53" s="90"/>
      <c r="DZ53" s="61">
        <v>2</v>
      </c>
      <c r="EA53" s="274" t="s">
        <v>0</v>
      </c>
      <c r="EB53" s="61">
        <v>1</v>
      </c>
      <c r="EC53" s="110" t="s">
        <v>216</v>
      </c>
      <c r="ED53" s="111" t="s">
        <v>216</v>
      </c>
      <c r="EE53" s="90"/>
      <c r="EF53" s="61">
        <v>1</v>
      </c>
      <c r="EG53" s="274" t="s">
        <v>0</v>
      </c>
      <c r="EH53" s="61">
        <v>2</v>
      </c>
      <c r="EI53" s="110" t="s">
        <v>216</v>
      </c>
      <c r="EJ53" s="111" t="s">
        <v>216</v>
      </c>
      <c r="EK53" s="90"/>
      <c r="EL53" s="61">
        <v>1</v>
      </c>
      <c r="EM53" s="274" t="s">
        <v>0</v>
      </c>
      <c r="EN53" s="61">
        <v>2</v>
      </c>
      <c r="EO53" s="110" t="s">
        <v>216</v>
      </c>
      <c r="EP53" s="111" t="s">
        <v>216</v>
      </c>
      <c r="EQ53" s="90"/>
      <c r="ER53" s="102">
        <v>1</v>
      </c>
      <c r="ES53" s="274" t="s">
        <v>0</v>
      </c>
      <c r="ET53" s="101">
        <v>2</v>
      </c>
      <c r="EU53" s="110" t="s">
        <v>218</v>
      </c>
      <c r="EV53" s="111" t="s">
        <v>212</v>
      </c>
      <c r="EW53" s="90"/>
      <c r="EX53" s="61">
        <v>2</v>
      </c>
      <c r="EY53" s="274" t="s">
        <v>0</v>
      </c>
      <c r="EZ53" s="61">
        <v>1</v>
      </c>
      <c r="FA53" s="110" t="s">
        <v>216</v>
      </c>
      <c r="FB53" s="111" t="s">
        <v>212</v>
      </c>
      <c r="FC53" s="90"/>
      <c r="FD53" s="102">
        <v>2</v>
      </c>
      <c r="FE53" s="274" t="s">
        <v>0</v>
      </c>
      <c r="FF53" s="101">
        <v>1</v>
      </c>
      <c r="FG53" s="110" t="s">
        <v>266</v>
      </c>
      <c r="FH53" s="111" t="s">
        <v>214</v>
      </c>
      <c r="FI53" s="90"/>
      <c r="FJ53" s="61">
        <v>2</v>
      </c>
      <c r="FK53" s="274" t="s">
        <v>0</v>
      </c>
      <c r="FL53" s="61">
        <v>1</v>
      </c>
      <c r="FM53" s="110" t="s">
        <v>216</v>
      </c>
      <c r="FN53" s="111" t="s">
        <v>216</v>
      </c>
      <c r="FO53" s="90"/>
      <c r="FP53" s="61">
        <v>1</v>
      </c>
      <c r="FQ53" s="274" t="s">
        <v>0</v>
      </c>
      <c r="FR53" s="61">
        <v>3</v>
      </c>
      <c r="FS53" s="110" t="s">
        <v>216</v>
      </c>
      <c r="FT53" s="111" t="s">
        <v>216</v>
      </c>
      <c r="FU53" s="90"/>
      <c r="FV53" s="61">
        <v>2</v>
      </c>
      <c r="FW53" s="274" t="s">
        <v>0</v>
      </c>
      <c r="FX53" s="61">
        <v>1</v>
      </c>
      <c r="FY53" s="110" t="s">
        <v>216</v>
      </c>
      <c r="FZ53" s="111" t="s">
        <v>212</v>
      </c>
      <c r="GA53" s="90"/>
      <c r="GB53" s="102">
        <v>2</v>
      </c>
      <c r="GC53" s="274" t="s">
        <v>0</v>
      </c>
      <c r="GD53" s="101">
        <v>1</v>
      </c>
      <c r="GE53" s="110" t="s">
        <v>219</v>
      </c>
      <c r="GF53" s="111" t="s">
        <v>212</v>
      </c>
      <c r="GG53" s="90"/>
      <c r="GH53" s="102">
        <v>2</v>
      </c>
      <c r="GI53" s="274" t="s">
        <v>0</v>
      </c>
      <c r="GJ53" s="101">
        <v>1</v>
      </c>
      <c r="GK53" s="110" t="s">
        <v>217</v>
      </c>
      <c r="GL53" s="111" t="s">
        <v>217</v>
      </c>
      <c r="GM53" s="90"/>
      <c r="GN53" s="61">
        <v>1</v>
      </c>
      <c r="GO53" s="274" t="s">
        <v>0</v>
      </c>
      <c r="GP53" s="61">
        <v>2</v>
      </c>
      <c r="GQ53" s="110" t="s">
        <v>217</v>
      </c>
      <c r="GR53" s="111" t="s">
        <v>217</v>
      </c>
      <c r="GS53" s="90"/>
      <c r="GT53" s="61">
        <v>1</v>
      </c>
      <c r="GU53" s="274" t="s">
        <v>0</v>
      </c>
      <c r="GV53" s="61">
        <v>2</v>
      </c>
      <c r="GW53" s="110" t="s">
        <v>217</v>
      </c>
      <c r="GX53" s="111" t="s">
        <v>217</v>
      </c>
      <c r="GY53" s="90"/>
      <c r="GZ53" s="102">
        <v>3</v>
      </c>
      <c r="HA53" s="274" t="s">
        <v>0</v>
      </c>
      <c r="HB53" s="101">
        <v>0</v>
      </c>
      <c r="HC53" s="110" t="s">
        <v>218</v>
      </c>
      <c r="HD53" s="111" t="s">
        <v>217</v>
      </c>
      <c r="HE53" s="90"/>
      <c r="HF53" s="61">
        <v>2</v>
      </c>
      <c r="HG53" s="274" t="s">
        <v>0</v>
      </c>
      <c r="HH53" s="61">
        <v>1</v>
      </c>
      <c r="HI53" s="110" t="s">
        <v>217</v>
      </c>
      <c r="HJ53" s="111" t="s">
        <v>217</v>
      </c>
      <c r="HK53" s="90"/>
      <c r="HL53" s="61">
        <v>1</v>
      </c>
      <c r="HM53" s="274" t="s">
        <v>0</v>
      </c>
      <c r="HN53" s="61">
        <v>2</v>
      </c>
      <c r="HO53" s="110" t="s">
        <v>217</v>
      </c>
      <c r="HP53" s="111" t="s">
        <v>217</v>
      </c>
      <c r="HQ53" s="90"/>
      <c r="HR53" s="61">
        <v>2</v>
      </c>
      <c r="HS53" s="274" t="s">
        <v>0</v>
      </c>
      <c r="HT53" s="61">
        <v>1</v>
      </c>
      <c r="HU53" s="110" t="s">
        <v>217</v>
      </c>
      <c r="HV53" s="111" t="s">
        <v>217</v>
      </c>
      <c r="HW53" s="90"/>
      <c r="HX53" s="102"/>
      <c r="HY53" s="274" t="s">
        <v>0</v>
      </c>
      <c r="HZ53" s="101"/>
      <c r="IA53" s="110" t="s">
        <v>326</v>
      </c>
      <c r="IB53" s="111" t="s">
        <v>326</v>
      </c>
      <c r="IC53" s="90"/>
      <c r="ID53" s="61">
        <v>1</v>
      </c>
      <c r="IE53" s="274" t="s">
        <v>0</v>
      </c>
      <c r="IF53" s="61">
        <v>2</v>
      </c>
      <c r="IG53" s="110" t="s">
        <v>218</v>
      </c>
      <c r="IH53" s="111" t="s">
        <v>218</v>
      </c>
      <c r="II53" s="90"/>
      <c r="IJ53" s="61"/>
      <c r="IK53" s="274" t="s">
        <v>0</v>
      </c>
      <c r="IL53" s="61"/>
      <c r="IM53" s="110" t="s">
        <v>326</v>
      </c>
      <c r="IN53" s="111" t="s">
        <v>326</v>
      </c>
      <c r="IO53" s="90"/>
      <c r="IP53" s="102">
        <v>2</v>
      </c>
      <c r="IQ53" s="274" t="s">
        <v>0</v>
      </c>
      <c r="IR53" s="101">
        <v>1</v>
      </c>
      <c r="IS53" s="110" t="s">
        <v>219</v>
      </c>
      <c r="IT53" s="111" t="s">
        <v>389</v>
      </c>
      <c r="IU53" s="90"/>
      <c r="IV53" s="61">
        <v>2</v>
      </c>
      <c r="IW53" s="274" t="s">
        <v>0</v>
      </c>
      <c r="IX53" s="61">
        <v>2</v>
      </c>
      <c r="IY53" s="110" t="s">
        <v>219</v>
      </c>
      <c r="IZ53" s="111" t="s">
        <v>389</v>
      </c>
      <c r="JA53" s="90"/>
      <c r="JB53" s="61">
        <v>2</v>
      </c>
      <c r="JC53" s="274" t="s">
        <v>0</v>
      </c>
      <c r="JD53" s="61">
        <v>1</v>
      </c>
      <c r="JE53" s="110" t="s">
        <v>266</v>
      </c>
      <c r="JF53" s="111" t="s">
        <v>209</v>
      </c>
      <c r="JG53" s="90"/>
      <c r="JH53" s="61"/>
      <c r="JI53" s="274" t="s">
        <v>0</v>
      </c>
      <c r="JJ53" s="61"/>
      <c r="JK53" s="110" t="s">
        <v>326</v>
      </c>
      <c r="JL53" s="111" t="s">
        <v>326</v>
      </c>
      <c r="JM53" s="90"/>
      <c r="JN53" s="61"/>
      <c r="JO53" s="274" t="s">
        <v>0</v>
      </c>
      <c r="JP53" s="61"/>
      <c r="JQ53" s="110" t="s">
        <v>326</v>
      </c>
      <c r="JR53" s="111" t="s">
        <v>326</v>
      </c>
      <c r="JS53" s="90"/>
      <c r="JT53" s="102"/>
      <c r="JU53" s="274" t="s">
        <v>0</v>
      </c>
      <c r="JV53" s="101"/>
      <c r="JW53" s="110" t="s">
        <v>326</v>
      </c>
      <c r="JX53" s="111" t="s">
        <v>326</v>
      </c>
      <c r="JY53" s="90"/>
      <c r="JZ53" s="102"/>
      <c r="KA53" s="274" t="s">
        <v>0</v>
      </c>
      <c r="KB53" s="101"/>
      <c r="KC53" s="110" t="s">
        <v>326</v>
      </c>
      <c r="KD53" s="111" t="s">
        <v>326</v>
      </c>
      <c r="KE53" s="90"/>
      <c r="KF53" s="102"/>
      <c r="KG53" s="274" t="s">
        <v>0</v>
      </c>
      <c r="KH53" s="101"/>
      <c r="KI53" s="110" t="s">
        <v>326</v>
      </c>
      <c r="KJ53" s="111" t="s">
        <v>326</v>
      </c>
      <c r="KK53" s="90"/>
      <c r="KL53" s="61"/>
      <c r="KM53" s="274" t="s">
        <v>0</v>
      </c>
      <c r="KN53" s="61"/>
      <c r="KO53" s="110" t="s">
        <v>326</v>
      </c>
      <c r="KP53" s="111" t="s">
        <v>326</v>
      </c>
      <c r="KQ53" s="90"/>
      <c r="KR53" s="61"/>
      <c r="KS53" s="274" t="s">
        <v>0</v>
      </c>
      <c r="KT53" s="61"/>
      <c r="KU53" s="110" t="s">
        <v>326</v>
      </c>
      <c r="KV53" s="111" t="s">
        <v>326</v>
      </c>
      <c r="KW53" s="90"/>
      <c r="KX53" s="61"/>
      <c r="KY53" s="274" t="s">
        <v>0</v>
      </c>
      <c r="KZ53" s="61"/>
      <c r="LA53" s="110" t="s">
        <v>326</v>
      </c>
      <c r="LB53" s="111" t="s">
        <v>326</v>
      </c>
      <c r="LC53" s="90"/>
      <c r="LD53" s="102"/>
      <c r="LE53" s="274" t="s">
        <v>0</v>
      </c>
      <c r="LF53" s="101"/>
      <c r="LG53" s="110" t="s">
        <v>326</v>
      </c>
      <c r="LH53" s="111" t="s">
        <v>326</v>
      </c>
      <c r="LI53" s="90"/>
      <c r="LJ53" s="61"/>
      <c r="LK53" s="274" t="s">
        <v>0</v>
      </c>
      <c r="LL53" s="61"/>
      <c r="LM53" s="110" t="s">
        <v>326</v>
      </c>
      <c r="LN53" s="111" t="s">
        <v>326</v>
      </c>
      <c r="LO53" s="90"/>
      <c r="LP53" s="61"/>
      <c r="LQ53" s="274" t="s">
        <v>0</v>
      </c>
      <c r="LR53" s="61"/>
      <c r="LS53" s="110" t="s">
        <v>326</v>
      </c>
      <c r="LT53" s="111" t="s">
        <v>326</v>
      </c>
      <c r="LU53" s="90"/>
      <c r="LV53" s="102"/>
      <c r="LW53" s="274" t="s">
        <v>0</v>
      </c>
      <c r="LX53" s="101"/>
      <c r="LY53" s="110" t="s">
        <v>326</v>
      </c>
      <c r="LZ53" s="111" t="s">
        <v>326</v>
      </c>
      <c r="MA53" s="90"/>
      <c r="MB53" s="61"/>
      <c r="MC53" s="274" t="s">
        <v>0</v>
      </c>
      <c r="MD53" s="61"/>
      <c r="ME53" s="110" t="s">
        <v>326</v>
      </c>
      <c r="MF53" s="111" t="s">
        <v>326</v>
      </c>
      <c r="MG53" s="90"/>
      <c r="MH53" s="61"/>
      <c r="MI53" s="274" t="s">
        <v>0</v>
      </c>
      <c r="MJ53" s="61"/>
      <c r="MK53" s="110" t="s">
        <v>326</v>
      </c>
      <c r="ML53" s="111" t="s">
        <v>326</v>
      </c>
      <c r="MM53" s="90"/>
      <c r="MN53" s="61"/>
      <c r="MO53" s="274" t="s">
        <v>0</v>
      </c>
      <c r="MP53" s="61"/>
      <c r="MQ53" s="110" t="s">
        <v>326</v>
      </c>
      <c r="MR53" s="111" t="s">
        <v>326</v>
      </c>
      <c r="MS53" s="90"/>
      <c r="MT53" s="102"/>
      <c r="MU53" s="274" t="s">
        <v>0</v>
      </c>
      <c r="MV53" s="101"/>
      <c r="MW53" s="110" t="s">
        <v>326</v>
      </c>
      <c r="MX53" s="111" t="s">
        <v>326</v>
      </c>
      <c r="MY53" s="90"/>
      <c r="MZ53" s="61"/>
      <c r="NA53" s="274" t="s">
        <v>0</v>
      </c>
      <c r="NB53" s="61"/>
      <c r="NC53" s="110" t="s">
        <v>326</v>
      </c>
      <c r="ND53" s="111" t="s">
        <v>326</v>
      </c>
      <c r="NE53" s="90"/>
      <c r="NF53" s="61"/>
      <c r="NG53" s="274" t="s">
        <v>0</v>
      </c>
      <c r="NH53" s="61"/>
      <c r="NI53" s="110" t="s">
        <v>326</v>
      </c>
      <c r="NJ53" s="111" t="s">
        <v>326</v>
      </c>
      <c r="NK53" s="90"/>
      <c r="NL53" s="61"/>
      <c r="NM53" s="274" t="s">
        <v>0</v>
      </c>
      <c r="NN53" s="61"/>
      <c r="NO53" s="110" t="s">
        <v>326</v>
      </c>
      <c r="NP53" s="111" t="s">
        <v>326</v>
      </c>
      <c r="NQ53" s="90"/>
      <c r="NR53" s="61"/>
      <c r="NS53" s="274" t="s">
        <v>0</v>
      </c>
      <c r="NT53" s="61"/>
      <c r="NU53" s="110" t="s">
        <v>326</v>
      </c>
      <c r="NV53" s="111" t="s">
        <v>326</v>
      </c>
      <c r="NW53" s="98"/>
      <c r="NX53" s="102"/>
      <c r="NY53" s="274" t="s">
        <v>0</v>
      </c>
      <c r="NZ53" s="101"/>
      <c r="OA53" s="110" t="s">
        <v>326</v>
      </c>
      <c r="OB53" s="111" t="s">
        <v>326</v>
      </c>
      <c r="OC53" s="117"/>
      <c r="OD53" s="253"/>
      <c r="OE53" s="110" t="s">
        <v>0</v>
      </c>
      <c r="OF53" s="110"/>
      <c r="OG53" s="110" t="s">
        <v>326</v>
      </c>
      <c r="OH53" s="111" t="s">
        <v>326</v>
      </c>
    </row>
    <row r="54" spans="1:398" ht="15" hidden="1" x14ac:dyDescent="0.2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218</v>
      </c>
      <c r="N54" s="312" t="s">
        <v>216</v>
      </c>
      <c r="O54" s="77"/>
      <c r="P54" s="102">
        <v>4</v>
      </c>
      <c r="Q54" s="311" t="s">
        <v>0</v>
      </c>
      <c r="R54" s="101">
        <v>1</v>
      </c>
      <c r="S54" s="110" t="s">
        <v>216</v>
      </c>
      <c r="T54" s="111" t="s">
        <v>216</v>
      </c>
      <c r="U54" s="77"/>
      <c r="V54" s="102">
        <v>2</v>
      </c>
      <c r="W54" s="311" t="s">
        <v>0</v>
      </c>
      <c r="X54" s="101">
        <v>2</v>
      </c>
      <c r="Y54" s="110" t="s">
        <v>217</v>
      </c>
      <c r="Z54" s="111" t="s">
        <v>216</v>
      </c>
      <c r="AA54" s="90"/>
      <c r="AB54" s="61">
        <v>1</v>
      </c>
      <c r="AC54" s="294" t="s">
        <v>0</v>
      </c>
      <c r="AD54" s="61">
        <v>2</v>
      </c>
      <c r="AE54" s="110" t="s">
        <v>218</v>
      </c>
      <c r="AF54" s="111" t="s">
        <v>216</v>
      </c>
      <c r="AG54" s="90"/>
      <c r="AH54" s="61">
        <v>1</v>
      </c>
      <c r="AI54" s="274" t="s">
        <v>0</v>
      </c>
      <c r="AJ54" s="61">
        <v>3</v>
      </c>
      <c r="AK54" s="110" t="s">
        <v>217</v>
      </c>
      <c r="AL54" s="111" t="s">
        <v>216</v>
      </c>
      <c r="AM54" s="90"/>
      <c r="AN54" s="102">
        <v>0</v>
      </c>
      <c r="AO54" s="274" t="s">
        <v>0</v>
      </c>
      <c r="AP54" s="101">
        <v>2</v>
      </c>
      <c r="AQ54" s="110" t="s">
        <v>219</v>
      </c>
      <c r="AR54" s="111" t="s">
        <v>210</v>
      </c>
      <c r="AS54" s="90"/>
      <c r="AT54" s="61"/>
      <c r="AU54" s="274" t="s">
        <v>0</v>
      </c>
      <c r="AV54" s="61"/>
      <c r="AW54" s="110" t="s">
        <v>326</v>
      </c>
      <c r="AX54" s="111" t="s">
        <v>326</v>
      </c>
      <c r="AY54" s="90"/>
      <c r="AZ54" s="102"/>
      <c r="BA54" s="274" t="s">
        <v>0</v>
      </c>
      <c r="BB54" s="101"/>
      <c r="BC54" s="110" t="s">
        <v>326</v>
      </c>
      <c r="BD54" s="111" t="s">
        <v>326</v>
      </c>
      <c r="BE54" s="90"/>
      <c r="BF54" s="61">
        <v>0</v>
      </c>
      <c r="BG54" s="274" t="s">
        <v>0</v>
      </c>
      <c r="BH54" s="61">
        <v>1</v>
      </c>
      <c r="BI54" s="110" t="s">
        <v>218</v>
      </c>
      <c r="BJ54" s="111" t="s">
        <v>216</v>
      </c>
      <c r="BK54" s="90"/>
      <c r="BL54" s="61"/>
      <c r="BM54" s="274" t="s">
        <v>0</v>
      </c>
      <c r="BN54" s="61"/>
      <c r="BO54" s="110" t="s">
        <v>326</v>
      </c>
      <c r="BP54" s="111" t="s">
        <v>326</v>
      </c>
      <c r="BQ54" s="90"/>
      <c r="BR54" s="61"/>
      <c r="BS54" s="274" t="s">
        <v>0</v>
      </c>
      <c r="BT54" s="61"/>
      <c r="BU54" s="110" t="s">
        <v>326</v>
      </c>
      <c r="BV54" s="111" t="s">
        <v>326</v>
      </c>
      <c r="BW54" s="90"/>
      <c r="BX54" s="61">
        <v>3</v>
      </c>
      <c r="BY54" s="274" t="s">
        <v>0</v>
      </c>
      <c r="BZ54" s="61">
        <v>0</v>
      </c>
      <c r="CA54" s="110" t="s">
        <v>218</v>
      </c>
      <c r="CB54" s="111" t="s">
        <v>216</v>
      </c>
      <c r="CC54" s="90"/>
      <c r="CD54" s="61"/>
      <c r="CE54" s="274" t="s">
        <v>0</v>
      </c>
      <c r="CF54" s="61"/>
      <c r="CG54" s="110" t="s">
        <v>326</v>
      </c>
      <c r="CH54" s="111" t="s">
        <v>326</v>
      </c>
      <c r="CI54" s="90"/>
      <c r="CJ54" s="102"/>
      <c r="CK54" s="274" t="s">
        <v>0</v>
      </c>
      <c r="CL54" s="101"/>
      <c r="CM54" s="110" t="s">
        <v>326</v>
      </c>
      <c r="CN54" s="111" t="s">
        <v>326</v>
      </c>
      <c r="CO54" s="90"/>
      <c r="CP54" s="102"/>
      <c r="CQ54" s="274" t="s">
        <v>0</v>
      </c>
      <c r="CR54" s="101"/>
      <c r="CS54" s="110" t="s">
        <v>326</v>
      </c>
      <c r="CT54" s="111" t="s">
        <v>326</v>
      </c>
      <c r="CU54" s="90"/>
      <c r="CV54" s="61"/>
      <c r="CW54" s="274" t="s">
        <v>0</v>
      </c>
      <c r="CX54" s="61"/>
      <c r="CY54" s="110" t="s">
        <v>326</v>
      </c>
      <c r="CZ54" s="111" t="s">
        <v>326</v>
      </c>
      <c r="DA54" s="90"/>
      <c r="DB54" s="61"/>
      <c r="DC54" s="274" t="s">
        <v>0</v>
      </c>
      <c r="DD54" s="61"/>
      <c r="DE54" s="110" t="s">
        <v>326</v>
      </c>
      <c r="DF54" s="111" t="s">
        <v>326</v>
      </c>
      <c r="DG54" s="90"/>
      <c r="DH54" s="61"/>
      <c r="DI54" s="274" t="s">
        <v>0</v>
      </c>
      <c r="DJ54" s="61"/>
      <c r="DK54" s="110" t="s">
        <v>326</v>
      </c>
      <c r="DL54" s="111" t="s">
        <v>326</v>
      </c>
      <c r="DM54" s="90"/>
      <c r="DN54" s="61"/>
      <c r="DO54" s="274" t="s">
        <v>0</v>
      </c>
      <c r="DP54" s="61"/>
      <c r="DQ54" s="110" t="s">
        <v>326</v>
      </c>
      <c r="DR54" s="111" t="s">
        <v>326</v>
      </c>
      <c r="DS54" s="90"/>
      <c r="DT54" s="61"/>
      <c r="DU54" s="274" t="s">
        <v>0</v>
      </c>
      <c r="DV54" s="61"/>
      <c r="DW54" s="110" t="s">
        <v>326</v>
      </c>
      <c r="DX54" s="111" t="s">
        <v>326</v>
      </c>
      <c r="DY54" s="90"/>
      <c r="DZ54" s="61"/>
      <c r="EA54" s="274" t="s">
        <v>0</v>
      </c>
      <c r="EB54" s="61"/>
      <c r="EC54" s="110" t="s">
        <v>326</v>
      </c>
      <c r="ED54" s="111" t="s">
        <v>326</v>
      </c>
      <c r="EE54" s="90"/>
      <c r="EF54" s="61"/>
      <c r="EG54" s="274" t="s">
        <v>0</v>
      </c>
      <c r="EH54" s="61"/>
      <c r="EI54" s="110" t="s">
        <v>326</v>
      </c>
      <c r="EJ54" s="111" t="s">
        <v>326</v>
      </c>
      <c r="EK54" s="90"/>
      <c r="EL54" s="61"/>
      <c r="EM54" s="274" t="s">
        <v>0</v>
      </c>
      <c r="EN54" s="61"/>
      <c r="EO54" s="110" t="s">
        <v>326</v>
      </c>
      <c r="EP54" s="111" t="s">
        <v>326</v>
      </c>
      <c r="EQ54" s="90"/>
      <c r="ER54" s="102"/>
      <c r="ES54" s="274" t="s">
        <v>0</v>
      </c>
      <c r="ET54" s="101"/>
      <c r="EU54" s="110" t="s">
        <v>326</v>
      </c>
      <c r="EV54" s="111" t="s">
        <v>326</v>
      </c>
      <c r="EW54" s="90"/>
      <c r="EX54" s="61"/>
      <c r="EY54" s="274" t="s">
        <v>0</v>
      </c>
      <c r="EZ54" s="61"/>
      <c r="FA54" s="110" t="s">
        <v>326</v>
      </c>
      <c r="FB54" s="111" t="s">
        <v>326</v>
      </c>
      <c r="FC54" s="90"/>
      <c r="FD54" s="102"/>
      <c r="FE54" s="274" t="s">
        <v>0</v>
      </c>
      <c r="FF54" s="101"/>
      <c r="FG54" s="110" t="s">
        <v>326</v>
      </c>
      <c r="FH54" s="111" t="s">
        <v>326</v>
      </c>
      <c r="FI54" s="90"/>
      <c r="FJ54" s="61"/>
      <c r="FK54" s="274" t="s">
        <v>0</v>
      </c>
      <c r="FL54" s="61"/>
      <c r="FM54" s="110" t="s">
        <v>326</v>
      </c>
      <c r="FN54" s="111" t="s">
        <v>326</v>
      </c>
      <c r="FO54" s="90"/>
      <c r="FP54" s="61"/>
      <c r="FQ54" s="274" t="s">
        <v>0</v>
      </c>
      <c r="FR54" s="61"/>
      <c r="FS54" s="110" t="s">
        <v>326</v>
      </c>
      <c r="FT54" s="111" t="s">
        <v>326</v>
      </c>
      <c r="FU54" s="90"/>
      <c r="FV54" s="61"/>
      <c r="FW54" s="274" t="s">
        <v>0</v>
      </c>
      <c r="FX54" s="61"/>
      <c r="FY54" s="110" t="s">
        <v>326</v>
      </c>
      <c r="FZ54" s="111" t="s">
        <v>326</v>
      </c>
      <c r="GA54" s="90"/>
      <c r="GB54" s="102"/>
      <c r="GC54" s="274" t="s">
        <v>0</v>
      </c>
      <c r="GD54" s="101"/>
      <c r="GE54" s="110" t="s">
        <v>326</v>
      </c>
      <c r="GF54" s="111" t="s">
        <v>326</v>
      </c>
      <c r="GG54" s="90"/>
      <c r="GH54" s="102"/>
      <c r="GI54" s="274" t="s">
        <v>0</v>
      </c>
      <c r="GJ54" s="101"/>
      <c r="GK54" s="110" t="s">
        <v>326</v>
      </c>
      <c r="GL54" s="111" t="s">
        <v>326</v>
      </c>
      <c r="GM54" s="90"/>
      <c r="GN54" s="61"/>
      <c r="GO54" s="274" t="s">
        <v>0</v>
      </c>
      <c r="GP54" s="61"/>
      <c r="GQ54" s="110" t="s">
        <v>326</v>
      </c>
      <c r="GR54" s="111" t="s">
        <v>326</v>
      </c>
      <c r="GS54" s="90"/>
      <c r="GT54" s="61"/>
      <c r="GU54" s="274" t="s">
        <v>0</v>
      </c>
      <c r="GV54" s="61"/>
      <c r="GW54" s="110" t="s">
        <v>326</v>
      </c>
      <c r="GX54" s="111" t="s">
        <v>326</v>
      </c>
      <c r="GY54" s="90"/>
      <c r="GZ54" s="102"/>
      <c r="HA54" s="274" t="s">
        <v>0</v>
      </c>
      <c r="HB54" s="101"/>
      <c r="HC54" s="110" t="s">
        <v>326</v>
      </c>
      <c r="HD54" s="111" t="s">
        <v>326</v>
      </c>
      <c r="HE54" s="90"/>
      <c r="HF54" s="61"/>
      <c r="HG54" s="274" t="s">
        <v>0</v>
      </c>
      <c r="HH54" s="61"/>
      <c r="HI54" s="110" t="s">
        <v>326</v>
      </c>
      <c r="HJ54" s="111" t="s">
        <v>326</v>
      </c>
      <c r="HK54" s="90"/>
      <c r="HL54" s="61"/>
      <c r="HM54" s="274" t="s">
        <v>0</v>
      </c>
      <c r="HN54" s="61"/>
      <c r="HO54" s="110" t="s">
        <v>326</v>
      </c>
      <c r="HP54" s="111" t="s">
        <v>326</v>
      </c>
      <c r="HQ54" s="90"/>
      <c r="HR54" s="61"/>
      <c r="HS54" s="274" t="s">
        <v>0</v>
      </c>
      <c r="HT54" s="61"/>
      <c r="HU54" s="110" t="s">
        <v>326</v>
      </c>
      <c r="HV54" s="111" t="s">
        <v>326</v>
      </c>
      <c r="HW54" s="90"/>
      <c r="HX54" s="102"/>
      <c r="HY54" s="274" t="s">
        <v>0</v>
      </c>
      <c r="HZ54" s="101"/>
      <c r="IA54" s="110" t="s">
        <v>326</v>
      </c>
      <c r="IB54" s="111" t="s">
        <v>326</v>
      </c>
      <c r="IC54" s="90"/>
      <c r="ID54" s="61"/>
      <c r="IE54" s="274" t="s">
        <v>0</v>
      </c>
      <c r="IF54" s="61"/>
      <c r="IG54" s="110" t="s">
        <v>326</v>
      </c>
      <c r="IH54" s="111" t="s">
        <v>326</v>
      </c>
      <c r="II54" s="90"/>
      <c r="IJ54" s="61"/>
      <c r="IK54" s="274" t="s">
        <v>0</v>
      </c>
      <c r="IL54" s="61"/>
      <c r="IM54" s="110" t="s">
        <v>326</v>
      </c>
      <c r="IN54" s="111" t="s">
        <v>326</v>
      </c>
      <c r="IO54" s="90"/>
      <c r="IP54" s="102"/>
      <c r="IQ54" s="274" t="s">
        <v>0</v>
      </c>
      <c r="IR54" s="101"/>
      <c r="IS54" s="110" t="s">
        <v>326</v>
      </c>
      <c r="IT54" s="111" t="s">
        <v>326</v>
      </c>
      <c r="IU54" s="90"/>
      <c r="IV54" s="61"/>
      <c r="IW54" s="274" t="s">
        <v>0</v>
      </c>
      <c r="IX54" s="61"/>
      <c r="IY54" s="110" t="s">
        <v>326</v>
      </c>
      <c r="IZ54" s="111" t="s">
        <v>326</v>
      </c>
      <c r="JA54" s="90"/>
      <c r="JB54" s="61"/>
      <c r="JC54" s="274" t="s">
        <v>0</v>
      </c>
      <c r="JD54" s="61"/>
      <c r="JE54" s="110" t="s">
        <v>326</v>
      </c>
      <c r="JF54" s="111" t="s">
        <v>326</v>
      </c>
      <c r="JG54" s="90"/>
      <c r="JH54" s="61"/>
      <c r="JI54" s="274" t="s">
        <v>0</v>
      </c>
      <c r="JJ54" s="61"/>
      <c r="JK54" s="110" t="s">
        <v>326</v>
      </c>
      <c r="JL54" s="111" t="s">
        <v>326</v>
      </c>
      <c r="JM54" s="90"/>
      <c r="JN54" s="61"/>
      <c r="JO54" s="274" t="s">
        <v>0</v>
      </c>
      <c r="JP54" s="61"/>
      <c r="JQ54" s="110" t="s">
        <v>326</v>
      </c>
      <c r="JR54" s="111" t="s">
        <v>326</v>
      </c>
      <c r="JS54" s="90"/>
      <c r="JT54" s="102"/>
      <c r="JU54" s="274" t="s">
        <v>0</v>
      </c>
      <c r="JV54" s="101"/>
      <c r="JW54" s="110" t="s">
        <v>326</v>
      </c>
      <c r="JX54" s="111" t="s">
        <v>326</v>
      </c>
      <c r="JY54" s="90"/>
      <c r="JZ54" s="102"/>
      <c r="KA54" s="274" t="s">
        <v>0</v>
      </c>
      <c r="KB54" s="101"/>
      <c r="KC54" s="110" t="s">
        <v>326</v>
      </c>
      <c r="KD54" s="111" t="s">
        <v>326</v>
      </c>
      <c r="KE54" s="90"/>
      <c r="KF54" s="102"/>
      <c r="KG54" s="274" t="s">
        <v>0</v>
      </c>
      <c r="KH54" s="101"/>
      <c r="KI54" s="110" t="s">
        <v>326</v>
      </c>
      <c r="KJ54" s="111" t="s">
        <v>326</v>
      </c>
      <c r="KK54" s="90"/>
      <c r="KL54" s="61"/>
      <c r="KM54" s="274" t="s">
        <v>0</v>
      </c>
      <c r="KN54" s="61"/>
      <c r="KO54" s="110" t="s">
        <v>326</v>
      </c>
      <c r="KP54" s="111" t="s">
        <v>326</v>
      </c>
      <c r="KQ54" s="90"/>
      <c r="KR54" s="61"/>
      <c r="KS54" s="274" t="s">
        <v>0</v>
      </c>
      <c r="KT54" s="61"/>
      <c r="KU54" s="110" t="s">
        <v>326</v>
      </c>
      <c r="KV54" s="111" t="s">
        <v>326</v>
      </c>
      <c r="KW54" s="90"/>
      <c r="KX54" s="61"/>
      <c r="KY54" s="274" t="s">
        <v>0</v>
      </c>
      <c r="KZ54" s="61"/>
      <c r="LA54" s="110" t="s">
        <v>326</v>
      </c>
      <c r="LB54" s="111" t="s">
        <v>326</v>
      </c>
      <c r="LC54" s="90"/>
      <c r="LD54" s="102"/>
      <c r="LE54" s="274" t="s">
        <v>0</v>
      </c>
      <c r="LF54" s="101"/>
      <c r="LG54" s="110" t="s">
        <v>326</v>
      </c>
      <c r="LH54" s="111" t="s">
        <v>326</v>
      </c>
      <c r="LI54" s="90"/>
      <c r="LJ54" s="61"/>
      <c r="LK54" s="274" t="s">
        <v>0</v>
      </c>
      <c r="LL54" s="61"/>
      <c r="LM54" s="110" t="s">
        <v>326</v>
      </c>
      <c r="LN54" s="111" t="s">
        <v>326</v>
      </c>
      <c r="LO54" s="90"/>
      <c r="LP54" s="61"/>
      <c r="LQ54" s="274" t="s">
        <v>0</v>
      </c>
      <c r="LR54" s="61"/>
      <c r="LS54" s="110" t="s">
        <v>326</v>
      </c>
      <c r="LT54" s="111" t="s">
        <v>326</v>
      </c>
      <c r="LU54" s="90"/>
      <c r="LV54" s="102"/>
      <c r="LW54" s="274" t="s">
        <v>0</v>
      </c>
      <c r="LX54" s="101"/>
      <c r="LY54" s="110" t="s">
        <v>326</v>
      </c>
      <c r="LZ54" s="111" t="s">
        <v>326</v>
      </c>
      <c r="MA54" s="90"/>
      <c r="MB54" s="61"/>
      <c r="MC54" s="274" t="s">
        <v>0</v>
      </c>
      <c r="MD54" s="61"/>
      <c r="ME54" s="110" t="s">
        <v>326</v>
      </c>
      <c r="MF54" s="111" t="s">
        <v>326</v>
      </c>
      <c r="MG54" s="90"/>
      <c r="MH54" s="61"/>
      <c r="MI54" s="274" t="s">
        <v>0</v>
      </c>
      <c r="MJ54" s="61"/>
      <c r="MK54" s="110" t="s">
        <v>326</v>
      </c>
      <c r="ML54" s="111" t="s">
        <v>326</v>
      </c>
      <c r="MM54" s="90"/>
      <c r="MN54" s="61"/>
      <c r="MO54" s="274" t="s">
        <v>0</v>
      </c>
      <c r="MP54" s="61"/>
      <c r="MQ54" s="110" t="s">
        <v>326</v>
      </c>
      <c r="MR54" s="111" t="s">
        <v>326</v>
      </c>
      <c r="MS54" s="90"/>
      <c r="MT54" s="102"/>
      <c r="MU54" s="274" t="s">
        <v>0</v>
      </c>
      <c r="MV54" s="101"/>
      <c r="MW54" s="110" t="s">
        <v>326</v>
      </c>
      <c r="MX54" s="111" t="s">
        <v>326</v>
      </c>
      <c r="MY54" s="90"/>
      <c r="MZ54" s="61"/>
      <c r="NA54" s="274" t="s">
        <v>0</v>
      </c>
      <c r="NB54" s="61"/>
      <c r="NC54" s="110" t="s">
        <v>326</v>
      </c>
      <c r="ND54" s="111" t="s">
        <v>326</v>
      </c>
      <c r="NE54" s="90"/>
      <c r="NF54" s="61"/>
      <c r="NG54" s="274" t="s">
        <v>0</v>
      </c>
      <c r="NH54" s="61"/>
      <c r="NI54" s="110" t="s">
        <v>326</v>
      </c>
      <c r="NJ54" s="111" t="s">
        <v>326</v>
      </c>
      <c r="NK54" s="90"/>
      <c r="NL54" s="61"/>
      <c r="NM54" s="274" t="s">
        <v>0</v>
      </c>
      <c r="NN54" s="61"/>
      <c r="NO54" s="110" t="s">
        <v>326</v>
      </c>
      <c r="NP54" s="111" t="s">
        <v>326</v>
      </c>
      <c r="NQ54" s="90"/>
      <c r="NR54" s="61"/>
      <c r="NS54" s="274" t="s">
        <v>0</v>
      </c>
      <c r="NT54" s="61"/>
      <c r="NU54" s="110" t="s">
        <v>326</v>
      </c>
      <c r="NV54" s="111" t="s">
        <v>326</v>
      </c>
      <c r="NW54" s="98"/>
      <c r="NX54" s="102"/>
      <c r="NY54" s="274" t="s">
        <v>0</v>
      </c>
      <c r="NZ54" s="101"/>
      <c r="OA54" s="110" t="s">
        <v>326</v>
      </c>
      <c r="OB54" s="111" t="s">
        <v>326</v>
      </c>
      <c r="OC54" s="117"/>
      <c r="OD54" s="253"/>
      <c r="OE54" s="110" t="s">
        <v>0</v>
      </c>
      <c r="OF54" s="110"/>
      <c r="OG54" s="110" t="s">
        <v>326</v>
      </c>
      <c r="OH54" s="111" t="s">
        <v>326</v>
      </c>
    </row>
    <row r="55" spans="1:398" ht="15" x14ac:dyDescent="0.2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216</v>
      </c>
      <c r="N55" s="111" t="s">
        <v>212</v>
      </c>
      <c r="O55" s="77"/>
      <c r="P55" s="102">
        <v>4</v>
      </c>
      <c r="Q55" s="311" t="s">
        <v>0</v>
      </c>
      <c r="R55" s="101">
        <v>2</v>
      </c>
      <c r="S55" s="110" t="s">
        <v>216</v>
      </c>
      <c r="T55" s="111" t="s">
        <v>212</v>
      </c>
      <c r="U55" s="77"/>
      <c r="V55" s="102">
        <v>2</v>
      </c>
      <c r="W55" s="311" t="s">
        <v>0</v>
      </c>
      <c r="X55" s="101">
        <v>4</v>
      </c>
      <c r="Y55" s="110" t="s">
        <v>216</v>
      </c>
      <c r="Z55" s="111" t="s">
        <v>212</v>
      </c>
      <c r="AA55" s="90"/>
      <c r="AB55" s="61">
        <v>4</v>
      </c>
      <c r="AC55" s="294" t="s">
        <v>0</v>
      </c>
      <c r="AD55" s="61">
        <v>2</v>
      </c>
      <c r="AE55" s="110" t="s">
        <v>212</v>
      </c>
      <c r="AF55" s="111" t="s">
        <v>216</v>
      </c>
      <c r="AG55" s="90"/>
      <c r="AH55" s="61">
        <v>1</v>
      </c>
      <c r="AI55" s="274" t="s">
        <v>0</v>
      </c>
      <c r="AJ55" s="61">
        <v>4</v>
      </c>
      <c r="AK55" s="110" t="s">
        <v>216</v>
      </c>
      <c r="AL55" s="111" t="s">
        <v>212</v>
      </c>
      <c r="AM55" s="90"/>
      <c r="AN55" s="102">
        <v>0</v>
      </c>
      <c r="AO55" s="274" t="s">
        <v>0</v>
      </c>
      <c r="AP55" s="101">
        <v>2</v>
      </c>
      <c r="AQ55" s="110" t="s">
        <v>207</v>
      </c>
      <c r="AR55" s="111" t="s">
        <v>209</v>
      </c>
      <c r="AS55" s="90"/>
      <c r="AT55" s="61">
        <v>4</v>
      </c>
      <c r="AU55" s="274" t="s">
        <v>0</v>
      </c>
      <c r="AV55" s="61">
        <v>1</v>
      </c>
      <c r="AW55" s="110" t="s">
        <v>216</v>
      </c>
      <c r="AX55" s="111" t="s">
        <v>216</v>
      </c>
      <c r="AY55" s="90"/>
      <c r="AZ55" s="102">
        <v>4</v>
      </c>
      <c r="BA55" s="274" t="s">
        <v>0</v>
      </c>
      <c r="BB55" s="101">
        <v>2</v>
      </c>
      <c r="BC55" s="110" t="s">
        <v>217</v>
      </c>
      <c r="BD55" s="111" t="s">
        <v>209</v>
      </c>
      <c r="BE55" s="90"/>
      <c r="BF55" s="61">
        <v>2</v>
      </c>
      <c r="BG55" s="274" t="s">
        <v>0</v>
      </c>
      <c r="BH55" s="61">
        <v>4</v>
      </c>
      <c r="BI55" s="110" t="s">
        <v>216</v>
      </c>
      <c r="BJ55" s="111" t="s">
        <v>216</v>
      </c>
      <c r="BK55" s="90"/>
      <c r="BL55" s="61">
        <v>4</v>
      </c>
      <c r="BM55" s="274" t="s">
        <v>0</v>
      </c>
      <c r="BN55" s="61">
        <v>1</v>
      </c>
      <c r="BO55" s="110" t="s">
        <v>216</v>
      </c>
      <c r="BP55" s="111" t="s">
        <v>212</v>
      </c>
      <c r="BQ55" s="90"/>
      <c r="BR55" s="61"/>
      <c r="BS55" s="274" t="s">
        <v>0</v>
      </c>
      <c r="BT55" s="61"/>
      <c r="BU55" s="110" t="s">
        <v>326</v>
      </c>
      <c r="BV55" s="111" t="s">
        <v>326</v>
      </c>
      <c r="BW55" s="90"/>
      <c r="BX55" s="61">
        <v>3</v>
      </c>
      <c r="BY55" s="274" t="s">
        <v>0</v>
      </c>
      <c r="BZ55" s="61">
        <v>0</v>
      </c>
      <c r="CA55" s="110" t="s">
        <v>216</v>
      </c>
      <c r="CB55" s="111" t="s">
        <v>212</v>
      </c>
      <c r="CC55" s="90"/>
      <c r="CD55" s="61">
        <v>3</v>
      </c>
      <c r="CE55" s="274" t="s">
        <v>0</v>
      </c>
      <c r="CF55" s="61">
        <v>1</v>
      </c>
      <c r="CG55" s="110" t="s">
        <v>217</v>
      </c>
      <c r="CH55" s="111" t="s">
        <v>209</v>
      </c>
      <c r="CI55" s="90"/>
      <c r="CJ55" s="102">
        <v>4</v>
      </c>
      <c r="CK55" s="274" t="s">
        <v>0</v>
      </c>
      <c r="CL55" s="101">
        <v>1</v>
      </c>
      <c r="CM55" s="110" t="s">
        <v>216</v>
      </c>
      <c r="CN55" s="111" t="s">
        <v>212</v>
      </c>
      <c r="CO55" s="90"/>
      <c r="CP55" s="102">
        <v>2</v>
      </c>
      <c r="CQ55" s="274" t="s">
        <v>0</v>
      </c>
      <c r="CR55" s="101">
        <v>3</v>
      </c>
      <c r="CS55" s="110" t="s">
        <v>217</v>
      </c>
      <c r="CT55" s="111" t="s">
        <v>215</v>
      </c>
      <c r="CU55" s="90"/>
      <c r="CV55" s="61">
        <v>2</v>
      </c>
      <c r="CW55" s="274" t="s">
        <v>0</v>
      </c>
      <c r="CX55" s="61">
        <v>4</v>
      </c>
      <c r="CY55" s="110" t="s">
        <v>216</v>
      </c>
      <c r="CZ55" s="111" t="s">
        <v>212</v>
      </c>
      <c r="DA55" s="90"/>
      <c r="DB55" s="61">
        <v>1</v>
      </c>
      <c r="DC55" s="274" t="s">
        <v>0</v>
      </c>
      <c r="DD55" s="61">
        <v>2</v>
      </c>
      <c r="DE55" s="110" t="s">
        <v>216</v>
      </c>
      <c r="DF55" s="111" t="s">
        <v>209</v>
      </c>
      <c r="DG55" s="90"/>
      <c r="DH55" s="61">
        <v>4</v>
      </c>
      <c r="DI55" s="274" t="s">
        <v>0</v>
      </c>
      <c r="DJ55" s="61">
        <v>1</v>
      </c>
      <c r="DK55" s="110" t="s">
        <v>218</v>
      </c>
      <c r="DL55" s="111" t="s">
        <v>216</v>
      </c>
      <c r="DM55" s="90"/>
      <c r="DN55" s="61">
        <v>0</v>
      </c>
      <c r="DO55" s="274" t="s">
        <v>0</v>
      </c>
      <c r="DP55" s="61">
        <v>2</v>
      </c>
      <c r="DQ55" s="110" t="s">
        <v>207</v>
      </c>
      <c r="DR55" s="111" t="s">
        <v>212</v>
      </c>
      <c r="DS55" s="90"/>
      <c r="DT55" s="61">
        <v>5</v>
      </c>
      <c r="DU55" s="274" t="s">
        <v>0</v>
      </c>
      <c r="DV55" s="61">
        <v>2</v>
      </c>
      <c r="DW55" s="110" t="s">
        <v>215</v>
      </c>
      <c r="DX55" s="111" t="s">
        <v>266</v>
      </c>
      <c r="DY55" s="90"/>
      <c r="DZ55" s="61">
        <v>4</v>
      </c>
      <c r="EA55" s="274" t="s">
        <v>0</v>
      </c>
      <c r="EB55" s="61">
        <v>1</v>
      </c>
      <c r="EC55" s="110" t="s">
        <v>216</v>
      </c>
      <c r="ED55" s="111" t="s">
        <v>212</v>
      </c>
      <c r="EE55" s="90"/>
      <c r="EF55" s="61">
        <v>1</v>
      </c>
      <c r="EG55" s="274" t="s">
        <v>0</v>
      </c>
      <c r="EH55" s="61">
        <v>4</v>
      </c>
      <c r="EI55" s="110" t="s">
        <v>216</v>
      </c>
      <c r="EJ55" s="111" t="s">
        <v>209</v>
      </c>
      <c r="EK55" s="90"/>
      <c r="EL55" s="61">
        <v>0</v>
      </c>
      <c r="EM55" s="274" t="s">
        <v>0</v>
      </c>
      <c r="EN55" s="61">
        <v>4</v>
      </c>
      <c r="EO55" s="110" t="s">
        <v>216</v>
      </c>
      <c r="EP55" s="111" t="s">
        <v>216</v>
      </c>
      <c r="EQ55" s="90"/>
      <c r="ER55" s="102">
        <v>0</v>
      </c>
      <c r="ES55" s="274" t="s">
        <v>0</v>
      </c>
      <c r="ET55" s="101">
        <v>2</v>
      </c>
      <c r="EU55" s="110" t="s">
        <v>215</v>
      </c>
      <c r="EV55" s="111" t="s">
        <v>266</v>
      </c>
      <c r="EW55" s="90"/>
      <c r="EX55" s="61">
        <v>3</v>
      </c>
      <c r="EY55" s="274" t="s">
        <v>0</v>
      </c>
      <c r="EZ55" s="61">
        <v>1</v>
      </c>
      <c r="FA55" s="110" t="s">
        <v>216</v>
      </c>
      <c r="FB55" s="111" t="s">
        <v>212</v>
      </c>
      <c r="FC55" s="90"/>
      <c r="FD55" s="102">
        <v>2</v>
      </c>
      <c r="FE55" s="274" t="s">
        <v>0</v>
      </c>
      <c r="FF55" s="101">
        <v>2</v>
      </c>
      <c r="FG55" s="110" t="s">
        <v>215</v>
      </c>
      <c r="FH55" s="111" t="s">
        <v>218</v>
      </c>
      <c r="FI55" s="90"/>
      <c r="FJ55" s="61">
        <v>3</v>
      </c>
      <c r="FK55" s="274" t="s">
        <v>0</v>
      </c>
      <c r="FL55" s="61">
        <v>0</v>
      </c>
      <c r="FM55" s="110" t="s">
        <v>216</v>
      </c>
      <c r="FN55" s="111" t="s">
        <v>212</v>
      </c>
      <c r="FO55" s="90"/>
      <c r="FP55" s="61">
        <v>0</v>
      </c>
      <c r="FQ55" s="274" t="s">
        <v>0</v>
      </c>
      <c r="FR55" s="61">
        <v>3</v>
      </c>
      <c r="FS55" s="110" t="s">
        <v>218</v>
      </c>
      <c r="FT55" s="111" t="s">
        <v>216</v>
      </c>
      <c r="FU55" s="90"/>
      <c r="FV55" s="61">
        <v>3</v>
      </c>
      <c r="FW55" s="274" t="s">
        <v>0</v>
      </c>
      <c r="FX55" s="61">
        <v>0</v>
      </c>
      <c r="FY55" s="110" t="s">
        <v>216</v>
      </c>
      <c r="FZ55" s="111" t="s">
        <v>216</v>
      </c>
      <c r="GA55" s="90"/>
      <c r="GB55" s="102">
        <v>0</v>
      </c>
      <c r="GC55" s="274" t="s">
        <v>0</v>
      </c>
      <c r="GD55" s="101">
        <v>2</v>
      </c>
      <c r="GE55" s="110" t="s">
        <v>215</v>
      </c>
      <c r="GF55" s="111" t="s">
        <v>266</v>
      </c>
      <c r="GG55" s="90"/>
      <c r="GH55" s="102">
        <v>3</v>
      </c>
      <c r="GI55" s="274" t="s">
        <v>0</v>
      </c>
      <c r="GJ55" s="101">
        <v>2</v>
      </c>
      <c r="GK55" s="110" t="s">
        <v>218</v>
      </c>
      <c r="GL55" s="111" t="s">
        <v>266</v>
      </c>
      <c r="GM55" s="90"/>
      <c r="GN55" s="61">
        <v>2</v>
      </c>
      <c r="GO55" s="274" t="s">
        <v>0</v>
      </c>
      <c r="GP55" s="61">
        <v>3</v>
      </c>
      <c r="GQ55" s="110" t="s">
        <v>218</v>
      </c>
      <c r="GR55" s="111" t="s">
        <v>266</v>
      </c>
      <c r="GS55" s="90"/>
      <c r="GT55" s="61">
        <v>2</v>
      </c>
      <c r="GU55" s="274" t="s">
        <v>0</v>
      </c>
      <c r="GV55" s="61">
        <v>3</v>
      </c>
      <c r="GW55" s="110" t="s">
        <v>218</v>
      </c>
      <c r="GX55" s="111" t="s">
        <v>266</v>
      </c>
      <c r="GY55" s="90"/>
      <c r="GZ55" s="102">
        <v>4</v>
      </c>
      <c r="HA55" s="274" t="s">
        <v>0</v>
      </c>
      <c r="HB55" s="101">
        <v>1</v>
      </c>
      <c r="HC55" s="110" t="s">
        <v>218</v>
      </c>
      <c r="HD55" s="111" t="s">
        <v>218</v>
      </c>
      <c r="HE55" s="90"/>
      <c r="HF55" s="61">
        <v>3</v>
      </c>
      <c r="HG55" s="274" t="s">
        <v>0</v>
      </c>
      <c r="HH55" s="61">
        <v>0</v>
      </c>
      <c r="HI55" s="110" t="s">
        <v>218</v>
      </c>
      <c r="HJ55" s="111" t="s">
        <v>218</v>
      </c>
      <c r="HK55" s="90"/>
      <c r="HL55" s="61">
        <v>1</v>
      </c>
      <c r="HM55" s="274" t="s">
        <v>0</v>
      </c>
      <c r="HN55" s="61">
        <v>3</v>
      </c>
      <c r="HO55" s="110" t="s">
        <v>218</v>
      </c>
      <c r="HP55" s="111" t="s">
        <v>218</v>
      </c>
      <c r="HQ55" s="90"/>
      <c r="HR55" s="61">
        <v>4</v>
      </c>
      <c r="HS55" s="274" t="s">
        <v>0</v>
      </c>
      <c r="HT55" s="61">
        <v>2</v>
      </c>
      <c r="HU55" s="110" t="s">
        <v>218</v>
      </c>
      <c r="HV55" s="111" t="s">
        <v>212</v>
      </c>
      <c r="HW55" s="90"/>
      <c r="HX55" s="102"/>
      <c r="HY55" s="274" t="s">
        <v>0</v>
      </c>
      <c r="HZ55" s="101"/>
      <c r="IA55" s="110" t="s">
        <v>326</v>
      </c>
      <c r="IB55" s="111" t="s">
        <v>326</v>
      </c>
      <c r="IC55" s="90"/>
      <c r="ID55" s="61">
        <v>1</v>
      </c>
      <c r="IE55" s="274" t="s">
        <v>0</v>
      </c>
      <c r="IF55" s="61">
        <v>3</v>
      </c>
      <c r="IG55" s="110" t="s">
        <v>218</v>
      </c>
      <c r="IH55" s="111" t="s">
        <v>217</v>
      </c>
      <c r="II55" s="90"/>
      <c r="IJ55" s="61"/>
      <c r="IK55" s="274" t="s">
        <v>0</v>
      </c>
      <c r="IL55" s="61"/>
      <c r="IM55" s="110" t="s">
        <v>326</v>
      </c>
      <c r="IN55" s="111" t="s">
        <v>326</v>
      </c>
      <c r="IO55" s="90"/>
      <c r="IP55" s="102">
        <v>3</v>
      </c>
      <c r="IQ55" s="274" t="s">
        <v>0</v>
      </c>
      <c r="IR55" s="101">
        <v>2</v>
      </c>
      <c r="IS55" s="110" t="s">
        <v>327</v>
      </c>
      <c r="IT55" s="111" t="s">
        <v>210</v>
      </c>
      <c r="IU55" s="90"/>
      <c r="IV55" s="61">
        <v>0</v>
      </c>
      <c r="IW55" s="274" t="s">
        <v>0</v>
      </c>
      <c r="IX55" s="61">
        <v>3</v>
      </c>
      <c r="IY55" s="110" t="s">
        <v>220</v>
      </c>
      <c r="IZ55" s="111" t="s">
        <v>345</v>
      </c>
      <c r="JA55" s="90"/>
      <c r="JB55" s="61">
        <v>2</v>
      </c>
      <c r="JC55" s="274" t="s">
        <v>0</v>
      </c>
      <c r="JD55" s="61">
        <v>0</v>
      </c>
      <c r="JE55" s="110" t="s">
        <v>215</v>
      </c>
      <c r="JF55" s="111" t="s">
        <v>266</v>
      </c>
      <c r="JG55" s="90"/>
      <c r="JH55" s="61"/>
      <c r="JI55" s="274" t="s">
        <v>0</v>
      </c>
      <c r="JJ55" s="61"/>
      <c r="JK55" s="110" t="s">
        <v>326</v>
      </c>
      <c r="JL55" s="111" t="s">
        <v>326</v>
      </c>
      <c r="JM55" s="90"/>
      <c r="JN55" s="61"/>
      <c r="JO55" s="274" t="s">
        <v>0</v>
      </c>
      <c r="JP55" s="61"/>
      <c r="JQ55" s="110" t="s">
        <v>326</v>
      </c>
      <c r="JR55" s="111" t="s">
        <v>326</v>
      </c>
      <c r="JS55" s="90"/>
      <c r="JT55" s="102"/>
      <c r="JU55" s="274" t="s">
        <v>0</v>
      </c>
      <c r="JV55" s="101"/>
      <c r="JW55" s="110" t="s">
        <v>326</v>
      </c>
      <c r="JX55" s="111" t="s">
        <v>326</v>
      </c>
      <c r="JY55" s="90"/>
      <c r="JZ55" s="102"/>
      <c r="KA55" s="274" t="s">
        <v>0</v>
      </c>
      <c r="KB55" s="101"/>
      <c r="KC55" s="110" t="s">
        <v>326</v>
      </c>
      <c r="KD55" s="111" t="s">
        <v>326</v>
      </c>
      <c r="KE55" s="90"/>
      <c r="KF55" s="102"/>
      <c r="KG55" s="274" t="s">
        <v>0</v>
      </c>
      <c r="KH55" s="101"/>
      <c r="KI55" s="110" t="s">
        <v>326</v>
      </c>
      <c r="KJ55" s="111" t="s">
        <v>326</v>
      </c>
      <c r="KK55" s="90"/>
      <c r="KL55" s="61"/>
      <c r="KM55" s="274" t="s">
        <v>0</v>
      </c>
      <c r="KN55" s="61"/>
      <c r="KO55" s="110" t="s">
        <v>326</v>
      </c>
      <c r="KP55" s="111" t="s">
        <v>326</v>
      </c>
      <c r="KQ55" s="90"/>
      <c r="KR55" s="61"/>
      <c r="KS55" s="274" t="s">
        <v>0</v>
      </c>
      <c r="KT55" s="61"/>
      <c r="KU55" s="110" t="s">
        <v>326</v>
      </c>
      <c r="KV55" s="111" t="s">
        <v>326</v>
      </c>
      <c r="KW55" s="90"/>
      <c r="KX55" s="61"/>
      <c r="KY55" s="274" t="s">
        <v>0</v>
      </c>
      <c r="KZ55" s="61"/>
      <c r="LA55" s="110" t="s">
        <v>326</v>
      </c>
      <c r="LB55" s="111" t="s">
        <v>326</v>
      </c>
      <c r="LC55" s="90"/>
      <c r="LD55" s="102"/>
      <c r="LE55" s="274" t="s">
        <v>0</v>
      </c>
      <c r="LF55" s="101"/>
      <c r="LG55" s="110" t="s">
        <v>326</v>
      </c>
      <c r="LH55" s="111" t="s">
        <v>326</v>
      </c>
      <c r="LI55" s="90"/>
      <c r="LJ55" s="61"/>
      <c r="LK55" s="274" t="s">
        <v>0</v>
      </c>
      <c r="LL55" s="61"/>
      <c r="LM55" s="110" t="s">
        <v>326</v>
      </c>
      <c r="LN55" s="111" t="s">
        <v>326</v>
      </c>
      <c r="LO55" s="90"/>
      <c r="LP55" s="61"/>
      <c r="LQ55" s="274" t="s">
        <v>0</v>
      </c>
      <c r="LR55" s="61"/>
      <c r="LS55" s="110" t="s">
        <v>326</v>
      </c>
      <c r="LT55" s="111" t="s">
        <v>326</v>
      </c>
      <c r="LU55" s="90"/>
      <c r="LV55" s="102"/>
      <c r="LW55" s="274" t="s">
        <v>0</v>
      </c>
      <c r="LX55" s="101"/>
      <c r="LY55" s="110" t="s">
        <v>326</v>
      </c>
      <c r="LZ55" s="111" t="s">
        <v>326</v>
      </c>
      <c r="MA55" s="90"/>
      <c r="MB55" s="61"/>
      <c r="MC55" s="274" t="s">
        <v>0</v>
      </c>
      <c r="MD55" s="61"/>
      <c r="ME55" s="110" t="s">
        <v>326</v>
      </c>
      <c r="MF55" s="111" t="s">
        <v>326</v>
      </c>
      <c r="MG55" s="90"/>
      <c r="MH55" s="61"/>
      <c r="MI55" s="274" t="s">
        <v>0</v>
      </c>
      <c r="MJ55" s="61"/>
      <c r="MK55" s="110" t="s">
        <v>326</v>
      </c>
      <c r="ML55" s="111" t="s">
        <v>326</v>
      </c>
      <c r="MM55" s="90"/>
      <c r="MN55" s="61"/>
      <c r="MO55" s="274" t="s">
        <v>0</v>
      </c>
      <c r="MP55" s="61"/>
      <c r="MQ55" s="110" t="s">
        <v>326</v>
      </c>
      <c r="MR55" s="111" t="s">
        <v>326</v>
      </c>
      <c r="MS55" s="90"/>
      <c r="MT55" s="102"/>
      <c r="MU55" s="274" t="s">
        <v>0</v>
      </c>
      <c r="MV55" s="101"/>
      <c r="MW55" s="110" t="s">
        <v>326</v>
      </c>
      <c r="MX55" s="111" t="s">
        <v>326</v>
      </c>
      <c r="MY55" s="90"/>
      <c r="MZ55" s="61"/>
      <c r="NA55" s="274" t="s">
        <v>0</v>
      </c>
      <c r="NB55" s="61"/>
      <c r="NC55" s="110" t="s">
        <v>326</v>
      </c>
      <c r="ND55" s="111" t="s">
        <v>326</v>
      </c>
      <c r="NE55" s="90"/>
      <c r="NF55" s="61"/>
      <c r="NG55" s="274" t="s">
        <v>0</v>
      </c>
      <c r="NH55" s="61"/>
      <c r="NI55" s="110" t="s">
        <v>326</v>
      </c>
      <c r="NJ55" s="111" t="s">
        <v>326</v>
      </c>
      <c r="NK55" s="90"/>
      <c r="NL55" s="61"/>
      <c r="NM55" s="274" t="s">
        <v>0</v>
      </c>
      <c r="NN55" s="61"/>
      <c r="NO55" s="110" t="s">
        <v>326</v>
      </c>
      <c r="NP55" s="111" t="s">
        <v>326</v>
      </c>
      <c r="NQ55" s="90"/>
      <c r="NR55" s="61"/>
      <c r="NS55" s="274" t="s">
        <v>0</v>
      </c>
      <c r="NT55" s="61"/>
      <c r="NU55" s="110" t="s">
        <v>326</v>
      </c>
      <c r="NV55" s="111" t="s">
        <v>326</v>
      </c>
      <c r="NW55" s="98"/>
      <c r="NX55" s="102"/>
      <c r="NY55" s="274" t="s">
        <v>0</v>
      </c>
      <c r="NZ55" s="101"/>
      <c r="OA55" s="110" t="s">
        <v>326</v>
      </c>
      <c r="OB55" s="111" t="s">
        <v>326</v>
      </c>
      <c r="OC55" s="117"/>
      <c r="OD55" s="253"/>
      <c r="OE55" s="110" t="s">
        <v>0</v>
      </c>
      <c r="OF55" s="110"/>
      <c r="OG55" s="110" t="s">
        <v>326</v>
      </c>
      <c r="OH55" s="111" t="s">
        <v>326</v>
      </c>
    </row>
    <row r="56" spans="1:398" ht="15" x14ac:dyDescent="0.2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216</v>
      </c>
      <c r="N56" s="111" t="s">
        <v>217</v>
      </c>
      <c r="O56" s="77"/>
      <c r="P56" s="102">
        <v>2</v>
      </c>
      <c r="Q56" s="311" t="s">
        <v>0</v>
      </c>
      <c r="R56" s="101">
        <v>1</v>
      </c>
      <c r="S56" s="110" t="s">
        <v>216</v>
      </c>
      <c r="T56" s="111" t="s">
        <v>212</v>
      </c>
      <c r="U56" s="77"/>
      <c r="V56" s="102">
        <v>1</v>
      </c>
      <c r="W56" s="311" t="s">
        <v>0</v>
      </c>
      <c r="X56" s="101">
        <v>1</v>
      </c>
      <c r="Y56" s="110" t="s">
        <v>217</v>
      </c>
      <c r="Z56" s="111" t="s">
        <v>216</v>
      </c>
      <c r="AA56" s="90"/>
      <c r="AB56" s="61">
        <v>2</v>
      </c>
      <c r="AC56" s="294" t="s">
        <v>0</v>
      </c>
      <c r="AD56" s="61">
        <v>1</v>
      </c>
      <c r="AE56" s="110" t="s">
        <v>217</v>
      </c>
      <c r="AF56" s="111" t="s">
        <v>216</v>
      </c>
      <c r="AG56" s="90"/>
      <c r="AH56" s="61">
        <v>1</v>
      </c>
      <c r="AI56" s="274" t="s">
        <v>0</v>
      </c>
      <c r="AJ56" s="61">
        <v>3</v>
      </c>
      <c r="AK56" s="110" t="s">
        <v>216</v>
      </c>
      <c r="AL56" s="111" t="s">
        <v>289</v>
      </c>
      <c r="AM56" s="90"/>
      <c r="AN56" s="102">
        <v>1</v>
      </c>
      <c r="AO56" s="274" t="s">
        <v>0</v>
      </c>
      <c r="AP56" s="101">
        <v>2</v>
      </c>
      <c r="AQ56" s="110" t="s">
        <v>218</v>
      </c>
      <c r="AR56" s="111" t="s">
        <v>289</v>
      </c>
      <c r="AS56" s="90"/>
      <c r="AT56" s="61">
        <v>2</v>
      </c>
      <c r="AU56" s="274" t="s">
        <v>0</v>
      </c>
      <c r="AV56" s="61">
        <v>1</v>
      </c>
      <c r="AW56" s="110" t="s">
        <v>216</v>
      </c>
      <c r="AX56" s="111" t="s">
        <v>289</v>
      </c>
      <c r="AY56" s="90"/>
      <c r="AZ56" s="102">
        <v>3</v>
      </c>
      <c r="BA56" s="274" t="s">
        <v>0</v>
      </c>
      <c r="BB56" s="101">
        <v>0</v>
      </c>
      <c r="BC56" s="110" t="s">
        <v>266</v>
      </c>
      <c r="BD56" s="111" t="s">
        <v>362</v>
      </c>
      <c r="BE56" s="90"/>
      <c r="BF56" s="61">
        <v>1</v>
      </c>
      <c r="BG56" s="274" t="s">
        <v>0</v>
      </c>
      <c r="BH56" s="61">
        <v>2</v>
      </c>
      <c r="BI56" s="110" t="s">
        <v>216</v>
      </c>
      <c r="BJ56" s="111" t="s">
        <v>289</v>
      </c>
      <c r="BK56" s="90"/>
      <c r="BL56" s="61">
        <v>4</v>
      </c>
      <c r="BM56" s="274" t="s">
        <v>0</v>
      </c>
      <c r="BN56" s="61">
        <v>1</v>
      </c>
      <c r="BO56" s="110" t="s">
        <v>216</v>
      </c>
      <c r="BP56" s="111" t="s">
        <v>216</v>
      </c>
      <c r="BQ56" s="90"/>
      <c r="BR56" s="61">
        <v>1</v>
      </c>
      <c r="BS56" s="274" t="s">
        <v>0</v>
      </c>
      <c r="BT56" s="61">
        <v>2</v>
      </c>
      <c r="BU56" s="110" t="s">
        <v>216</v>
      </c>
      <c r="BV56" s="111" t="s">
        <v>289</v>
      </c>
      <c r="BW56" s="90"/>
      <c r="BX56" s="61">
        <v>2</v>
      </c>
      <c r="BY56" s="274" t="s">
        <v>0</v>
      </c>
      <c r="BZ56" s="61">
        <v>0</v>
      </c>
      <c r="CA56" s="110" t="s">
        <v>289</v>
      </c>
      <c r="CB56" s="111" t="s">
        <v>216</v>
      </c>
      <c r="CC56" s="90"/>
      <c r="CD56" s="61">
        <v>3</v>
      </c>
      <c r="CE56" s="274" t="s">
        <v>0</v>
      </c>
      <c r="CF56" s="61">
        <v>1</v>
      </c>
      <c r="CG56" s="110" t="s">
        <v>218</v>
      </c>
      <c r="CH56" s="111" t="s">
        <v>216</v>
      </c>
      <c r="CI56" s="90"/>
      <c r="CJ56" s="102">
        <v>2</v>
      </c>
      <c r="CK56" s="274" t="s">
        <v>0</v>
      </c>
      <c r="CL56" s="101">
        <v>0</v>
      </c>
      <c r="CM56" s="110" t="s">
        <v>217</v>
      </c>
      <c r="CN56" s="111" t="s">
        <v>360</v>
      </c>
      <c r="CO56" s="90"/>
      <c r="CP56" s="102">
        <v>1</v>
      </c>
      <c r="CQ56" s="274" t="s">
        <v>0</v>
      </c>
      <c r="CR56" s="101">
        <v>4</v>
      </c>
      <c r="CS56" s="110" t="s">
        <v>266</v>
      </c>
      <c r="CT56" s="111" t="s">
        <v>218</v>
      </c>
      <c r="CU56" s="90"/>
      <c r="CV56" s="61">
        <v>0</v>
      </c>
      <c r="CW56" s="274" t="s">
        <v>0</v>
      </c>
      <c r="CX56" s="61">
        <v>3</v>
      </c>
      <c r="CY56" s="110" t="s">
        <v>266</v>
      </c>
      <c r="CZ56" s="111" t="s">
        <v>360</v>
      </c>
      <c r="DA56" s="90"/>
      <c r="DB56" s="61">
        <v>1</v>
      </c>
      <c r="DC56" s="274" t="s">
        <v>0</v>
      </c>
      <c r="DD56" s="61">
        <v>2</v>
      </c>
      <c r="DE56" s="110" t="s">
        <v>266</v>
      </c>
      <c r="DF56" s="111" t="s">
        <v>215</v>
      </c>
      <c r="DG56" s="90"/>
      <c r="DH56" s="61">
        <v>1</v>
      </c>
      <c r="DI56" s="274" t="s">
        <v>0</v>
      </c>
      <c r="DJ56" s="61">
        <v>0</v>
      </c>
      <c r="DK56" s="110" t="s">
        <v>216</v>
      </c>
      <c r="DL56" s="111" t="s">
        <v>216</v>
      </c>
      <c r="DM56" s="90"/>
      <c r="DN56" s="61">
        <v>2</v>
      </c>
      <c r="DO56" s="274" t="s">
        <v>0</v>
      </c>
      <c r="DP56" s="61">
        <v>2</v>
      </c>
      <c r="DQ56" s="110" t="s">
        <v>216</v>
      </c>
      <c r="DR56" s="111" t="s">
        <v>216</v>
      </c>
      <c r="DS56" s="90"/>
      <c r="DT56" s="61">
        <v>3</v>
      </c>
      <c r="DU56" s="274" t="s">
        <v>0</v>
      </c>
      <c r="DV56" s="61">
        <v>1</v>
      </c>
      <c r="DW56" s="110" t="s">
        <v>219</v>
      </c>
      <c r="DX56" s="111" t="s">
        <v>266</v>
      </c>
      <c r="DY56" s="90"/>
      <c r="DZ56" s="61">
        <v>2</v>
      </c>
      <c r="EA56" s="274" t="s">
        <v>0</v>
      </c>
      <c r="EB56" s="61">
        <v>0</v>
      </c>
      <c r="EC56" s="110" t="s">
        <v>266</v>
      </c>
      <c r="ED56" s="111" t="s">
        <v>266</v>
      </c>
      <c r="EE56" s="90"/>
      <c r="EF56" s="61">
        <v>1</v>
      </c>
      <c r="EG56" s="274" t="s">
        <v>0</v>
      </c>
      <c r="EH56" s="61">
        <v>3</v>
      </c>
      <c r="EI56" s="110" t="s">
        <v>266</v>
      </c>
      <c r="EJ56" s="111" t="s">
        <v>216</v>
      </c>
      <c r="EK56" s="90"/>
      <c r="EL56" s="61">
        <v>1</v>
      </c>
      <c r="EM56" s="274" t="s">
        <v>0</v>
      </c>
      <c r="EN56" s="61">
        <v>2</v>
      </c>
      <c r="EO56" s="110" t="s">
        <v>216</v>
      </c>
      <c r="EP56" s="111" t="s">
        <v>289</v>
      </c>
      <c r="EQ56" s="90"/>
      <c r="ER56" s="102">
        <v>0</v>
      </c>
      <c r="ES56" s="274" t="s">
        <v>0</v>
      </c>
      <c r="ET56" s="101">
        <v>2</v>
      </c>
      <c r="EU56" s="110" t="s">
        <v>289</v>
      </c>
      <c r="EV56" s="111" t="s">
        <v>266</v>
      </c>
      <c r="EW56" s="90"/>
      <c r="EX56" s="61">
        <v>2</v>
      </c>
      <c r="EY56" s="274" t="s">
        <v>0</v>
      </c>
      <c r="EZ56" s="61">
        <v>0</v>
      </c>
      <c r="FA56" s="110" t="s">
        <v>216</v>
      </c>
      <c r="FB56" s="111" t="s">
        <v>289</v>
      </c>
      <c r="FC56" s="90"/>
      <c r="FD56" s="102">
        <v>1</v>
      </c>
      <c r="FE56" s="274" t="s">
        <v>0</v>
      </c>
      <c r="FF56" s="101">
        <v>1</v>
      </c>
      <c r="FG56" s="110" t="s">
        <v>266</v>
      </c>
      <c r="FH56" s="111" t="s">
        <v>215</v>
      </c>
      <c r="FI56" s="90"/>
      <c r="FJ56" s="61">
        <v>2</v>
      </c>
      <c r="FK56" s="274" t="s">
        <v>0</v>
      </c>
      <c r="FL56" s="61">
        <v>2</v>
      </c>
      <c r="FM56" s="110" t="s">
        <v>289</v>
      </c>
      <c r="FN56" s="111" t="s">
        <v>216</v>
      </c>
      <c r="FO56" s="90"/>
      <c r="FP56" s="61">
        <v>1</v>
      </c>
      <c r="FQ56" s="274" t="s">
        <v>0</v>
      </c>
      <c r="FR56" s="61">
        <v>2</v>
      </c>
      <c r="FS56" s="110" t="s">
        <v>266</v>
      </c>
      <c r="FT56" s="111" t="s">
        <v>289</v>
      </c>
      <c r="FU56" s="90"/>
      <c r="FV56" s="61">
        <v>2</v>
      </c>
      <c r="FW56" s="274" t="s">
        <v>0</v>
      </c>
      <c r="FX56" s="61">
        <v>1</v>
      </c>
      <c r="FY56" s="110" t="s">
        <v>216</v>
      </c>
      <c r="FZ56" s="111" t="s">
        <v>212</v>
      </c>
      <c r="GA56" s="90"/>
      <c r="GB56" s="102">
        <v>1</v>
      </c>
      <c r="GC56" s="274" t="s">
        <v>0</v>
      </c>
      <c r="GD56" s="101">
        <v>1</v>
      </c>
      <c r="GE56" s="110" t="s">
        <v>266</v>
      </c>
      <c r="GF56" s="111" t="s">
        <v>219</v>
      </c>
      <c r="GG56" s="90"/>
      <c r="GH56" s="102">
        <v>3</v>
      </c>
      <c r="GI56" s="274" t="s">
        <v>0</v>
      </c>
      <c r="GJ56" s="101">
        <v>1</v>
      </c>
      <c r="GK56" s="110" t="s">
        <v>217</v>
      </c>
      <c r="GL56" s="111" t="s">
        <v>218</v>
      </c>
      <c r="GM56" s="90"/>
      <c r="GN56" s="61">
        <v>0</v>
      </c>
      <c r="GO56" s="274" t="s">
        <v>0</v>
      </c>
      <c r="GP56" s="61">
        <v>2</v>
      </c>
      <c r="GQ56" s="110" t="s">
        <v>217</v>
      </c>
      <c r="GR56" s="111" t="s">
        <v>266</v>
      </c>
      <c r="GS56" s="90"/>
      <c r="GT56" s="61">
        <v>0</v>
      </c>
      <c r="GU56" s="274" t="s">
        <v>0</v>
      </c>
      <c r="GV56" s="61">
        <v>2</v>
      </c>
      <c r="GW56" s="110" t="s">
        <v>266</v>
      </c>
      <c r="GX56" s="111" t="s">
        <v>389</v>
      </c>
      <c r="GY56" s="90"/>
      <c r="GZ56" s="102">
        <v>4</v>
      </c>
      <c r="HA56" s="274" t="s">
        <v>0</v>
      </c>
      <c r="HB56" s="101">
        <v>0</v>
      </c>
      <c r="HC56" s="110" t="s">
        <v>217</v>
      </c>
      <c r="HD56" s="111" t="s">
        <v>215</v>
      </c>
      <c r="HE56" s="90"/>
      <c r="HF56" s="61">
        <v>3</v>
      </c>
      <c r="HG56" s="274" t="s">
        <v>0</v>
      </c>
      <c r="HH56" s="61">
        <v>2</v>
      </c>
      <c r="HI56" s="110" t="s">
        <v>217</v>
      </c>
      <c r="HJ56" s="111" t="s">
        <v>289</v>
      </c>
      <c r="HK56" s="90"/>
      <c r="HL56" s="61">
        <v>2</v>
      </c>
      <c r="HM56" s="274" t="s">
        <v>0</v>
      </c>
      <c r="HN56" s="61">
        <v>3</v>
      </c>
      <c r="HO56" s="110" t="s">
        <v>217</v>
      </c>
      <c r="HP56" s="111" t="s">
        <v>212</v>
      </c>
      <c r="HQ56" s="90"/>
      <c r="HR56" s="61">
        <v>3</v>
      </c>
      <c r="HS56" s="274" t="s">
        <v>0</v>
      </c>
      <c r="HT56" s="61">
        <v>1</v>
      </c>
      <c r="HU56" s="110" t="s">
        <v>218</v>
      </c>
      <c r="HV56" s="111" t="s">
        <v>215</v>
      </c>
      <c r="HW56" s="90"/>
      <c r="HX56" s="102"/>
      <c r="HY56" s="274" t="s">
        <v>0</v>
      </c>
      <c r="HZ56" s="101"/>
      <c r="IA56" s="110" t="s">
        <v>326</v>
      </c>
      <c r="IB56" s="111" t="s">
        <v>326</v>
      </c>
      <c r="IC56" s="90"/>
      <c r="ID56" s="61">
        <v>2</v>
      </c>
      <c r="IE56" s="274" t="s">
        <v>0</v>
      </c>
      <c r="IF56" s="61">
        <v>3</v>
      </c>
      <c r="IG56" s="110" t="s">
        <v>217</v>
      </c>
      <c r="IH56" s="111" t="s">
        <v>215</v>
      </c>
      <c r="II56" s="90"/>
      <c r="IJ56" s="61"/>
      <c r="IK56" s="274" t="s">
        <v>0</v>
      </c>
      <c r="IL56" s="61"/>
      <c r="IM56" s="110" t="s">
        <v>326</v>
      </c>
      <c r="IN56" s="111" t="s">
        <v>326</v>
      </c>
      <c r="IO56" s="90"/>
      <c r="IP56" s="102">
        <v>2</v>
      </c>
      <c r="IQ56" s="274" t="s">
        <v>0</v>
      </c>
      <c r="IR56" s="101">
        <v>0</v>
      </c>
      <c r="IS56" s="110" t="s">
        <v>216</v>
      </c>
      <c r="IT56" s="111" t="s">
        <v>389</v>
      </c>
      <c r="IU56" s="90"/>
      <c r="IV56" s="61">
        <v>2</v>
      </c>
      <c r="IW56" s="274" t="s">
        <v>0</v>
      </c>
      <c r="IX56" s="61">
        <v>2</v>
      </c>
      <c r="IY56" s="110" t="s">
        <v>266</v>
      </c>
      <c r="IZ56" s="111" t="s">
        <v>216</v>
      </c>
      <c r="JA56" s="90"/>
      <c r="JB56" s="61">
        <v>2</v>
      </c>
      <c r="JC56" s="274" t="s">
        <v>0</v>
      </c>
      <c r="JD56" s="61">
        <v>1</v>
      </c>
      <c r="JE56" s="110" t="s">
        <v>266</v>
      </c>
      <c r="JF56" s="111" t="s">
        <v>215</v>
      </c>
      <c r="JG56" s="90"/>
      <c r="JH56" s="61"/>
      <c r="JI56" s="274" t="s">
        <v>0</v>
      </c>
      <c r="JJ56" s="61"/>
      <c r="JK56" s="110" t="s">
        <v>326</v>
      </c>
      <c r="JL56" s="111" t="s">
        <v>326</v>
      </c>
      <c r="JM56" s="90"/>
      <c r="JN56" s="61"/>
      <c r="JO56" s="274" t="s">
        <v>0</v>
      </c>
      <c r="JP56" s="61"/>
      <c r="JQ56" s="110" t="s">
        <v>326</v>
      </c>
      <c r="JR56" s="111" t="s">
        <v>326</v>
      </c>
      <c r="JS56" s="90"/>
      <c r="JT56" s="102"/>
      <c r="JU56" s="274" t="s">
        <v>0</v>
      </c>
      <c r="JV56" s="101"/>
      <c r="JW56" s="110" t="s">
        <v>326</v>
      </c>
      <c r="JX56" s="111" t="s">
        <v>326</v>
      </c>
      <c r="JY56" s="90"/>
      <c r="JZ56" s="102"/>
      <c r="KA56" s="274" t="s">
        <v>0</v>
      </c>
      <c r="KB56" s="101"/>
      <c r="KC56" s="110" t="s">
        <v>326</v>
      </c>
      <c r="KD56" s="111" t="s">
        <v>326</v>
      </c>
      <c r="KE56" s="90"/>
      <c r="KF56" s="102"/>
      <c r="KG56" s="274" t="s">
        <v>0</v>
      </c>
      <c r="KH56" s="101"/>
      <c r="KI56" s="110" t="s">
        <v>326</v>
      </c>
      <c r="KJ56" s="111" t="s">
        <v>326</v>
      </c>
      <c r="KK56" s="90"/>
      <c r="KL56" s="61"/>
      <c r="KM56" s="274" t="s">
        <v>0</v>
      </c>
      <c r="KN56" s="61"/>
      <c r="KO56" s="110" t="s">
        <v>326</v>
      </c>
      <c r="KP56" s="111" t="s">
        <v>326</v>
      </c>
      <c r="KQ56" s="90"/>
      <c r="KR56" s="61"/>
      <c r="KS56" s="274" t="s">
        <v>0</v>
      </c>
      <c r="KT56" s="61"/>
      <c r="KU56" s="110" t="s">
        <v>326</v>
      </c>
      <c r="KV56" s="111" t="s">
        <v>326</v>
      </c>
      <c r="KW56" s="90"/>
      <c r="KX56" s="61"/>
      <c r="KY56" s="274" t="s">
        <v>0</v>
      </c>
      <c r="KZ56" s="61"/>
      <c r="LA56" s="110" t="s">
        <v>326</v>
      </c>
      <c r="LB56" s="111" t="s">
        <v>326</v>
      </c>
      <c r="LC56" s="90"/>
      <c r="LD56" s="102"/>
      <c r="LE56" s="274" t="s">
        <v>0</v>
      </c>
      <c r="LF56" s="101"/>
      <c r="LG56" s="110" t="s">
        <v>326</v>
      </c>
      <c r="LH56" s="111" t="s">
        <v>326</v>
      </c>
      <c r="LI56" s="90"/>
      <c r="LJ56" s="61"/>
      <c r="LK56" s="274" t="s">
        <v>0</v>
      </c>
      <c r="LL56" s="61"/>
      <c r="LM56" s="110" t="s">
        <v>326</v>
      </c>
      <c r="LN56" s="111" t="s">
        <v>326</v>
      </c>
      <c r="LO56" s="90"/>
      <c r="LP56" s="61"/>
      <c r="LQ56" s="274" t="s">
        <v>0</v>
      </c>
      <c r="LR56" s="61"/>
      <c r="LS56" s="110" t="s">
        <v>326</v>
      </c>
      <c r="LT56" s="111" t="s">
        <v>326</v>
      </c>
      <c r="LU56" s="90"/>
      <c r="LV56" s="102"/>
      <c r="LW56" s="274" t="s">
        <v>0</v>
      </c>
      <c r="LX56" s="101"/>
      <c r="LY56" s="110" t="s">
        <v>326</v>
      </c>
      <c r="LZ56" s="111" t="s">
        <v>326</v>
      </c>
      <c r="MA56" s="90"/>
      <c r="MB56" s="61"/>
      <c r="MC56" s="274" t="s">
        <v>0</v>
      </c>
      <c r="MD56" s="61"/>
      <c r="ME56" s="110" t="s">
        <v>326</v>
      </c>
      <c r="MF56" s="111" t="s">
        <v>326</v>
      </c>
      <c r="MG56" s="90"/>
      <c r="MH56" s="61"/>
      <c r="MI56" s="274" t="s">
        <v>0</v>
      </c>
      <c r="MJ56" s="61"/>
      <c r="MK56" s="110" t="s">
        <v>326</v>
      </c>
      <c r="ML56" s="111" t="s">
        <v>326</v>
      </c>
      <c r="MM56" s="90"/>
      <c r="MN56" s="61"/>
      <c r="MO56" s="274" t="s">
        <v>0</v>
      </c>
      <c r="MP56" s="61"/>
      <c r="MQ56" s="110" t="s">
        <v>326</v>
      </c>
      <c r="MR56" s="111" t="s">
        <v>326</v>
      </c>
      <c r="MS56" s="90"/>
      <c r="MT56" s="102"/>
      <c r="MU56" s="274" t="s">
        <v>0</v>
      </c>
      <c r="MV56" s="101"/>
      <c r="MW56" s="110" t="s">
        <v>326</v>
      </c>
      <c r="MX56" s="111" t="s">
        <v>326</v>
      </c>
      <c r="MY56" s="90"/>
      <c r="MZ56" s="61"/>
      <c r="NA56" s="274" t="s">
        <v>0</v>
      </c>
      <c r="NB56" s="61"/>
      <c r="NC56" s="110" t="s">
        <v>326</v>
      </c>
      <c r="ND56" s="111" t="s">
        <v>326</v>
      </c>
      <c r="NE56" s="90"/>
      <c r="NF56" s="61"/>
      <c r="NG56" s="274" t="s">
        <v>0</v>
      </c>
      <c r="NH56" s="61"/>
      <c r="NI56" s="110" t="s">
        <v>326</v>
      </c>
      <c r="NJ56" s="111" t="s">
        <v>326</v>
      </c>
      <c r="NK56" s="90"/>
      <c r="NL56" s="61"/>
      <c r="NM56" s="274" t="s">
        <v>0</v>
      </c>
      <c r="NN56" s="61"/>
      <c r="NO56" s="110" t="s">
        <v>326</v>
      </c>
      <c r="NP56" s="111" t="s">
        <v>326</v>
      </c>
      <c r="NQ56" s="90"/>
      <c r="NR56" s="61"/>
      <c r="NS56" s="274" t="s">
        <v>0</v>
      </c>
      <c r="NT56" s="61"/>
      <c r="NU56" s="110" t="s">
        <v>326</v>
      </c>
      <c r="NV56" s="111" t="s">
        <v>326</v>
      </c>
      <c r="NW56" s="98"/>
      <c r="NX56" s="102"/>
      <c r="NY56" s="274" t="s">
        <v>0</v>
      </c>
      <c r="NZ56" s="101"/>
      <c r="OA56" s="110" t="s">
        <v>326</v>
      </c>
      <c r="OB56" s="111" t="s">
        <v>326</v>
      </c>
      <c r="OC56" s="117"/>
      <c r="OD56" s="253"/>
      <c r="OE56" s="110" t="s">
        <v>0</v>
      </c>
      <c r="OF56" s="110"/>
      <c r="OG56" s="110" t="s">
        <v>326</v>
      </c>
      <c r="OH56" s="111" t="s">
        <v>326</v>
      </c>
    </row>
    <row r="57" spans="1:398" ht="15" hidden="1" x14ac:dyDescent="0.2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289</v>
      </c>
      <c r="N57" s="111" t="s">
        <v>216</v>
      </c>
      <c r="O57" s="77"/>
      <c r="P57" s="102">
        <v>4</v>
      </c>
      <c r="Q57" s="311" t="s">
        <v>0</v>
      </c>
      <c r="R57" s="101">
        <v>0</v>
      </c>
      <c r="S57" s="110" t="s">
        <v>218</v>
      </c>
      <c r="T57" s="111" t="s">
        <v>216</v>
      </c>
      <c r="U57" s="77"/>
      <c r="V57" s="102">
        <v>0</v>
      </c>
      <c r="W57" s="311" t="s">
        <v>0</v>
      </c>
      <c r="X57" s="101">
        <v>3</v>
      </c>
      <c r="Y57" s="110" t="s">
        <v>216</v>
      </c>
      <c r="Z57" s="111" t="s">
        <v>266</v>
      </c>
      <c r="AA57" s="90"/>
      <c r="AB57" s="61"/>
      <c r="AC57" s="294" t="s">
        <v>0</v>
      </c>
      <c r="AD57" s="61"/>
      <c r="AE57" s="110" t="s">
        <v>326</v>
      </c>
      <c r="AF57" s="111" t="s">
        <v>326</v>
      </c>
      <c r="AG57" s="90"/>
      <c r="AH57" s="61">
        <v>1</v>
      </c>
      <c r="AI57" s="274" t="s">
        <v>0</v>
      </c>
      <c r="AJ57" s="61">
        <v>3</v>
      </c>
      <c r="AK57" s="110" t="s">
        <v>218</v>
      </c>
      <c r="AL57" s="111" t="s">
        <v>216</v>
      </c>
      <c r="AM57" s="90"/>
      <c r="AN57" s="102">
        <v>0</v>
      </c>
      <c r="AO57" s="274" t="s">
        <v>0</v>
      </c>
      <c r="AP57" s="101">
        <v>2</v>
      </c>
      <c r="AQ57" s="110" t="s">
        <v>218</v>
      </c>
      <c r="AR57" s="111" t="s">
        <v>214</v>
      </c>
      <c r="AS57" s="90"/>
      <c r="AT57" s="61">
        <v>2</v>
      </c>
      <c r="AU57" s="274" t="s">
        <v>0</v>
      </c>
      <c r="AV57" s="61">
        <v>0</v>
      </c>
      <c r="AW57" s="110" t="s">
        <v>289</v>
      </c>
      <c r="AX57" s="111" t="s">
        <v>216</v>
      </c>
      <c r="AY57" s="90"/>
      <c r="AZ57" s="102"/>
      <c r="BA57" s="274" t="s">
        <v>0</v>
      </c>
      <c r="BB57" s="101"/>
      <c r="BC57" s="110" t="s">
        <v>326</v>
      </c>
      <c r="BD57" s="111" t="s">
        <v>326</v>
      </c>
      <c r="BE57" s="90"/>
      <c r="BF57" s="61">
        <v>0</v>
      </c>
      <c r="BG57" s="274" t="s">
        <v>0</v>
      </c>
      <c r="BH57" s="61">
        <v>3</v>
      </c>
      <c r="BI57" s="110" t="s">
        <v>219</v>
      </c>
      <c r="BJ57" s="111" t="s">
        <v>216</v>
      </c>
      <c r="BK57" s="90"/>
      <c r="BL57" s="61">
        <v>4</v>
      </c>
      <c r="BM57" s="274" t="s">
        <v>0</v>
      </c>
      <c r="BN57" s="61">
        <v>1</v>
      </c>
      <c r="BO57" s="110" t="s">
        <v>217</v>
      </c>
      <c r="BP57" s="111" t="s">
        <v>209</v>
      </c>
      <c r="BQ57" s="90"/>
      <c r="BR57" s="61">
        <v>0</v>
      </c>
      <c r="BS57" s="274" t="s">
        <v>0</v>
      </c>
      <c r="BT57" s="61">
        <v>2</v>
      </c>
      <c r="BU57" s="110" t="s">
        <v>218</v>
      </c>
      <c r="BV57" s="111" t="s">
        <v>216</v>
      </c>
      <c r="BW57" s="90"/>
      <c r="BX57" s="61">
        <v>4</v>
      </c>
      <c r="BY57" s="274" t="s">
        <v>0</v>
      </c>
      <c r="BZ57" s="61">
        <v>1</v>
      </c>
      <c r="CA57" s="110" t="s">
        <v>218</v>
      </c>
      <c r="CB57" s="111" t="s">
        <v>212</v>
      </c>
      <c r="CC57" s="90"/>
      <c r="CD57" s="61">
        <v>3</v>
      </c>
      <c r="CE57" s="274" t="s">
        <v>0</v>
      </c>
      <c r="CF57" s="61">
        <v>1</v>
      </c>
      <c r="CG57" s="110" t="s">
        <v>217</v>
      </c>
      <c r="CH57" s="111" t="s">
        <v>360</v>
      </c>
      <c r="CI57" s="90"/>
      <c r="CJ57" s="102">
        <v>3</v>
      </c>
      <c r="CK57" s="274" t="s">
        <v>0</v>
      </c>
      <c r="CL57" s="101">
        <v>1</v>
      </c>
      <c r="CM57" s="110" t="s">
        <v>216</v>
      </c>
      <c r="CN57" s="111" t="s">
        <v>217</v>
      </c>
      <c r="CO57" s="90"/>
      <c r="CP57" s="102">
        <v>1</v>
      </c>
      <c r="CQ57" s="274" t="s">
        <v>0</v>
      </c>
      <c r="CR57" s="101">
        <v>3</v>
      </c>
      <c r="CS57" s="110" t="s">
        <v>218</v>
      </c>
      <c r="CT57" s="111" t="s">
        <v>216</v>
      </c>
      <c r="CU57" s="90"/>
      <c r="CV57" s="61">
        <v>1</v>
      </c>
      <c r="CW57" s="274" t="s">
        <v>0</v>
      </c>
      <c r="CX57" s="61">
        <v>4</v>
      </c>
      <c r="CY57" s="110" t="s">
        <v>216</v>
      </c>
      <c r="CZ57" s="111" t="s">
        <v>212</v>
      </c>
      <c r="DA57" s="90"/>
      <c r="DB57" s="61"/>
      <c r="DC57" s="274" t="s">
        <v>0</v>
      </c>
      <c r="DD57" s="61"/>
      <c r="DE57" s="110" t="s">
        <v>326</v>
      </c>
      <c r="DF57" s="111" t="s">
        <v>326</v>
      </c>
      <c r="DG57" s="90"/>
      <c r="DH57" s="61"/>
      <c r="DI57" s="274" t="s">
        <v>0</v>
      </c>
      <c r="DJ57" s="61"/>
      <c r="DK57" s="110" t="s">
        <v>326</v>
      </c>
      <c r="DL57" s="111" t="s">
        <v>326</v>
      </c>
      <c r="DM57" s="90"/>
      <c r="DN57" s="61"/>
      <c r="DO57" s="274" t="s">
        <v>0</v>
      </c>
      <c r="DP57" s="61"/>
      <c r="DQ57" s="110" t="s">
        <v>326</v>
      </c>
      <c r="DR57" s="111" t="s">
        <v>326</v>
      </c>
      <c r="DS57" s="90"/>
      <c r="DT57" s="61"/>
      <c r="DU57" s="274" t="s">
        <v>0</v>
      </c>
      <c r="DV57" s="61"/>
      <c r="DW57" s="110" t="s">
        <v>326</v>
      </c>
      <c r="DX57" s="111" t="s">
        <v>326</v>
      </c>
      <c r="DY57" s="90"/>
      <c r="DZ57" s="61"/>
      <c r="EA57" s="274" t="s">
        <v>0</v>
      </c>
      <c r="EB57" s="61"/>
      <c r="EC57" s="110" t="s">
        <v>326</v>
      </c>
      <c r="ED57" s="111" t="s">
        <v>326</v>
      </c>
      <c r="EE57" s="90"/>
      <c r="EF57" s="61"/>
      <c r="EG57" s="274" t="s">
        <v>0</v>
      </c>
      <c r="EH57" s="61"/>
      <c r="EI57" s="110" t="s">
        <v>326</v>
      </c>
      <c r="EJ57" s="111" t="s">
        <v>326</v>
      </c>
      <c r="EK57" s="90"/>
      <c r="EL57" s="61"/>
      <c r="EM57" s="274" t="s">
        <v>0</v>
      </c>
      <c r="EN57" s="61"/>
      <c r="EO57" s="110" t="s">
        <v>326</v>
      </c>
      <c r="EP57" s="111" t="s">
        <v>326</v>
      </c>
      <c r="EQ57" s="90"/>
      <c r="ER57" s="102"/>
      <c r="ES57" s="274" t="s">
        <v>0</v>
      </c>
      <c r="ET57" s="101"/>
      <c r="EU57" s="110" t="s">
        <v>326</v>
      </c>
      <c r="EV57" s="111" t="s">
        <v>326</v>
      </c>
      <c r="EW57" s="90"/>
      <c r="EX57" s="61"/>
      <c r="EY57" s="274" t="s">
        <v>0</v>
      </c>
      <c r="EZ57" s="61"/>
      <c r="FA57" s="110" t="s">
        <v>326</v>
      </c>
      <c r="FB57" s="111" t="s">
        <v>326</v>
      </c>
      <c r="FC57" s="90"/>
      <c r="FD57" s="102"/>
      <c r="FE57" s="274" t="s">
        <v>0</v>
      </c>
      <c r="FF57" s="101"/>
      <c r="FG57" s="110" t="s">
        <v>326</v>
      </c>
      <c r="FH57" s="111" t="s">
        <v>326</v>
      </c>
      <c r="FI57" s="90"/>
      <c r="FJ57" s="61"/>
      <c r="FK57" s="274" t="s">
        <v>0</v>
      </c>
      <c r="FL57" s="61"/>
      <c r="FM57" s="110" t="s">
        <v>326</v>
      </c>
      <c r="FN57" s="111" t="s">
        <v>326</v>
      </c>
      <c r="FO57" s="90"/>
      <c r="FP57" s="61"/>
      <c r="FQ57" s="274" t="s">
        <v>0</v>
      </c>
      <c r="FR57" s="61"/>
      <c r="FS57" s="110" t="s">
        <v>326</v>
      </c>
      <c r="FT57" s="111" t="s">
        <v>326</v>
      </c>
      <c r="FU57" s="90"/>
      <c r="FV57" s="61"/>
      <c r="FW57" s="274" t="s">
        <v>0</v>
      </c>
      <c r="FX57" s="61"/>
      <c r="FY57" s="110" t="s">
        <v>326</v>
      </c>
      <c r="FZ57" s="111" t="s">
        <v>326</v>
      </c>
      <c r="GA57" s="90"/>
      <c r="GB57" s="102"/>
      <c r="GC57" s="274" t="s">
        <v>0</v>
      </c>
      <c r="GD57" s="101"/>
      <c r="GE57" s="110" t="s">
        <v>326</v>
      </c>
      <c r="GF57" s="111" t="s">
        <v>326</v>
      </c>
      <c r="GG57" s="90"/>
      <c r="GH57" s="102"/>
      <c r="GI57" s="274" t="s">
        <v>0</v>
      </c>
      <c r="GJ57" s="101"/>
      <c r="GK57" s="110" t="s">
        <v>326</v>
      </c>
      <c r="GL57" s="111" t="s">
        <v>326</v>
      </c>
      <c r="GM57" s="90"/>
      <c r="GN57" s="61"/>
      <c r="GO57" s="274" t="s">
        <v>0</v>
      </c>
      <c r="GP57" s="61"/>
      <c r="GQ57" s="110" t="s">
        <v>326</v>
      </c>
      <c r="GR57" s="111" t="s">
        <v>326</v>
      </c>
      <c r="GS57" s="90"/>
      <c r="GT57" s="61"/>
      <c r="GU57" s="274" t="s">
        <v>0</v>
      </c>
      <c r="GV57" s="61"/>
      <c r="GW57" s="110" t="s">
        <v>326</v>
      </c>
      <c r="GX57" s="111" t="s">
        <v>326</v>
      </c>
      <c r="GY57" s="90"/>
      <c r="GZ57" s="102"/>
      <c r="HA57" s="274" t="s">
        <v>0</v>
      </c>
      <c r="HB57" s="101"/>
      <c r="HC57" s="110" t="s">
        <v>326</v>
      </c>
      <c r="HD57" s="111" t="s">
        <v>326</v>
      </c>
      <c r="HE57" s="90"/>
      <c r="HF57" s="61"/>
      <c r="HG57" s="274" t="s">
        <v>0</v>
      </c>
      <c r="HH57" s="61"/>
      <c r="HI57" s="110" t="s">
        <v>326</v>
      </c>
      <c r="HJ57" s="111" t="s">
        <v>326</v>
      </c>
      <c r="HK57" s="90"/>
      <c r="HL57" s="61"/>
      <c r="HM57" s="274" t="s">
        <v>0</v>
      </c>
      <c r="HN57" s="61"/>
      <c r="HO57" s="110" t="s">
        <v>326</v>
      </c>
      <c r="HP57" s="111" t="s">
        <v>326</v>
      </c>
      <c r="HQ57" s="90"/>
      <c r="HR57" s="61"/>
      <c r="HS57" s="274" t="s">
        <v>0</v>
      </c>
      <c r="HT57" s="61"/>
      <c r="HU57" s="110" t="s">
        <v>326</v>
      </c>
      <c r="HV57" s="111" t="s">
        <v>326</v>
      </c>
      <c r="HW57" s="90"/>
      <c r="HX57" s="102"/>
      <c r="HY57" s="274" t="s">
        <v>0</v>
      </c>
      <c r="HZ57" s="101"/>
      <c r="IA57" s="110" t="s">
        <v>326</v>
      </c>
      <c r="IB57" s="111" t="s">
        <v>326</v>
      </c>
      <c r="IC57" s="90"/>
      <c r="ID57" s="61"/>
      <c r="IE57" s="274" t="s">
        <v>0</v>
      </c>
      <c r="IF57" s="61"/>
      <c r="IG57" s="110" t="s">
        <v>326</v>
      </c>
      <c r="IH57" s="111" t="s">
        <v>326</v>
      </c>
      <c r="II57" s="90"/>
      <c r="IJ57" s="61"/>
      <c r="IK57" s="274" t="s">
        <v>0</v>
      </c>
      <c r="IL57" s="61"/>
      <c r="IM57" s="110" t="s">
        <v>326</v>
      </c>
      <c r="IN57" s="111" t="s">
        <v>326</v>
      </c>
      <c r="IO57" s="90"/>
      <c r="IP57" s="102"/>
      <c r="IQ57" s="274" t="s">
        <v>0</v>
      </c>
      <c r="IR57" s="101"/>
      <c r="IS57" s="110" t="s">
        <v>326</v>
      </c>
      <c r="IT57" s="111" t="s">
        <v>326</v>
      </c>
      <c r="IU57" s="90"/>
      <c r="IV57" s="61"/>
      <c r="IW57" s="274" t="s">
        <v>0</v>
      </c>
      <c r="IX57" s="61"/>
      <c r="IY57" s="110" t="s">
        <v>326</v>
      </c>
      <c r="IZ57" s="111" t="s">
        <v>326</v>
      </c>
      <c r="JA57" s="90"/>
      <c r="JB57" s="61"/>
      <c r="JC57" s="274" t="s">
        <v>0</v>
      </c>
      <c r="JD57" s="61"/>
      <c r="JE57" s="110" t="s">
        <v>326</v>
      </c>
      <c r="JF57" s="111" t="s">
        <v>326</v>
      </c>
      <c r="JG57" s="90"/>
      <c r="JH57" s="61"/>
      <c r="JI57" s="274" t="s">
        <v>0</v>
      </c>
      <c r="JJ57" s="61"/>
      <c r="JK57" s="110" t="s">
        <v>326</v>
      </c>
      <c r="JL57" s="111" t="s">
        <v>326</v>
      </c>
      <c r="JM57" s="90"/>
      <c r="JN57" s="61"/>
      <c r="JO57" s="274" t="s">
        <v>0</v>
      </c>
      <c r="JP57" s="61"/>
      <c r="JQ57" s="110" t="s">
        <v>326</v>
      </c>
      <c r="JR57" s="111" t="s">
        <v>326</v>
      </c>
      <c r="JS57" s="90"/>
      <c r="JT57" s="102"/>
      <c r="JU57" s="274" t="s">
        <v>0</v>
      </c>
      <c r="JV57" s="101"/>
      <c r="JW57" s="110" t="s">
        <v>326</v>
      </c>
      <c r="JX57" s="111" t="s">
        <v>326</v>
      </c>
      <c r="JY57" s="90"/>
      <c r="JZ57" s="102"/>
      <c r="KA57" s="274" t="s">
        <v>0</v>
      </c>
      <c r="KB57" s="101"/>
      <c r="KC57" s="110" t="s">
        <v>326</v>
      </c>
      <c r="KD57" s="111" t="s">
        <v>326</v>
      </c>
      <c r="KE57" s="90"/>
      <c r="KF57" s="102"/>
      <c r="KG57" s="274" t="s">
        <v>0</v>
      </c>
      <c r="KH57" s="101"/>
      <c r="KI57" s="110" t="s">
        <v>326</v>
      </c>
      <c r="KJ57" s="111" t="s">
        <v>326</v>
      </c>
      <c r="KK57" s="90"/>
      <c r="KL57" s="61"/>
      <c r="KM57" s="274" t="s">
        <v>0</v>
      </c>
      <c r="KN57" s="61"/>
      <c r="KO57" s="110" t="s">
        <v>326</v>
      </c>
      <c r="KP57" s="111" t="s">
        <v>326</v>
      </c>
      <c r="KQ57" s="90"/>
      <c r="KR57" s="61"/>
      <c r="KS57" s="274" t="s">
        <v>0</v>
      </c>
      <c r="KT57" s="61"/>
      <c r="KU57" s="110" t="s">
        <v>326</v>
      </c>
      <c r="KV57" s="111" t="s">
        <v>326</v>
      </c>
      <c r="KW57" s="90"/>
      <c r="KX57" s="61"/>
      <c r="KY57" s="274" t="s">
        <v>0</v>
      </c>
      <c r="KZ57" s="61"/>
      <c r="LA57" s="110" t="s">
        <v>326</v>
      </c>
      <c r="LB57" s="111" t="s">
        <v>326</v>
      </c>
      <c r="LC57" s="90"/>
      <c r="LD57" s="102"/>
      <c r="LE57" s="274" t="s">
        <v>0</v>
      </c>
      <c r="LF57" s="101"/>
      <c r="LG57" s="110" t="s">
        <v>326</v>
      </c>
      <c r="LH57" s="111" t="s">
        <v>326</v>
      </c>
      <c r="LI57" s="90"/>
      <c r="LJ57" s="61"/>
      <c r="LK57" s="274" t="s">
        <v>0</v>
      </c>
      <c r="LL57" s="61"/>
      <c r="LM57" s="110" t="s">
        <v>326</v>
      </c>
      <c r="LN57" s="111" t="s">
        <v>326</v>
      </c>
      <c r="LO57" s="90"/>
      <c r="LP57" s="61"/>
      <c r="LQ57" s="274" t="s">
        <v>0</v>
      </c>
      <c r="LR57" s="61"/>
      <c r="LS57" s="110" t="s">
        <v>326</v>
      </c>
      <c r="LT57" s="111" t="s">
        <v>326</v>
      </c>
      <c r="LU57" s="90"/>
      <c r="LV57" s="102"/>
      <c r="LW57" s="274" t="s">
        <v>0</v>
      </c>
      <c r="LX57" s="101"/>
      <c r="LY57" s="110" t="s">
        <v>326</v>
      </c>
      <c r="LZ57" s="111" t="s">
        <v>326</v>
      </c>
      <c r="MA57" s="90"/>
      <c r="MB57" s="61"/>
      <c r="MC57" s="274" t="s">
        <v>0</v>
      </c>
      <c r="MD57" s="61"/>
      <c r="ME57" s="110" t="s">
        <v>326</v>
      </c>
      <c r="MF57" s="111" t="s">
        <v>326</v>
      </c>
      <c r="MG57" s="90"/>
      <c r="MH57" s="61"/>
      <c r="MI57" s="274" t="s">
        <v>0</v>
      </c>
      <c r="MJ57" s="61"/>
      <c r="MK57" s="110" t="s">
        <v>326</v>
      </c>
      <c r="ML57" s="111" t="s">
        <v>326</v>
      </c>
      <c r="MM57" s="90"/>
      <c r="MN57" s="61"/>
      <c r="MO57" s="274" t="s">
        <v>0</v>
      </c>
      <c r="MP57" s="61"/>
      <c r="MQ57" s="110" t="s">
        <v>326</v>
      </c>
      <c r="MR57" s="111" t="s">
        <v>326</v>
      </c>
      <c r="MS57" s="90"/>
      <c r="MT57" s="102"/>
      <c r="MU57" s="274" t="s">
        <v>0</v>
      </c>
      <c r="MV57" s="101"/>
      <c r="MW57" s="110" t="s">
        <v>326</v>
      </c>
      <c r="MX57" s="111" t="s">
        <v>326</v>
      </c>
      <c r="MY57" s="90"/>
      <c r="MZ57" s="61"/>
      <c r="NA57" s="274" t="s">
        <v>0</v>
      </c>
      <c r="NB57" s="61"/>
      <c r="NC57" s="110" t="s">
        <v>326</v>
      </c>
      <c r="ND57" s="111" t="s">
        <v>326</v>
      </c>
      <c r="NE57" s="90"/>
      <c r="NF57" s="61"/>
      <c r="NG57" s="274" t="s">
        <v>0</v>
      </c>
      <c r="NH57" s="61"/>
      <c r="NI57" s="110" t="s">
        <v>326</v>
      </c>
      <c r="NJ57" s="111" t="s">
        <v>326</v>
      </c>
      <c r="NK57" s="90"/>
      <c r="NL57" s="61"/>
      <c r="NM57" s="274" t="s">
        <v>0</v>
      </c>
      <c r="NN57" s="61"/>
      <c r="NO57" s="110" t="s">
        <v>326</v>
      </c>
      <c r="NP57" s="111" t="s">
        <v>326</v>
      </c>
      <c r="NQ57" s="90"/>
      <c r="NR57" s="61"/>
      <c r="NS57" s="274" t="s">
        <v>0</v>
      </c>
      <c r="NT57" s="61"/>
      <c r="NU57" s="110" t="s">
        <v>326</v>
      </c>
      <c r="NV57" s="111" t="s">
        <v>326</v>
      </c>
      <c r="NW57" s="98"/>
      <c r="NX57" s="102"/>
      <c r="NY57" s="274" t="s">
        <v>0</v>
      </c>
      <c r="NZ57" s="101"/>
      <c r="OA57" s="110" t="s">
        <v>326</v>
      </c>
      <c r="OB57" s="111" t="s">
        <v>326</v>
      </c>
      <c r="OC57" s="117"/>
      <c r="OD57" s="253"/>
      <c r="OE57" s="110" t="s">
        <v>0</v>
      </c>
      <c r="OF57" s="110"/>
      <c r="OG57" s="110" t="s">
        <v>326</v>
      </c>
      <c r="OH57" s="111" t="s">
        <v>326</v>
      </c>
    </row>
    <row r="58" spans="1:398" ht="15" hidden="1" customHeight="1" x14ac:dyDescent="0.2">
      <c r="A58" s="292">
        <f>IF(B58="","",VLOOKUP(B58,'Registrovaní tipéri'!$A$2:$B$101,2,FALSE))</f>
        <v>72</v>
      </c>
      <c r="B58" s="277" t="s">
        <v>355</v>
      </c>
      <c r="J58" s="310"/>
      <c r="K58" s="311"/>
      <c r="L58" s="311"/>
      <c r="M58" s="110" t="s">
        <v>326</v>
      </c>
      <c r="N58" s="111" t="s">
        <v>326</v>
      </c>
      <c r="O58" s="117"/>
      <c r="P58" s="310"/>
      <c r="Q58" s="311"/>
      <c r="R58" s="311"/>
      <c r="S58" s="110" t="s">
        <v>326</v>
      </c>
      <c r="T58" s="111" t="s">
        <v>326</v>
      </c>
      <c r="U58" s="77"/>
      <c r="V58" s="102">
        <v>1</v>
      </c>
      <c r="W58" s="311" t="s">
        <v>0</v>
      </c>
      <c r="X58" s="101">
        <v>3</v>
      </c>
      <c r="Y58" s="110" t="s">
        <v>218</v>
      </c>
      <c r="Z58" s="111" t="s">
        <v>219</v>
      </c>
      <c r="AA58" s="90"/>
      <c r="AB58" s="61">
        <v>3</v>
      </c>
      <c r="AC58" s="294" t="s">
        <v>0</v>
      </c>
      <c r="AD58" s="61">
        <v>1</v>
      </c>
      <c r="AE58" s="110" t="s">
        <v>219</v>
      </c>
      <c r="AF58" s="111" t="s">
        <v>289</v>
      </c>
      <c r="AG58" s="90"/>
      <c r="AH58" s="61">
        <v>1</v>
      </c>
      <c r="AI58" s="274" t="s">
        <v>0</v>
      </c>
      <c r="AJ58" s="61">
        <v>3</v>
      </c>
      <c r="AK58" s="110" t="s">
        <v>266</v>
      </c>
      <c r="AL58" s="111" t="s">
        <v>289</v>
      </c>
      <c r="AM58" s="90"/>
      <c r="AN58" s="102">
        <v>0</v>
      </c>
      <c r="AO58" s="274" t="s">
        <v>0</v>
      </c>
      <c r="AP58" s="101">
        <v>3</v>
      </c>
      <c r="AQ58" s="110" t="s">
        <v>218</v>
      </c>
      <c r="AR58" s="111" t="s">
        <v>214</v>
      </c>
      <c r="AS58" s="90"/>
      <c r="AT58" s="61"/>
      <c r="AU58" s="274" t="s">
        <v>0</v>
      </c>
      <c r="AV58" s="61"/>
      <c r="AW58" s="110" t="s">
        <v>326</v>
      </c>
      <c r="AX58" s="111" t="s">
        <v>326</v>
      </c>
      <c r="AY58" s="90"/>
      <c r="AZ58" s="102">
        <v>2</v>
      </c>
      <c r="BA58" s="274" t="s">
        <v>0</v>
      </c>
      <c r="BB58" s="101">
        <v>1</v>
      </c>
      <c r="BC58" s="110" t="s">
        <v>266</v>
      </c>
      <c r="BD58" s="111" t="s">
        <v>360</v>
      </c>
      <c r="BE58" s="90"/>
      <c r="BF58" s="61">
        <v>2</v>
      </c>
      <c r="BG58" s="274" t="s">
        <v>0</v>
      </c>
      <c r="BH58" s="61">
        <v>3</v>
      </c>
      <c r="BI58" s="110" t="s">
        <v>218</v>
      </c>
      <c r="BJ58" s="111" t="s">
        <v>216</v>
      </c>
      <c r="BK58" s="90"/>
      <c r="BL58" s="61">
        <v>4</v>
      </c>
      <c r="BM58" s="274" t="s">
        <v>0</v>
      </c>
      <c r="BN58" s="61">
        <v>1</v>
      </c>
      <c r="BO58" s="110" t="s">
        <v>217</v>
      </c>
      <c r="BP58" s="111" t="s">
        <v>216</v>
      </c>
      <c r="BQ58" s="90"/>
      <c r="BR58" s="61"/>
      <c r="BS58" s="274" t="s">
        <v>0</v>
      </c>
      <c r="BT58" s="61"/>
      <c r="BU58" s="110" t="s">
        <v>326</v>
      </c>
      <c r="BV58" s="111" t="s">
        <v>326</v>
      </c>
      <c r="BW58" s="90"/>
      <c r="BX58" s="61"/>
      <c r="BY58" s="274" t="s">
        <v>0</v>
      </c>
      <c r="BZ58" s="61"/>
      <c r="CA58" s="110" t="s">
        <v>326</v>
      </c>
      <c r="CB58" s="111" t="s">
        <v>326</v>
      </c>
      <c r="CC58" s="90"/>
      <c r="CD58" s="61"/>
      <c r="CE58" s="274" t="s">
        <v>0</v>
      </c>
      <c r="CF58" s="61"/>
      <c r="CG58" s="110" t="s">
        <v>326</v>
      </c>
      <c r="CH58" s="111" t="s">
        <v>326</v>
      </c>
      <c r="CI58" s="90"/>
      <c r="CJ58" s="102"/>
      <c r="CK58" s="274" t="s">
        <v>0</v>
      </c>
      <c r="CL58" s="101"/>
      <c r="CM58" s="110" t="s">
        <v>326</v>
      </c>
      <c r="CN58" s="111" t="s">
        <v>326</v>
      </c>
      <c r="CO58" s="90"/>
      <c r="CP58" s="102"/>
      <c r="CQ58" s="274" t="s">
        <v>0</v>
      </c>
      <c r="CR58" s="101"/>
      <c r="CS58" s="110" t="s">
        <v>326</v>
      </c>
      <c r="CT58" s="111" t="s">
        <v>326</v>
      </c>
      <c r="CU58" s="90"/>
      <c r="CV58" s="61"/>
      <c r="CW58" s="274" t="s">
        <v>0</v>
      </c>
      <c r="CX58" s="61"/>
      <c r="CY58" s="110" t="s">
        <v>326</v>
      </c>
      <c r="CZ58" s="111" t="s">
        <v>326</v>
      </c>
      <c r="DA58" s="90"/>
      <c r="DB58" s="61"/>
      <c r="DC58" s="274" t="s">
        <v>0</v>
      </c>
      <c r="DD58" s="61"/>
      <c r="DE58" s="110" t="s">
        <v>326</v>
      </c>
      <c r="DF58" s="111" t="s">
        <v>326</v>
      </c>
      <c r="DG58" s="90"/>
      <c r="DH58" s="61"/>
      <c r="DI58" s="274" t="s">
        <v>0</v>
      </c>
      <c r="DJ58" s="61"/>
      <c r="DK58" s="110" t="s">
        <v>326</v>
      </c>
      <c r="DL58" s="111" t="s">
        <v>326</v>
      </c>
      <c r="DM58" s="90"/>
      <c r="DN58" s="61"/>
      <c r="DO58" s="274" t="s">
        <v>0</v>
      </c>
      <c r="DP58" s="61"/>
      <c r="DQ58" s="110" t="s">
        <v>326</v>
      </c>
      <c r="DR58" s="111" t="s">
        <v>326</v>
      </c>
      <c r="DS58" s="90"/>
      <c r="DT58" s="61"/>
      <c r="DU58" s="274" t="s">
        <v>0</v>
      </c>
      <c r="DV58" s="61"/>
      <c r="DW58" s="110" t="s">
        <v>326</v>
      </c>
      <c r="DX58" s="111" t="s">
        <v>326</v>
      </c>
      <c r="DY58" s="90"/>
      <c r="DZ58" s="61"/>
      <c r="EA58" s="274" t="s">
        <v>0</v>
      </c>
      <c r="EB58" s="61"/>
      <c r="EC58" s="110" t="s">
        <v>326</v>
      </c>
      <c r="ED58" s="111" t="s">
        <v>326</v>
      </c>
      <c r="EE58" s="90"/>
      <c r="EF58" s="61"/>
      <c r="EG58" s="274" t="s">
        <v>0</v>
      </c>
      <c r="EH58" s="61"/>
      <c r="EI58" s="110" t="s">
        <v>326</v>
      </c>
      <c r="EJ58" s="111" t="s">
        <v>326</v>
      </c>
      <c r="EK58" s="90"/>
      <c r="EL58" s="61"/>
      <c r="EM58" s="274" t="s">
        <v>0</v>
      </c>
      <c r="EN58" s="61"/>
      <c r="EO58" s="110" t="s">
        <v>326</v>
      </c>
      <c r="EP58" s="111" t="s">
        <v>326</v>
      </c>
      <c r="EQ58" s="90"/>
      <c r="ER58" s="102"/>
      <c r="ES58" s="274" t="s">
        <v>0</v>
      </c>
      <c r="ET58" s="101"/>
      <c r="EU58" s="110" t="s">
        <v>326</v>
      </c>
      <c r="EV58" s="111" t="s">
        <v>326</v>
      </c>
      <c r="EW58" s="90"/>
      <c r="EX58" s="61"/>
      <c r="EY58" s="274" t="s">
        <v>0</v>
      </c>
      <c r="EZ58" s="61"/>
      <c r="FA58" s="110" t="s">
        <v>326</v>
      </c>
      <c r="FB58" s="111" t="s">
        <v>326</v>
      </c>
      <c r="FC58" s="90"/>
      <c r="FD58" s="102"/>
      <c r="FE58" s="274" t="s">
        <v>0</v>
      </c>
      <c r="FF58" s="101"/>
      <c r="FG58" s="110" t="s">
        <v>326</v>
      </c>
      <c r="FH58" s="111" t="s">
        <v>326</v>
      </c>
      <c r="FI58" s="90"/>
      <c r="FJ58" s="61"/>
      <c r="FK58" s="274" t="s">
        <v>0</v>
      </c>
      <c r="FL58" s="61"/>
      <c r="FM58" s="110" t="s">
        <v>326</v>
      </c>
      <c r="FN58" s="111" t="s">
        <v>326</v>
      </c>
      <c r="FO58" s="90"/>
      <c r="FP58" s="61"/>
      <c r="FQ58" s="274" t="s">
        <v>0</v>
      </c>
      <c r="FR58" s="61"/>
      <c r="FS58" s="110" t="s">
        <v>326</v>
      </c>
      <c r="FT58" s="111" t="s">
        <v>326</v>
      </c>
      <c r="FU58" s="90"/>
      <c r="FV58" s="61"/>
      <c r="FW58" s="274" t="s">
        <v>0</v>
      </c>
      <c r="FX58" s="61"/>
      <c r="FY58" s="110" t="s">
        <v>326</v>
      </c>
      <c r="FZ58" s="111" t="s">
        <v>326</v>
      </c>
      <c r="GA58" s="90"/>
      <c r="GB58" s="102"/>
      <c r="GC58" s="274" t="s">
        <v>0</v>
      </c>
      <c r="GD58" s="101"/>
      <c r="GE58" s="110" t="s">
        <v>326</v>
      </c>
      <c r="GF58" s="111" t="s">
        <v>326</v>
      </c>
      <c r="GG58" s="90"/>
      <c r="GH58" s="102"/>
      <c r="GI58" s="274" t="s">
        <v>0</v>
      </c>
      <c r="GJ58" s="101"/>
      <c r="GK58" s="110" t="s">
        <v>326</v>
      </c>
      <c r="GL58" s="111" t="s">
        <v>326</v>
      </c>
      <c r="GM58" s="90"/>
      <c r="GN58" s="61"/>
      <c r="GO58" s="274" t="s">
        <v>0</v>
      </c>
      <c r="GP58" s="61"/>
      <c r="GQ58" s="110" t="s">
        <v>326</v>
      </c>
      <c r="GR58" s="111" t="s">
        <v>326</v>
      </c>
      <c r="GS58" s="90"/>
      <c r="GT58" s="61"/>
      <c r="GU58" s="274" t="s">
        <v>0</v>
      </c>
      <c r="GV58" s="61"/>
      <c r="GW58" s="110" t="s">
        <v>326</v>
      </c>
      <c r="GX58" s="111" t="s">
        <v>326</v>
      </c>
      <c r="GY58" s="90"/>
      <c r="GZ58" s="102"/>
      <c r="HA58" s="274" t="s">
        <v>0</v>
      </c>
      <c r="HB58" s="101"/>
      <c r="HC58" s="110" t="s">
        <v>326</v>
      </c>
      <c r="HD58" s="111" t="s">
        <v>326</v>
      </c>
      <c r="HE58" s="90"/>
      <c r="HF58" s="61"/>
      <c r="HG58" s="274" t="s">
        <v>0</v>
      </c>
      <c r="HH58" s="61"/>
      <c r="HI58" s="110" t="s">
        <v>326</v>
      </c>
      <c r="HJ58" s="111" t="s">
        <v>326</v>
      </c>
      <c r="HK58" s="90"/>
      <c r="HL58" s="61"/>
      <c r="HM58" s="274" t="s">
        <v>0</v>
      </c>
      <c r="HN58" s="61"/>
      <c r="HO58" s="110" t="s">
        <v>326</v>
      </c>
      <c r="HP58" s="111" t="s">
        <v>326</v>
      </c>
      <c r="HQ58" s="90"/>
      <c r="HR58" s="61"/>
      <c r="HS58" s="274" t="s">
        <v>0</v>
      </c>
      <c r="HT58" s="61"/>
      <c r="HU58" s="110" t="s">
        <v>326</v>
      </c>
      <c r="HV58" s="111" t="s">
        <v>326</v>
      </c>
      <c r="HW58" s="90"/>
      <c r="HX58" s="102"/>
      <c r="HY58" s="274" t="s">
        <v>0</v>
      </c>
      <c r="HZ58" s="101"/>
      <c r="IA58" s="110" t="s">
        <v>326</v>
      </c>
      <c r="IB58" s="111" t="s">
        <v>326</v>
      </c>
      <c r="IC58" s="90"/>
      <c r="ID58" s="61"/>
      <c r="IE58" s="274" t="s">
        <v>0</v>
      </c>
      <c r="IF58" s="61"/>
      <c r="IG58" s="110" t="s">
        <v>326</v>
      </c>
      <c r="IH58" s="111" t="s">
        <v>326</v>
      </c>
      <c r="II58" s="90"/>
      <c r="IJ58" s="61"/>
      <c r="IK58" s="274" t="s">
        <v>0</v>
      </c>
      <c r="IL58" s="61"/>
      <c r="IM58" s="110" t="s">
        <v>326</v>
      </c>
      <c r="IN58" s="111" t="s">
        <v>326</v>
      </c>
      <c r="IO58" s="90"/>
      <c r="IP58" s="102"/>
      <c r="IQ58" s="274" t="s">
        <v>0</v>
      </c>
      <c r="IR58" s="101"/>
      <c r="IS58" s="110" t="s">
        <v>326</v>
      </c>
      <c r="IT58" s="111" t="s">
        <v>326</v>
      </c>
      <c r="IU58" s="90"/>
      <c r="IV58" s="61"/>
      <c r="IW58" s="274" t="s">
        <v>0</v>
      </c>
      <c r="IX58" s="61"/>
      <c r="IY58" s="110" t="s">
        <v>326</v>
      </c>
      <c r="IZ58" s="111" t="s">
        <v>326</v>
      </c>
      <c r="JA58" s="90"/>
      <c r="JB58" s="61"/>
      <c r="JC58" s="274" t="s">
        <v>0</v>
      </c>
      <c r="JD58" s="61"/>
      <c r="JE58" s="110" t="s">
        <v>326</v>
      </c>
      <c r="JF58" s="111" t="s">
        <v>326</v>
      </c>
      <c r="JG58" s="90"/>
      <c r="JH58" s="61"/>
      <c r="JI58" s="274" t="s">
        <v>0</v>
      </c>
      <c r="JJ58" s="61"/>
      <c r="JK58" s="110" t="s">
        <v>326</v>
      </c>
      <c r="JL58" s="111" t="s">
        <v>326</v>
      </c>
      <c r="JM58" s="90"/>
      <c r="JN58" s="61"/>
      <c r="JO58" s="274" t="s">
        <v>0</v>
      </c>
      <c r="JP58" s="61"/>
      <c r="JQ58" s="110" t="s">
        <v>326</v>
      </c>
      <c r="JR58" s="111" t="s">
        <v>326</v>
      </c>
      <c r="JS58" s="90"/>
      <c r="JT58" s="102"/>
      <c r="JU58" s="274" t="s">
        <v>0</v>
      </c>
      <c r="JV58" s="101"/>
      <c r="JW58" s="110" t="s">
        <v>326</v>
      </c>
      <c r="JX58" s="111" t="s">
        <v>326</v>
      </c>
      <c r="JY58" s="90"/>
      <c r="JZ58" s="102"/>
      <c r="KA58" s="274" t="s">
        <v>0</v>
      </c>
      <c r="KB58" s="101"/>
      <c r="KC58" s="110" t="s">
        <v>326</v>
      </c>
      <c r="KD58" s="111" t="s">
        <v>326</v>
      </c>
      <c r="KE58" s="90"/>
      <c r="KF58" s="102"/>
      <c r="KG58" s="274" t="s">
        <v>0</v>
      </c>
      <c r="KH58" s="101"/>
      <c r="KI58" s="110" t="s">
        <v>326</v>
      </c>
      <c r="KJ58" s="111" t="s">
        <v>326</v>
      </c>
      <c r="KK58" s="90"/>
      <c r="KL58" s="61"/>
      <c r="KM58" s="274" t="s">
        <v>0</v>
      </c>
      <c r="KN58" s="61"/>
      <c r="KO58" s="110" t="s">
        <v>326</v>
      </c>
      <c r="KP58" s="111" t="s">
        <v>326</v>
      </c>
      <c r="KQ58" s="90"/>
      <c r="KR58" s="61"/>
      <c r="KS58" s="274" t="s">
        <v>0</v>
      </c>
      <c r="KT58" s="61"/>
      <c r="KU58" s="110" t="s">
        <v>326</v>
      </c>
      <c r="KV58" s="111" t="s">
        <v>326</v>
      </c>
      <c r="KW58" s="90"/>
      <c r="KX58" s="61"/>
      <c r="KY58" s="274" t="s">
        <v>0</v>
      </c>
      <c r="KZ58" s="61"/>
      <c r="LA58" s="110" t="s">
        <v>326</v>
      </c>
      <c r="LB58" s="111" t="s">
        <v>326</v>
      </c>
      <c r="LC58" s="90"/>
      <c r="LD58" s="102"/>
      <c r="LE58" s="274" t="s">
        <v>0</v>
      </c>
      <c r="LF58" s="101"/>
      <c r="LG58" s="110" t="s">
        <v>326</v>
      </c>
      <c r="LH58" s="111" t="s">
        <v>326</v>
      </c>
      <c r="LI58" s="90"/>
      <c r="LJ58" s="61"/>
      <c r="LK58" s="274" t="s">
        <v>0</v>
      </c>
      <c r="LL58" s="61"/>
      <c r="LM58" s="110" t="s">
        <v>326</v>
      </c>
      <c r="LN58" s="111" t="s">
        <v>326</v>
      </c>
      <c r="LO58" s="90"/>
      <c r="LP58" s="61"/>
      <c r="LQ58" s="274" t="s">
        <v>0</v>
      </c>
      <c r="LR58" s="61"/>
      <c r="LS58" s="110" t="s">
        <v>326</v>
      </c>
      <c r="LT58" s="111" t="s">
        <v>326</v>
      </c>
      <c r="LU58" s="90"/>
      <c r="LV58" s="102"/>
      <c r="LW58" s="274" t="s">
        <v>0</v>
      </c>
      <c r="LX58" s="101"/>
      <c r="LY58" s="110" t="s">
        <v>326</v>
      </c>
      <c r="LZ58" s="111" t="s">
        <v>326</v>
      </c>
      <c r="MA58" s="90"/>
      <c r="MB58" s="61"/>
      <c r="MC58" s="274" t="s">
        <v>0</v>
      </c>
      <c r="MD58" s="61"/>
      <c r="ME58" s="110" t="s">
        <v>326</v>
      </c>
      <c r="MF58" s="111" t="s">
        <v>326</v>
      </c>
      <c r="MG58" s="90"/>
      <c r="MH58" s="61"/>
      <c r="MI58" s="274" t="s">
        <v>0</v>
      </c>
      <c r="MJ58" s="61"/>
      <c r="MK58" s="110" t="s">
        <v>326</v>
      </c>
      <c r="ML58" s="111" t="s">
        <v>326</v>
      </c>
      <c r="MM58" s="90"/>
      <c r="MN58" s="61"/>
      <c r="MO58" s="274" t="s">
        <v>0</v>
      </c>
      <c r="MP58" s="61"/>
      <c r="MQ58" s="110" t="s">
        <v>326</v>
      </c>
      <c r="MR58" s="111" t="s">
        <v>326</v>
      </c>
      <c r="MS58" s="90"/>
      <c r="MT58" s="102"/>
      <c r="MU58" s="274" t="s">
        <v>0</v>
      </c>
      <c r="MV58" s="101"/>
      <c r="MW58" s="110" t="s">
        <v>326</v>
      </c>
      <c r="MX58" s="111" t="s">
        <v>326</v>
      </c>
      <c r="MY58" s="90"/>
      <c r="MZ58" s="61"/>
      <c r="NA58" s="274" t="s">
        <v>0</v>
      </c>
      <c r="NB58" s="61"/>
      <c r="NC58" s="110" t="s">
        <v>326</v>
      </c>
      <c r="ND58" s="111" t="s">
        <v>326</v>
      </c>
      <c r="NE58" s="90"/>
      <c r="NF58" s="61"/>
      <c r="NG58" s="274" t="s">
        <v>0</v>
      </c>
      <c r="NH58" s="61"/>
      <c r="NI58" s="110" t="s">
        <v>326</v>
      </c>
      <c r="NJ58" s="111" t="s">
        <v>326</v>
      </c>
      <c r="NK58" s="90"/>
      <c r="NL58" s="61"/>
      <c r="NM58" s="274" t="s">
        <v>0</v>
      </c>
      <c r="NN58" s="61"/>
      <c r="NO58" s="110" t="s">
        <v>326</v>
      </c>
      <c r="NP58" s="111" t="s">
        <v>326</v>
      </c>
      <c r="NQ58" s="90"/>
      <c r="NR58" s="61"/>
      <c r="NS58" s="274" t="s">
        <v>0</v>
      </c>
      <c r="NT58" s="61"/>
      <c r="NU58" s="110" t="s">
        <v>326</v>
      </c>
      <c r="NV58" s="111" t="s">
        <v>326</v>
      </c>
      <c r="NW58" s="98"/>
      <c r="NX58" s="102"/>
      <c r="NY58" s="274" t="s">
        <v>0</v>
      </c>
      <c r="NZ58" s="101"/>
      <c r="OA58" s="110" t="s">
        <v>326</v>
      </c>
      <c r="OB58" s="111" t="s">
        <v>326</v>
      </c>
      <c r="OC58" s="117"/>
      <c r="OD58" s="253"/>
      <c r="OE58" s="110" t="s">
        <v>0</v>
      </c>
      <c r="OF58" s="110"/>
      <c r="OG58" s="110" t="s">
        <v>326</v>
      </c>
      <c r="OH58" s="111" t="s">
        <v>326</v>
      </c>
    </row>
    <row r="59" spans="1:398" ht="15" x14ac:dyDescent="0.2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216</v>
      </c>
      <c r="N59" s="111" t="s">
        <v>216</v>
      </c>
      <c r="O59" s="77"/>
      <c r="P59" s="102">
        <v>3</v>
      </c>
      <c r="Q59" s="311" t="s">
        <v>0</v>
      </c>
      <c r="R59" s="101">
        <v>0</v>
      </c>
      <c r="S59" s="110" t="s">
        <v>216</v>
      </c>
      <c r="T59" s="111" t="s">
        <v>212</v>
      </c>
      <c r="U59" s="77"/>
      <c r="V59" s="102">
        <v>0</v>
      </c>
      <c r="W59" s="311" t="s">
        <v>0</v>
      </c>
      <c r="X59" s="101">
        <v>2</v>
      </c>
      <c r="Y59" s="110" t="s">
        <v>217</v>
      </c>
      <c r="Z59" s="111" t="s">
        <v>216</v>
      </c>
      <c r="AA59" s="90"/>
      <c r="AB59" s="61">
        <v>2</v>
      </c>
      <c r="AC59" s="294" t="s">
        <v>0</v>
      </c>
      <c r="AD59" s="61">
        <v>0</v>
      </c>
      <c r="AE59" s="110" t="s">
        <v>216</v>
      </c>
      <c r="AF59" s="111" t="s">
        <v>212</v>
      </c>
      <c r="AG59" s="90"/>
      <c r="AH59" s="61">
        <v>0</v>
      </c>
      <c r="AI59" s="274" t="s">
        <v>0</v>
      </c>
      <c r="AJ59" s="61">
        <v>3</v>
      </c>
      <c r="AK59" s="110" t="s">
        <v>216</v>
      </c>
      <c r="AL59" s="111" t="s">
        <v>289</v>
      </c>
      <c r="AM59" s="90"/>
      <c r="AN59" s="102">
        <v>0</v>
      </c>
      <c r="AO59" s="274" t="s">
        <v>0</v>
      </c>
      <c r="AP59" s="101">
        <v>3</v>
      </c>
      <c r="AQ59" s="110" t="s">
        <v>218</v>
      </c>
      <c r="AR59" s="111" t="s">
        <v>216</v>
      </c>
      <c r="AS59" s="90"/>
      <c r="AT59" s="61">
        <v>2</v>
      </c>
      <c r="AU59" s="274" t="s">
        <v>0</v>
      </c>
      <c r="AV59" s="61">
        <v>0</v>
      </c>
      <c r="AW59" s="110" t="s">
        <v>216</v>
      </c>
      <c r="AX59" s="111" t="s">
        <v>289</v>
      </c>
      <c r="AY59" s="90"/>
      <c r="AZ59" s="102">
        <v>2</v>
      </c>
      <c r="BA59" s="274" t="s">
        <v>0</v>
      </c>
      <c r="BB59" s="101">
        <v>0</v>
      </c>
      <c r="BC59" s="110" t="s">
        <v>266</v>
      </c>
      <c r="BD59" s="111" t="s">
        <v>209</v>
      </c>
      <c r="BE59" s="90"/>
      <c r="BF59" s="61">
        <v>1</v>
      </c>
      <c r="BG59" s="274" t="s">
        <v>0</v>
      </c>
      <c r="BH59" s="61">
        <v>2</v>
      </c>
      <c r="BI59" s="110" t="s">
        <v>207</v>
      </c>
      <c r="BJ59" s="111" t="s">
        <v>210</v>
      </c>
      <c r="BK59" s="90"/>
      <c r="BL59" s="61">
        <v>3</v>
      </c>
      <c r="BM59" s="274" t="s">
        <v>0</v>
      </c>
      <c r="BN59" s="61">
        <v>0</v>
      </c>
      <c r="BO59" s="110" t="s">
        <v>217</v>
      </c>
      <c r="BP59" s="111" t="s">
        <v>217</v>
      </c>
      <c r="BQ59" s="90"/>
      <c r="BR59" s="61">
        <v>1</v>
      </c>
      <c r="BS59" s="274" t="s">
        <v>0</v>
      </c>
      <c r="BT59" s="61">
        <v>3</v>
      </c>
      <c r="BU59" s="110" t="s">
        <v>216</v>
      </c>
      <c r="BV59" s="111" t="s">
        <v>216</v>
      </c>
      <c r="BW59" s="90"/>
      <c r="BX59" s="61">
        <v>3</v>
      </c>
      <c r="BY59" s="274" t="s">
        <v>0</v>
      </c>
      <c r="BZ59" s="61">
        <v>0</v>
      </c>
      <c r="CA59" s="110" t="s">
        <v>216</v>
      </c>
      <c r="CB59" s="111" t="s">
        <v>212</v>
      </c>
      <c r="CC59" s="90"/>
      <c r="CD59" s="61">
        <v>3</v>
      </c>
      <c r="CE59" s="274" t="s">
        <v>0</v>
      </c>
      <c r="CF59" s="61">
        <v>0</v>
      </c>
      <c r="CG59" s="110" t="s">
        <v>218</v>
      </c>
      <c r="CH59" s="111" t="s">
        <v>217</v>
      </c>
      <c r="CI59" s="90"/>
      <c r="CJ59" s="102">
        <v>3</v>
      </c>
      <c r="CK59" s="274" t="s">
        <v>0</v>
      </c>
      <c r="CL59" s="101">
        <v>0</v>
      </c>
      <c r="CM59" s="110" t="s">
        <v>216</v>
      </c>
      <c r="CN59" s="111" t="s">
        <v>216</v>
      </c>
      <c r="CO59" s="90"/>
      <c r="CP59" s="102">
        <v>1</v>
      </c>
      <c r="CQ59" s="274" t="s">
        <v>0</v>
      </c>
      <c r="CR59" s="101">
        <v>2</v>
      </c>
      <c r="CS59" s="110" t="s">
        <v>217</v>
      </c>
      <c r="CT59" s="111" t="s">
        <v>360</v>
      </c>
      <c r="CU59" s="90"/>
      <c r="CV59" s="61">
        <v>0</v>
      </c>
      <c r="CW59" s="274" t="s">
        <v>0</v>
      </c>
      <c r="CX59" s="61">
        <v>3</v>
      </c>
      <c r="CY59" s="110" t="s">
        <v>216</v>
      </c>
      <c r="CZ59" s="111" t="s">
        <v>212</v>
      </c>
      <c r="DA59" s="90"/>
      <c r="DB59" s="61">
        <v>0</v>
      </c>
      <c r="DC59" s="274" t="s">
        <v>0</v>
      </c>
      <c r="DD59" s="61">
        <v>2</v>
      </c>
      <c r="DE59" s="110" t="s">
        <v>217</v>
      </c>
      <c r="DF59" s="111" t="s">
        <v>214</v>
      </c>
      <c r="DG59" s="90"/>
      <c r="DH59" s="61">
        <v>3</v>
      </c>
      <c r="DI59" s="274" t="s">
        <v>0</v>
      </c>
      <c r="DJ59" s="61">
        <v>0</v>
      </c>
      <c r="DK59" s="110" t="s">
        <v>216</v>
      </c>
      <c r="DL59" s="111" t="s">
        <v>212</v>
      </c>
      <c r="DM59" s="90"/>
      <c r="DN59" s="61">
        <v>1</v>
      </c>
      <c r="DO59" s="274" t="s">
        <v>0</v>
      </c>
      <c r="DP59" s="61">
        <v>2</v>
      </c>
      <c r="DQ59" s="110" t="s">
        <v>216</v>
      </c>
      <c r="DR59" s="111" t="s">
        <v>212</v>
      </c>
      <c r="DS59" s="90"/>
      <c r="DT59" s="61">
        <v>2</v>
      </c>
      <c r="DU59" s="274" t="s">
        <v>0</v>
      </c>
      <c r="DV59" s="61">
        <v>0</v>
      </c>
      <c r="DW59" s="110" t="s">
        <v>218</v>
      </c>
      <c r="DX59" s="111" t="s">
        <v>216</v>
      </c>
      <c r="DY59" s="90"/>
      <c r="DZ59" s="61">
        <v>3</v>
      </c>
      <c r="EA59" s="274" t="s">
        <v>0</v>
      </c>
      <c r="EB59" s="61">
        <v>0</v>
      </c>
      <c r="EC59" s="110" t="s">
        <v>216</v>
      </c>
      <c r="ED59" s="111" t="s">
        <v>212</v>
      </c>
      <c r="EE59" s="90"/>
      <c r="EF59" s="61">
        <v>0</v>
      </c>
      <c r="EG59" s="274" t="s">
        <v>0</v>
      </c>
      <c r="EH59" s="61">
        <v>3</v>
      </c>
      <c r="EI59" s="110" t="s">
        <v>216</v>
      </c>
      <c r="EJ59" s="111" t="s">
        <v>218</v>
      </c>
      <c r="EK59" s="90"/>
      <c r="EL59" s="61">
        <v>1</v>
      </c>
      <c r="EM59" s="274" t="s">
        <v>0</v>
      </c>
      <c r="EN59" s="61">
        <v>3</v>
      </c>
      <c r="EO59" s="110" t="s">
        <v>216</v>
      </c>
      <c r="EP59" s="111" t="s">
        <v>216</v>
      </c>
      <c r="EQ59" s="90"/>
      <c r="ER59" s="102">
        <v>0</v>
      </c>
      <c r="ES59" s="274" t="s">
        <v>0</v>
      </c>
      <c r="ET59" s="101">
        <v>2</v>
      </c>
      <c r="EU59" s="110" t="s">
        <v>218</v>
      </c>
      <c r="EV59" s="111" t="s">
        <v>214</v>
      </c>
      <c r="EW59" s="90"/>
      <c r="EX59" s="61">
        <v>2</v>
      </c>
      <c r="EY59" s="274" t="s">
        <v>0</v>
      </c>
      <c r="EZ59" s="61">
        <v>0</v>
      </c>
      <c r="FA59" s="110" t="s">
        <v>216</v>
      </c>
      <c r="FB59" s="111" t="s">
        <v>212</v>
      </c>
      <c r="FC59" s="90"/>
      <c r="FD59" s="102">
        <v>2</v>
      </c>
      <c r="FE59" s="274" t="s">
        <v>0</v>
      </c>
      <c r="FF59" s="101">
        <v>1</v>
      </c>
      <c r="FG59" s="110" t="s">
        <v>266</v>
      </c>
      <c r="FH59" s="111" t="s">
        <v>209</v>
      </c>
      <c r="FI59" s="90"/>
      <c r="FJ59" s="61"/>
      <c r="FK59" s="274" t="s">
        <v>0</v>
      </c>
      <c r="FL59" s="61"/>
      <c r="FM59" s="110" t="s">
        <v>326</v>
      </c>
      <c r="FN59" s="111" t="s">
        <v>326</v>
      </c>
      <c r="FO59" s="90"/>
      <c r="FP59" s="61">
        <v>0</v>
      </c>
      <c r="FQ59" s="274" t="s">
        <v>0</v>
      </c>
      <c r="FR59" s="61">
        <v>3</v>
      </c>
      <c r="FS59" s="110" t="s">
        <v>216</v>
      </c>
      <c r="FT59" s="111" t="s">
        <v>212</v>
      </c>
      <c r="FU59" s="90"/>
      <c r="FV59" s="61">
        <v>2</v>
      </c>
      <c r="FW59" s="274" t="s">
        <v>0</v>
      </c>
      <c r="FX59" s="61">
        <v>0</v>
      </c>
      <c r="FY59" s="110" t="s">
        <v>218</v>
      </c>
      <c r="FZ59" s="111" t="s">
        <v>216</v>
      </c>
      <c r="GA59" s="90"/>
      <c r="GB59" s="102">
        <v>1</v>
      </c>
      <c r="GC59" s="274" t="s">
        <v>0</v>
      </c>
      <c r="GD59" s="101">
        <v>2</v>
      </c>
      <c r="GE59" s="110" t="s">
        <v>218</v>
      </c>
      <c r="GF59" s="111" t="s">
        <v>217</v>
      </c>
      <c r="GG59" s="90"/>
      <c r="GH59" s="102">
        <v>2</v>
      </c>
      <c r="GI59" s="274" t="s">
        <v>0</v>
      </c>
      <c r="GJ59" s="101">
        <v>0</v>
      </c>
      <c r="GK59" s="110" t="s">
        <v>217</v>
      </c>
      <c r="GL59" s="111" t="s">
        <v>218</v>
      </c>
      <c r="GM59" s="90"/>
      <c r="GN59" s="61">
        <v>1</v>
      </c>
      <c r="GO59" s="274" t="s">
        <v>0</v>
      </c>
      <c r="GP59" s="61">
        <v>2</v>
      </c>
      <c r="GQ59" s="110" t="s">
        <v>217</v>
      </c>
      <c r="GR59" s="111" t="s">
        <v>218</v>
      </c>
      <c r="GS59" s="90"/>
      <c r="GT59" s="61">
        <v>1</v>
      </c>
      <c r="GU59" s="274" t="s">
        <v>0</v>
      </c>
      <c r="GV59" s="61">
        <v>2</v>
      </c>
      <c r="GW59" s="110" t="s">
        <v>266</v>
      </c>
      <c r="GX59" s="111" t="s">
        <v>217</v>
      </c>
      <c r="GY59" s="90"/>
      <c r="GZ59" s="102">
        <v>3</v>
      </c>
      <c r="HA59" s="274" t="s">
        <v>0</v>
      </c>
      <c r="HB59" s="101">
        <v>0</v>
      </c>
      <c r="HC59" s="110" t="s">
        <v>266</v>
      </c>
      <c r="HD59" s="111" t="s">
        <v>218</v>
      </c>
      <c r="HE59" s="90"/>
      <c r="HF59" s="61">
        <v>2</v>
      </c>
      <c r="HG59" s="274" t="s">
        <v>0</v>
      </c>
      <c r="HH59" s="61">
        <v>0</v>
      </c>
      <c r="HI59" s="110" t="s">
        <v>218</v>
      </c>
      <c r="HJ59" s="111" t="s">
        <v>217</v>
      </c>
      <c r="HK59" s="90"/>
      <c r="HL59" s="61">
        <v>1</v>
      </c>
      <c r="HM59" s="274" t="s">
        <v>0</v>
      </c>
      <c r="HN59" s="61">
        <v>3</v>
      </c>
      <c r="HO59" s="110" t="s">
        <v>217</v>
      </c>
      <c r="HP59" s="111" t="s">
        <v>219</v>
      </c>
      <c r="HQ59" s="90"/>
      <c r="HR59" s="61">
        <v>3</v>
      </c>
      <c r="HS59" s="274" t="s">
        <v>0</v>
      </c>
      <c r="HT59" s="61">
        <v>0</v>
      </c>
      <c r="HU59" s="110" t="s">
        <v>217</v>
      </c>
      <c r="HV59" s="111" t="s">
        <v>218</v>
      </c>
      <c r="HW59" s="90"/>
      <c r="HX59" s="102"/>
      <c r="HY59" s="274" t="s">
        <v>0</v>
      </c>
      <c r="HZ59" s="101"/>
      <c r="IA59" s="110" t="s">
        <v>326</v>
      </c>
      <c r="IB59" s="111" t="s">
        <v>326</v>
      </c>
      <c r="IC59" s="90"/>
      <c r="ID59" s="61">
        <v>1</v>
      </c>
      <c r="IE59" s="274" t="s">
        <v>0</v>
      </c>
      <c r="IF59" s="61">
        <v>3</v>
      </c>
      <c r="IG59" s="110" t="s">
        <v>218</v>
      </c>
      <c r="IH59" s="111" t="s">
        <v>212</v>
      </c>
      <c r="II59" s="90"/>
      <c r="IJ59" s="61"/>
      <c r="IK59" s="274" t="s">
        <v>0</v>
      </c>
      <c r="IL59" s="61"/>
      <c r="IM59" s="110" t="s">
        <v>326</v>
      </c>
      <c r="IN59" s="111" t="s">
        <v>326</v>
      </c>
      <c r="IO59" s="90"/>
      <c r="IP59" s="102">
        <v>2</v>
      </c>
      <c r="IQ59" s="274" t="s">
        <v>0</v>
      </c>
      <c r="IR59" s="101">
        <v>0</v>
      </c>
      <c r="IS59" s="110" t="s">
        <v>219</v>
      </c>
      <c r="IT59" s="111" t="s">
        <v>216</v>
      </c>
      <c r="IU59" s="90"/>
      <c r="IV59" s="61">
        <v>1</v>
      </c>
      <c r="IW59" s="274" t="s">
        <v>0</v>
      </c>
      <c r="IX59" s="61">
        <v>2</v>
      </c>
      <c r="IY59" s="110" t="s">
        <v>216</v>
      </c>
      <c r="IZ59" s="111" t="s">
        <v>327</v>
      </c>
      <c r="JA59" s="90"/>
      <c r="JB59" s="61">
        <v>2</v>
      </c>
      <c r="JC59" s="274" t="s">
        <v>0</v>
      </c>
      <c r="JD59" s="61">
        <v>0</v>
      </c>
      <c r="JE59" s="110" t="s">
        <v>266</v>
      </c>
      <c r="JF59" s="111" t="s">
        <v>215</v>
      </c>
      <c r="JG59" s="90"/>
      <c r="JH59" s="61"/>
      <c r="JI59" s="274" t="s">
        <v>0</v>
      </c>
      <c r="JJ59" s="61"/>
      <c r="JK59" s="110" t="s">
        <v>326</v>
      </c>
      <c r="JL59" s="111" t="s">
        <v>326</v>
      </c>
      <c r="JM59" s="90"/>
      <c r="JN59" s="61"/>
      <c r="JO59" s="274" t="s">
        <v>0</v>
      </c>
      <c r="JP59" s="61"/>
      <c r="JQ59" s="110" t="s">
        <v>326</v>
      </c>
      <c r="JR59" s="111" t="s">
        <v>326</v>
      </c>
      <c r="JS59" s="90"/>
      <c r="JT59" s="102"/>
      <c r="JU59" s="274" t="s">
        <v>0</v>
      </c>
      <c r="JV59" s="101"/>
      <c r="JW59" s="110" t="s">
        <v>326</v>
      </c>
      <c r="JX59" s="111" t="s">
        <v>326</v>
      </c>
      <c r="JY59" s="90"/>
      <c r="JZ59" s="102"/>
      <c r="KA59" s="274" t="s">
        <v>0</v>
      </c>
      <c r="KB59" s="101"/>
      <c r="KC59" s="110" t="s">
        <v>326</v>
      </c>
      <c r="KD59" s="111" t="s">
        <v>326</v>
      </c>
      <c r="KE59" s="90"/>
      <c r="KF59" s="102"/>
      <c r="KG59" s="274" t="s">
        <v>0</v>
      </c>
      <c r="KH59" s="101"/>
      <c r="KI59" s="110" t="s">
        <v>326</v>
      </c>
      <c r="KJ59" s="111" t="s">
        <v>326</v>
      </c>
      <c r="KK59" s="90"/>
      <c r="KL59" s="61"/>
      <c r="KM59" s="274" t="s">
        <v>0</v>
      </c>
      <c r="KN59" s="61"/>
      <c r="KO59" s="110" t="s">
        <v>326</v>
      </c>
      <c r="KP59" s="111" t="s">
        <v>326</v>
      </c>
      <c r="KQ59" s="90"/>
      <c r="KR59" s="61"/>
      <c r="KS59" s="274" t="s">
        <v>0</v>
      </c>
      <c r="KT59" s="61"/>
      <c r="KU59" s="110" t="s">
        <v>326</v>
      </c>
      <c r="KV59" s="111" t="s">
        <v>326</v>
      </c>
      <c r="KW59" s="90"/>
      <c r="KX59" s="61"/>
      <c r="KY59" s="274" t="s">
        <v>0</v>
      </c>
      <c r="KZ59" s="61"/>
      <c r="LA59" s="110" t="s">
        <v>326</v>
      </c>
      <c r="LB59" s="111" t="s">
        <v>326</v>
      </c>
      <c r="LC59" s="90"/>
      <c r="LD59" s="102"/>
      <c r="LE59" s="274" t="s">
        <v>0</v>
      </c>
      <c r="LF59" s="101"/>
      <c r="LG59" s="110" t="s">
        <v>326</v>
      </c>
      <c r="LH59" s="111" t="s">
        <v>326</v>
      </c>
      <c r="LI59" s="90"/>
      <c r="LJ59" s="61"/>
      <c r="LK59" s="274" t="s">
        <v>0</v>
      </c>
      <c r="LL59" s="61"/>
      <c r="LM59" s="110" t="s">
        <v>326</v>
      </c>
      <c r="LN59" s="111" t="s">
        <v>326</v>
      </c>
      <c r="LO59" s="90"/>
      <c r="LP59" s="61"/>
      <c r="LQ59" s="274" t="s">
        <v>0</v>
      </c>
      <c r="LR59" s="61"/>
      <c r="LS59" s="110" t="s">
        <v>326</v>
      </c>
      <c r="LT59" s="111" t="s">
        <v>326</v>
      </c>
      <c r="LU59" s="90"/>
      <c r="LV59" s="102"/>
      <c r="LW59" s="274" t="s">
        <v>0</v>
      </c>
      <c r="LX59" s="101"/>
      <c r="LY59" s="110" t="s">
        <v>326</v>
      </c>
      <c r="LZ59" s="111" t="s">
        <v>326</v>
      </c>
      <c r="MA59" s="90"/>
      <c r="MB59" s="61"/>
      <c r="MC59" s="274" t="s">
        <v>0</v>
      </c>
      <c r="MD59" s="61"/>
      <c r="ME59" s="110" t="s">
        <v>326</v>
      </c>
      <c r="MF59" s="111" t="s">
        <v>326</v>
      </c>
      <c r="MG59" s="90"/>
      <c r="MH59" s="61"/>
      <c r="MI59" s="274" t="s">
        <v>0</v>
      </c>
      <c r="MJ59" s="61"/>
      <c r="MK59" s="110" t="s">
        <v>326</v>
      </c>
      <c r="ML59" s="111" t="s">
        <v>326</v>
      </c>
      <c r="MM59" s="90"/>
      <c r="MN59" s="61"/>
      <c r="MO59" s="274" t="s">
        <v>0</v>
      </c>
      <c r="MP59" s="61"/>
      <c r="MQ59" s="110" t="s">
        <v>326</v>
      </c>
      <c r="MR59" s="111" t="s">
        <v>326</v>
      </c>
      <c r="MS59" s="90"/>
      <c r="MT59" s="102"/>
      <c r="MU59" s="274" t="s">
        <v>0</v>
      </c>
      <c r="MV59" s="101"/>
      <c r="MW59" s="110" t="s">
        <v>326</v>
      </c>
      <c r="MX59" s="111" t="s">
        <v>326</v>
      </c>
      <c r="MY59" s="90"/>
      <c r="MZ59" s="61"/>
      <c r="NA59" s="274" t="s">
        <v>0</v>
      </c>
      <c r="NB59" s="61"/>
      <c r="NC59" s="110" t="s">
        <v>326</v>
      </c>
      <c r="ND59" s="111" t="s">
        <v>326</v>
      </c>
      <c r="NE59" s="90"/>
      <c r="NF59" s="61"/>
      <c r="NG59" s="274" t="s">
        <v>0</v>
      </c>
      <c r="NH59" s="61"/>
      <c r="NI59" s="110" t="s">
        <v>326</v>
      </c>
      <c r="NJ59" s="111" t="s">
        <v>326</v>
      </c>
      <c r="NK59" s="90"/>
      <c r="NL59" s="61"/>
      <c r="NM59" s="274" t="s">
        <v>0</v>
      </c>
      <c r="NN59" s="61"/>
      <c r="NO59" s="110" t="s">
        <v>326</v>
      </c>
      <c r="NP59" s="111" t="s">
        <v>326</v>
      </c>
      <c r="NQ59" s="90"/>
      <c r="NR59" s="61"/>
      <c r="NS59" s="274" t="s">
        <v>0</v>
      </c>
      <c r="NT59" s="61"/>
      <c r="NU59" s="110" t="s">
        <v>326</v>
      </c>
      <c r="NV59" s="111" t="s">
        <v>326</v>
      </c>
      <c r="NW59" s="98"/>
      <c r="NX59" s="102"/>
      <c r="NY59" s="274" t="s">
        <v>0</v>
      </c>
      <c r="NZ59" s="101"/>
      <c r="OA59" s="110" t="s">
        <v>326</v>
      </c>
      <c r="OB59" s="111" t="s">
        <v>326</v>
      </c>
      <c r="OC59" s="117"/>
      <c r="OD59" s="253"/>
      <c r="OE59" s="110" t="s">
        <v>0</v>
      </c>
      <c r="OF59" s="110"/>
      <c r="OG59" s="110" t="s">
        <v>326</v>
      </c>
      <c r="OH59" s="111" t="s">
        <v>326</v>
      </c>
    </row>
    <row r="60" spans="1:398" ht="15" x14ac:dyDescent="0.2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217</v>
      </c>
      <c r="N60" s="111" t="s">
        <v>216</v>
      </c>
      <c r="O60" s="77"/>
      <c r="P60" s="102">
        <v>4</v>
      </c>
      <c r="Q60" s="311" t="s">
        <v>0</v>
      </c>
      <c r="R60" s="101">
        <v>2</v>
      </c>
      <c r="S60" s="110" t="s">
        <v>216</v>
      </c>
      <c r="T60" s="111" t="s">
        <v>289</v>
      </c>
      <c r="U60" s="77"/>
      <c r="V60" s="102">
        <v>2</v>
      </c>
      <c r="W60" s="311" t="s">
        <v>0</v>
      </c>
      <c r="X60" s="101">
        <v>2</v>
      </c>
      <c r="Y60" s="110" t="s">
        <v>219</v>
      </c>
      <c r="Z60" s="111" t="s">
        <v>212</v>
      </c>
      <c r="AA60" s="90"/>
      <c r="AB60" s="61"/>
      <c r="AC60" s="294" t="s">
        <v>0</v>
      </c>
      <c r="AD60" s="61"/>
      <c r="AE60" s="110" t="s">
        <v>326</v>
      </c>
      <c r="AF60" s="111" t="s">
        <v>326</v>
      </c>
      <c r="AG60" s="90"/>
      <c r="AH60" s="61">
        <v>1</v>
      </c>
      <c r="AI60" s="274" t="s">
        <v>0</v>
      </c>
      <c r="AJ60" s="61">
        <v>2</v>
      </c>
      <c r="AK60" s="110" t="s">
        <v>216</v>
      </c>
      <c r="AL60" s="111" t="s">
        <v>216</v>
      </c>
      <c r="AM60" s="90"/>
      <c r="AN60" s="102">
        <v>1</v>
      </c>
      <c r="AO60" s="274" t="s">
        <v>0</v>
      </c>
      <c r="AP60" s="101">
        <v>4</v>
      </c>
      <c r="AQ60" s="110" t="s">
        <v>218</v>
      </c>
      <c r="AR60" s="111" t="s">
        <v>289</v>
      </c>
      <c r="AS60" s="90"/>
      <c r="AT60" s="61">
        <v>2</v>
      </c>
      <c r="AU60" s="274" t="s">
        <v>0</v>
      </c>
      <c r="AV60" s="61">
        <v>0</v>
      </c>
      <c r="AW60" s="110" t="s">
        <v>219</v>
      </c>
      <c r="AX60" s="111" t="s">
        <v>327</v>
      </c>
      <c r="AY60" s="90"/>
      <c r="AZ60" s="102">
        <v>4</v>
      </c>
      <c r="BA60" s="274" t="s">
        <v>0</v>
      </c>
      <c r="BB60" s="101">
        <v>1</v>
      </c>
      <c r="BC60" s="110" t="s">
        <v>219</v>
      </c>
      <c r="BD60" s="111" t="s">
        <v>209</v>
      </c>
      <c r="BE60" s="90"/>
      <c r="BF60" s="61">
        <v>1</v>
      </c>
      <c r="BG60" s="274" t="s">
        <v>0</v>
      </c>
      <c r="BH60" s="61">
        <v>1</v>
      </c>
      <c r="BI60" s="110" t="s">
        <v>216</v>
      </c>
      <c r="BJ60" s="111" t="s">
        <v>216</v>
      </c>
      <c r="BK60" s="90"/>
      <c r="BL60" s="61">
        <v>5</v>
      </c>
      <c r="BM60" s="274" t="s">
        <v>0</v>
      </c>
      <c r="BN60" s="61">
        <v>1</v>
      </c>
      <c r="BO60" s="110" t="s">
        <v>219</v>
      </c>
      <c r="BP60" s="111" t="s">
        <v>362</v>
      </c>
      <c r="BQ60" s="90"/>
      <c r="BR60" s="61">
        <v>0</v>
      </c>
      <c r="BS60" s="274" t="s">
        <v>0</v>
      </c>
      <c r="BT60" s="61">
        <v>2</v>
      </c>
      <c r="BU60" s="110" t="s">
        <v>218</v>
      </c>
      <c r="BV60" s="111" t="s">
        <v>216</v>
      </c>
      <c r="BW60" s="90"/>
      <c r="BX60" s="61">
        <v>2</v>
      </c>
      <c r="BY60" s="274" t="s">
        <v>0</v>
      </c>
      <c r="BZ60" s="61">
        <v>0</v>
      </c>
      <c r="CA60" s="110" t="s">
        <v>216</v>
      </c>
      <c r="CB60" s="111" t="s">
        <v>216</v>
      </c>
      <c r="CC60" s="90"/>
      <c r="CD60" s="61">
        <v>3</v>
      </c>
      <c r="CE60" s="274" t="s">
        <v>0</v>
      </c>
      <c r="CF60" s="61">
        <v>2</v>
      </c>
      <c r="CG60" s="110" t="s">
        <v>217</v>
      </c>
      <c r="CH60" s="111" t="s">
        <v>360</v>
      </c>
      <c r="CI60" s="90"/>
      <c r="CJ60" s="102">
        <v>2</v>
      </c>
      <c r="CK60" s="274" t="s">
        <v>0</v>
      </c>
      <c r="CL60" s="101">
        <v>0</v>
      </c>
      <c r="CM60" s="110" t="s">
        <v>218</v>
      </c>
      <c r="CN60" s="111" t="s">
        <v>212</v>
      </c>
      <c r="CO60" s="90"/>
      <c r="CP60" s="102">
        <v>0</v>
      </c>
      <c r="CQ60" s="274" t="s">
        <v>0</v>
      </c>
      <c r="CR60" s="101">
        <v>3</v>
      </c>
      <c r="CS60" s="110" t="s">
        <v>217</v>
      </c>
      <c r="CT60" s="111" t="s">
        <v>360</v>
      </c>
      <c r="CU60" s="90"/>
      <c r="CV60" s="61">
        <v>1</v>
      </c>
      <c r="CW60" s="274" t="s">
        <v>0</v>
      </c>
      <c r="CX60" s="61">
        <v>3</v>
      </c>
      <c r="CY60" s="110" t="s">
        <v>207</v>
      </c>
      <c r="CZ60" s="111" t="s">
        <v>216</v>
      </c>
      <c r="DA60" s="90"/>
      <c r="DB60" s="61">
        <v>0</v>
      </c>
      <c r="DC60" s="274" t="s">
        <v>0</v>
      </c>
      <c r="DD60" s="61">
        <v>2</v>
      </c>
      <c r="DE60" s="110" t="s">
        <v>217</v>
      </c>
      <c r="DF60" s="111" t="s">
        <v>215</v>
      </c>
      <c r="DG60" s="90"/>
      <c r="DH60" s="61">
        <v>2</v>
      </c>
      <c r="DI60" s="274" t="s">
        <v>0</v>
      </c>
      <c r="DJ60" s="61">
        <v>1</v>
      </c>
      <c r="DK60" s="110" t="s">
        <v>216</v>
      </c>
      <c r="DL60" s="111" t="s">
        <v>216</v>
      </c>
      <c r="DM60" s="90"/>
      <c r="DN60" s="61">
        <v>3</v>
      </c>
      <c r="DO60" s="274" t="s">
        <v>0</v>
      </c>
      <c r="DP60" s="61">
        <v>2</v>
      </c>
      <c r="DQ60" s="110" t="s">
        <v>218</v>
      </c>
      <c r="DR60" s="111" t="s">
        <v>216</v>
      </c>
      <c r="DS60" s="90"/>
      <c r="DT60" s="61">
        <v>2</v>
      </c>
      <c r="DU60" s="274" t="s">
        <v>0</v>
      </c>
      <c r="DV60" s="61">
        <v>0</v>
      </c>
      <c r="DW60" s="110" t="s">
        <v>219</v>
      </c>
      <c r="DX60" s="111" t="s">
        <v>209</v>
      </c>
      <c r="DY60" s="90"/>
      <c r="DZ60" s="61">
        <v>3</v>
      </c>
      <c r="EA60" s="274" t="s">
        <v>0</v>
      </c>
      <c r="EB60" s="61">
        <v>1</v>
      </c>
      <c r="EC60" s="110" t="s">
        <v>216</v>
      </c>
      <c r="ED60" s="111" t="s">
        <v>212</v>
      </c>
      <c r="EE60" s="90"/>
      <c r="EF60" s="61">
        <v>0</v>
      </c>
      <c r="EG60" s="274" t="s">
        <v>0</v>
      </c>
      <c r="EH60" s="61">
        <v>2</v>
      </c>
      <c r="EI60" s="110" t="s">
        <v>207</v>
      </c>
      <c r="EJ60" s="111" t="s">
        <v>212</v>
      </c>
      <c r="EK60" s="90"/>
      <c r="EL60" s="61">
        <v>0</v>
      </c>
      <c r="EM60" s="274" t="s">
        <v>0</v>
      </c>
      <c r="EN60" s="61">
        <v>2</v>
      </c>
      <c r="EO60" s="110" t="s">
        <v>216</v>
      </c>
      <c r="EP60" s="111" t="s">
        <v>289</v>
      </c>
      <c r="EQ60" s="90"/>
      <c r="ER60" s="102">
        <v>0</v>
      </c>
      <c r="ES60" s="274" t="s">
        <v>0</v>
      </c>
      <c r="ET60" s="101">
        <v>1</v>
      </c>
      <c r="EU60" s="110" t="s">
        <v>219</v>
      </c>
      <c r="EV60" s="111" t="s">
        <v>215</v>
      </c>
      <c r="EW60" s="90"/>
      <c r="EX60" s="61">
        <v>4</v>
      </c>
      <c r="EY60" s="274" t="s">
        <v>0</v>
      </c>
      <c r="EZ60" s="61">
        <v>1</v>
      </c>
      <c r="FA60" s="110" t="s">
        <v>216</v>
      </c>
      <c r="FB60" s="111" t="s">
        <v>212</v>
      </c>
      <c r="FC60" s="90"/>
      <c r="FD60" s="102">
        <v>1</v>
      </c>
      <c r="FE60" s="274" t="s">
        <v>0</v>
      </c>
      <c r="FF60" s="101">
        <v>0</v>
      </c>
      <c r="FG60" s="110" t="s">
        <v>207</v>
      </c>
      <c r="FH60" s="111" t="s">
        <v>209</v>
      </c>
      <c r="FI60" s="90"/>
      <c r="FJ60" s="61">
        <v>3</v>
      </c>
      <c r="FK60" s="274" t="s">
        <v>0</v>
      </c>
      <c r="FL60" s="61">
        <v>2</v>
      </c>
      <c r="FM60" s="110" t="s">
        <v>220</v>
      </c>
      <c r="FN60" s="111" t="s">
        <v>212</v>
      </c>
      <c r="FO60" s="90"/>
      <c r="FP60" s="61">
        <v>0</v>
      </c>
      <c r="FQ60" s="274" t="s">
        <v>0</v>
      </c>
      <c r="FR60" s="61">
        <v>2</v>
      </c>
      <c r="FS60" s="110" t="s">
        <v>212</v>
      </c>
      <c r="FT60" s="111" t="s">
        <v>216</v>
      </c>
      <c r="FU60" s="90"/>
      <c r="FV60" s="61">
        <v>2</v>
      </c>
      <c r="FW60" s="274" t="s">
        <v>0</v>
      </c>
      <c r="FX60" s="61">
        <v>0</v>
      </c>
      <c r="FY60" s="110" t="s">
        <v>289</v>
      </c>
      <c r="FZ60" s="111" t="s">
        <v>212</v>
      </c>
      <c r="GA60" s="90"/>
      <c r="GB60" s="102">
        <v>2</v>
      </c>
      <c r="GC60" s="274" t="s">
        <v>0</v>
      </c>
      <c r="GD60" s="101">
        <v>2</v>
      </c>
      <c r="GE60" s="110" t="s">
        <v>215</v>
      </c>
      <c r="GF60" s="111" t="s">
        <v>214</v>
      </c>
      <c r="GG60" s="90"/>
      <c r="GH60" s="102">
        <v>2</v>
      </c>
      <c r="GI60" s="274" t="s">
        <v>0</v>
      </c>
      <c r="GJ60" s="101">
        <v>0</v>
      </c>
      <c r="GK60" s="110" t="s">
        <v>266</v>
      </c>
      <c r="GL60" s="111" t="s">
        <v>219</v>
      </c>
      <c r="GM60" s="90"/>
      <c r="GN60" s="61">
        <v>0</v>
      </c>
      <c r="GO60" s="274" t="s">
        <v>0</v>
      </c>
      <c r="GP60" s="61">
        <v>2</v>
      </c>
      <c r="GQ60" s="110" t="s">
        <v>217</v>
      </c>
      <c r="GR60" s="111" t="s">
        <v>218</v>
      </c>
      <c r="GS60" s="90"/>
      <c r="GT60" s="61">
        <v>1</v>
      </c>
      <c r="GU60" s="274" t="s">
        <v>0</v>
      </c>
      <c r="GV60" s="61">
        <v>1</v>
      </c>
      <c r="GW60" s="110" t="s">
        <v>218</v>
      </c>
      <c r="GX60" s="111" t="s">
        <v>266</v>
      </c>
      <c r="GY60" s="90"/>
      <c r="GZ60" s="102">
        <v>4</v>
      </c>
      <c r="HA60" s="274" t="s">
        <v>0</v>
      </c>
      <c r="HB60" s="101">
        <v>1</v>
      </c>
      <c r="HC60" s="110" t="s">
        <v>217</v>
      </c>
      <c r="HD60" s="111" t="s">
        <v>208</v>
      </c>
      <c r="HE60" s="90"/>
      <c r="HF60" s="61">
        <v>1</v>
      </c>
      <c r="HG60" s="274" t="s">
        <v>0</v>
      </c>
      <c r="HH60" s="61">
        <v>1</v>
      </c>
      <c r="HI60" s="110" t="s">
        <v>220</v>
      </c>
      <c r="HJ60" s="111" t="s">
        <v>212</v>
      </c>
      <c r="HK60" s="90"/>
      <c r="HL60" s="61">
        <v>2</v>
      </c>
      <c r="HM60" s="274" t="s">
        <v>0</v>
      </c>
      <c r="HN60" s="61">
        <v>2</v>
      </c>
      <c r="HO60" s="110" t="s">
        <v>217</v>
      </c>
      <c r="HP60" s="111" t="s">
        <v>327</v>
      </c>
      <c r="HQ60" s="90"/>
      <c r="HR60" s="61">
        <v>2</v>
      </c>
      <c r="HS60" s="274" t="s">
        <v>0</v>
      </c>
      <c r="HT60" s="61">
        <v>1</v>
      </c>
      <c r="HU60" s="110" t="s">
        <v>266</v>
      </c>
      <c r="HV60" s="111" t="s">
        <v>215</v>
      </c>
      <c r="HW60" s="90"/>
      <c r="HX60" s="102"/>
      <c r="HY60" s="274" t="s">
        <v>0</v>
      </c>
      <c r="HZ60" s="101"/>
      <c r="IA60" s="110" t="s">
        <v>326</v>
      </c>
      <c r="IB60" s="111" t="s">
        <v>326</v>
      </c>
      <c r="IC60" s="90"/>
      <c r="ID60" s="61">
        <v>1</v>
      </c>
      <c r="IE60" s="274" t="s">
        <v>0</v>
      </c>
      <c r="IF60" s="61">
        <v>2</v>
      </c>
      <c r="IG60" s="110" t="s">
        <v>217</v>
      </c>
      <c r="IH60" s="111" t="s">
        <v>216</v>
      </c>
      <c r="II60" s="90"/>
      <c r="IJ60" s="61"/>
      <c r="IK60" s="274" t="s">
        <v>0</v>
      </c>
      <c r="IL60" s="61"/>
      <c r="IM60" s="110" t="s">
        <v>326</v>
      </c>
      <c r="IN60" s="111" t="s">
        <v>326</v>
      </c>
      <c r="IO60" s="90"/>
      <c r="IP60" s="102">
        <v>3</v>
      </c>
      <c r="IQ60" s="274" t="s">
        <v>0</v>
      </c>
      <c r="IR60" s="101">
        <v>1</v>
      </c>
      <c r="IS60" s="110" t="s">
        <v>219</v>
      </c>
      <c r="IT60" s="111" t="s">
        <v>266</v>
      </c>
      <c r="IU60" s="90"/>
      <c r="IV60" s="61">
        <v>1</v>
      </c>
      <c r="IW60" s="274" t="s">
        <v>0</v>
      </c>
      <c r="IX60" s="61">
        <v>1</v>
      </c>
      <c r="IY60" s="110" t="s">
        <v>215</v>
      </c>
      <c r="IZ60" s="111" t="s">
        <v>327</v>
      </c>
      <c r="JA60" s="90"/>
      <c r="JB60" s="61">
        <v>1</v>
      </c>
      <c r="JC60" s="274" t="s">
        <v>0</v>
      </c>
      <c r="JD60" s="61">
        <v>0</v>
      </c>
      <c r="JE60" s="110" t="s">
        <v>220</v>
      </c>
      <c r="JF60" s="111" t="s">
        <v>209</v>
      </c>
      <c r="JG60" s="90"/>
      <c r="JH60" s="61"/>
      <c r="JI60" s="274" t="s">
        <v>0</v>
      </c>
      <c r="JJ60" s="61"/>
      <c r="JK60" s="110" t="s">
        <v>326</v>
      </c>
      <c r="JL60" s="111" t="s">
        <v>326</v>
      </c>
      <c r="JM60" s="90"/>
      <c r="JN60" s="61"/>
      <c r="JO60" s="274" t="s">
        <v>0</v>
      </c>
      <c r="JP60" s="61"/>
      <c r="JQ60" s="110" t="s">
        <v>326</v>
      </c>
      <c r="JR60" s="111" t="s">
        <v>326</v>
      </c>
      <c r="JS60" s="90"/>
      <c r="JT60" s="102"/>
      <c r="JU60" s="274" t="s">
        <v>0</v>
      </c>
      <c r="JV60" s="101"/>
      <c r="JW60" s="110" t="s">
        <v>326</v>
      </c>
      <c r="JX60" s="111" t="s">
        <v>326</v>
      </c>
      <c r="JY60" s="90"/>
      <c r="JZ60" s="102"/>
      <c r="KA60" s="274" t="s">
        <v>0</v>
      </c>
      <c r="KB60" s="101"/>
      <c r="KC60" s="110" t="s">
        <v>326</v>
      </c>
      <c r="KD60" s="111" t="s">
        <v>326</v>
      </c>
      <c r="KE60" s="90"/>
      <c r="KF60" s="102"/>
      <c r="KG60" s="274" t="s">
        <v>0</v>
      </c>
      <c r="KH60" s="101"/>
      <c r="KI60" s="110" t="s">
        <v>326</v>
      </c>
      <c r="KJ60" s="111" t="s">
        <v>326</v>
      </c>
      <c r="KK60" s="90"/>
      <c r="KL60" s="61"/>
      <c r="KM60" s="274" t="s">
        <v>0</v>
      </c>
      <c r="KN60" s="61"/>
      <c r="KO60" s="110" t="s">
        <v>326</v>
      </c>
      <c r="KP60" s="111" t="s">
        <v>326</v>
      </c>
      <c r="KQ60" s="90"/>
      <c r="KR60" s="61"/>
      <c r="KS60" s="274" t="s">
        <v>0</v>
      </c>
      <c r="KT60" s="61"/>
      <c r="KU60" s="110" t="s">
        <v>326</v>
      </c>
      <c r="KV60" s="111" t="s">
        <v>326</v>
      </c>
      <c r="KW60" s="90"/>
      <c r="KX60" s="61"/>
      <c r="KY60" s="274" t="s">
        <v>0</v>
      </c>
      <c r="KZ60" s="61"/>
      <c r="LA60" s="110" t="s">
        <v>326</v>
      </c>
      <c r="LB60" s="111" t="s">
        <v>326</v>
      </c>
      <c r="LC60" s="90"/>
      <c r="LD60" s="102"/>
      <c r="LE60" s="274" t="s">
        <v>0</v>
      </c>
      <c r="LF60" s="101"/>
      <c r="LG60" s="110" t="s">
        <v>326</v>
      </c>
      <c r="LH60" s="111" t="s">
        <v>326</v>
      </c>
      <c r="LI60" s="90"/>
      <c r="LJ60" s="61"/>
      <c r="LK60" s="274" t="s">
        <v>0</v>
      </c>
      <c r="LL60" s="61"/>
      <c r="LM60" s="110" t="s">
        <v>326</v>
      </c>
      <c r="LN60" s="111" t="s">
        <v>326</v>
      </c>
      <c r="LO60" s="90"/>
      <c r="LP60" s="61"/>
      <c r="LQ60" s="274" t="s">
        <v>0</v>
      </c>
      <c r="LR60" s="61"/>
      <c r="LS60" s="110" t="s">
        <v>326</v>
      </c>
      <c r="LT60" s="111" t="s">
        <v>326</v>
      </c>
      <c r="LU60" s="90"/>
      <c r="LV60" s="102"/>
      <c r="LW60" s="274" t="s">
        <v>0</v>
      </c>
      <c r="LX60" s="101"/>
      <c r="LY60" s="110" t="s">
        <v>326</v>
      </c>
      <c r="LZ60" s="111" t="s">
        <v>326</v>
      </c>
      <c r="MA60" s="90"/>
      <c r="MB60" s="61"/>
      <c r="MC60" s="274" t="s">
        <v>0</v>
      </c>
      <c r="MD60" s="61"/>
      <c r="ME60" s="110" t="s">
        <v>326</v>
      </c>
      <c r="MF60" s="111" t="s">
        <v>326</v>
      </c>
      <c r="MG60" s="90"/>
      <c r="MH60" s="61"/>
      <c r="MI60" s="274" t="s">
        <v>0</v>
      </c>
      <c r="MJ60" s="61"/>
      <c r="MK60" s="110" t="s">
        <v>326</v>
      </c>
      <c r="ML60" s="111" t="s">
        <v>326</v>
      </c>
      <c r="MM60" s="90"/>
      <c r="MN60" s="61"/>
      <c r="MO60" s="274" t="s">
        <v>0</v>
      </c>
      <c r="MP60" s="61"/>
      <c r="MQ60" s="110" t="s">
        <v>326</v>
      </c>
      <c r="MR60" s="111" t="s">
        <v>326</v>
      </c>
      <c r="MS60" s="90"/>
      <c r="MT60" s="102"/>
      <c r="MU60" s="274" t="s">
        <v>0</v>
      </c>
      <c r="MV60" s="101"/>
      <c r="MW60" s="110" t="s">
        <v>326</v>
      </c>
      <c r="MX60" s="111" t="s">
        <v>326</v>
      </c>
      <c r="MY60" s="90"/>
      <c r="MZ60" s="61"/>
      <c r="NA60" s="274" t="s">
        <v>0</v>
      </c>
      <c r="NB60" s="61"/>
      <c r="NC60" s="110" t="s">
        <v>326</v>
      </c>
      <c r="ND60" s="111" t="s">
        <v>326</v>
      </c>
      <c r="NE60" s="90"/>
      <c r="NF60" s="61"/>
      <c r="NG60" s="274" t="s">
        <v>0</v>
      </c>
      <c r="NH60" s="61"/>
      <c r="NI60" s="110" t="s">
        <v>326</v>
      </c>
      <c r="NJ60" s="111" t="s">
        <v>326</v>
      </c>
      <c r="NK60" s="90"/>
      <c r="NL60" s="61"/>
      <c r="NM60" s="274" t="s">
        <v>0</v>
      </c>
      <c r="NN60" s="61"/>
      <c r="NO60" s="110" t="s">
        <v>326</v>
      </c>
      <c r="NP60" s="111" t="s">
        <v>326</v>
      </c>
      <c r="NQ60" s="90"/>
      <c r="NR60" s="61"/>
      <c r="NS60" s="274" t="s">
        <v>0</v>
      </c>
      <c r="NT60" s="61"/>
      <c r="NU60" s="110" t="s">
        <v>326</v>
      </c>
      <c r="NV60" s="111" t="s">
        <v>326</v>
      </c>
      <c r="NW60" s="98"/>
      <c r="NX60" s="102"/>
      <c r="NY60" s="274" t="s">
        <v>0</v>
      </c>
      <c r="NZ60" s="101"/>
      <c r="OA60" s="110" t="s">
        <v>326</v>
      </c>
      <c r="OB60" s="111" t="s">
        <v>326</v>
      </c>
      <c r="OC60" s="117"/>
      <c r="OD60" s="253"/>
      <c r="OE60" s="110" t="s">
        <v>0</v>
      </c>
      <c r="OF60" s="110"/>
      <c r="OG60" s="110" t="s">
        <v>326</v>
      </c>
      <c r="OH60" s="111" t="s">
        <v>326</v>
      </c>
    </row>
    <row r="61" spans="1:398" ht="15" x14ac:dyDescent="0.2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218</v>
      </c>
      <c r="N61" s="111" t="s">
        <v>327</v>
      </c>
      <c r="O61" s="77"/>
      <c r="P61" s="102"/>
      <c r="Q61" s="311" t="s">
        <v>0</v>
      </c>
      <c r="R61" s="101"/>
      <c r="S61" s="110" t="s">
        <v>326</v>
      </c>
      <c r="T61" s="111" t="s">
        <v>326</v>
      </c>
      <c r="U61" s="77"/>
      <c r="V61" s="102">
        <v>1</v>
      </c>
      <c r="W61" s="311" t="s">
        <v>0</v>
      </c>
      <c r="X61" s="101">
        <v>1</v>
      </c>
      <c r="Y61" s="110" t="s">
        <v>219</v>
      </c>
      <c r="Z61" s="111" t="s">
        <v>212</v>
      </c>
      <c r="AA61" s="90"/>
      <c r="AB61" s="61">
        <v>3</v>
      </c>
      <c r="AC61" s="294" t="s">
        <v>0</v>
      </c>
      <c r="AD61" s="61">
        <v>2</v>
      </c>
      <c r="AE61" s="110" t="s">
        <v>216</v>
      </c>
      <c r="AF61" s="111" t="s">
        <v>289</v>
      </c>
      <c r="AG61" s="90"/>
      <c r="AH61" s="61">
        <v>2</v>
      </c>
      <c r="AI61" s="274" t="s">
        <v>0</v>
      </c>
      <c r="AJ61" s="61">
        <v>3</v>
      </c>
      <c r="AK61" s="110" t="s">
        <v>216</v>
      </c>
      <c r="AL61" s="111" t="s">
        <v>289</v>
      </c>
      <c r="AM61" s="90"/>
      <c r="AN61" s="102">
        <v>0</v>
      </c>
      <c r="AO61" s="274" t="s">
        <v>0</v>
      </c>
      <c r="AP61" s="101">
        <v>2</v>
      </c>
      <c r="AQ61" s="110" t="s">
        <v>216</v>
      </c>
      <c r="AR61" s="111" t="s">
        <v>216</v>
      </c>
      <c r="AS61" s="90"/>
      <c r="AT61" s="61">
        <v>2</v>
      </c>
      <c r="AU61" s="274" t="s">
        <v>0</v>
      </c>
      <c r="AV61" s="61">
        <v>1</v>
      </c>
      <c r="AW61" s="110" t="s">
        <v>216</v>
      </c>
      <c r="AX61" s="111" t="s">
        <v>219</v>
      </c>
      <c r="AY61" s="90"/>
      <c r="AZ61" s="102">
        <v>3</v>
      </c>
      <c r="BA61" s="274" t="s">
        <v>0</v>
      </c>
      <c r="BB61" s="101">
        <v>0</v>
      </c>
      <c r="BC61" s="110" t="s">
        <v>217</v>
      </c>
      <c r="BD61" s="111" t="s">
        <v>266</v>
      </c>
      <c r="BE61" s="90"/>
      <c r="BF61" s="61">
        <v>1</v>
      </c>
      <c r="BG61" s="274" t="s">
        <v>0</v>
      </c>
      <c r="BH61" s="61">
        <v>3</v>
      </c>
      <c r="BI61" s="110" t="s">
        <v>216</v>
      </c>
      <c r="BJ61" s="111" t="s">
        <v>327</v>
      </c>
      <c r="BK61" s="90"/>
      <c r="BL61" s="61">
        <v>3</v>
      </c>
      <c r="BM61" s="274" t="s">
        <v>0</v>
      </c>
      <c r="BN61" s="61">
        <v>1</v>
      </c>
      <c r="BO61" s="110" t="s">
        <v>218</v>
      </c>
      <c r="BP61" s="111" t="s">
        <v>215</v>
      </c>
      <c r="BQ61" s="90"/>
      <c r="BR61" s="61">
        <v>1</v>
      </c>
      <c r="BS61" s="274" t="s">
        <v>0</v>
      </c>
      <c r="BT61" s="61">
        <v>3</v>
      </c>
      <c r="BU61" s="110" t="s">
        <v>218</v>
      </c>
      <c r="BV61" s="111" t="s">
        <v>216</v>
      </c>
      <c r="BW61" s="90"/>
      <c r="BX61" s="61">
        <v>4</v>
      </c>
      <c r="BY61" s="274" t="s">
        <v>0</v>
      </c>
      <c r="BZ61" s="61">
        <v>0</v>
      </c>
      <c r="CA61" s="110" t="s">
        <v>218</v>
      </c>
      <c r="CB61" s="111" t="s">
        <v>209</v>
      </c>
      <c r="CC61" s="90"/>
      <c r="CD61" s="61">
        <v>2</v>
      </c>
      <c r="CE61" s="274" t="s">
        <v>0</v>
      </c>
      <c r="CF61" s="61">
        <v>0</v>
      </c>
      <c r="CG61" s="110" t="s">
        <v>218</v>
      </c>
      <c r="CH61" s="111" t="s">
        <v>215</v>
      </c>
      <c r="CI61" s="90"/>
      <c r="CJ61" s="102">
        <v>3</v>
      </c>
      <c r="CK61" s="274" t="s">
        <v>0</v>
      </c>
      <c r="CL61" s="101">
        <v>1</v>
      </c>
      <c r="CM61" s="110" t="s">
        <v>216</v>
      </c>
      <c r="CN61" s="111" t="s">
        <v>209</v>
      </c>
      <c r="CO61" s="90"/>
      <c r="CP61" s="102">
        <v>1</v>
      </c>
      <c r="CQ61" s="274" t="s">
        <v>0</v>
      </c>
      <c r="CR61" s="101">
        <v>2</v>
      </c>
      <c r="CS61" s="110" t="s">
        <v>266</v>
      </c>
      <c r="CT61" s="111" t="s">
        <v>215</v>
      </c>
      <c r="CU61" s="90"/>
      <c r="CV61" s="61">
        <v>1</v>
      </c>
      <c r="CW61" s="274" t="s">
        <v>0</v>
      </c>
      <c r="CX61" s="61">
        <v>3</v>
      </c>
      <c r="CY61" s="110" t="s">
        <v>218</v>
      </c>
      <c r="CZ61" s="111" t="s">
        <v>289</v>
      </c>
      <c r="DA61" s="90"/>
      <c r="DB61" s="61">
        <v>2</v>
      </c>
      <c r="DC61" s="274" t="s">
        <v>0</v>
      </c>
      <c r="DD61" s="61">
        <v>2</v>
      </c>
      <c r="DE61" s="110" t="s">
        <v>217</v>
      </c>
      <c r="DF61" s="111" t="s">
        <v>215</v>
      </c>
      <c r="DG61" s="90"/>
      <c r="DH61" s="61">
        <v>2</v>
      </c>
      <c r="DI61" s="274" t="s">
        <v>0</v>
      </c>
      <c r="DJ61" s="61">
        <v>0</v>
      </c>
      <c r="DK61" s="110" t="s">
        <v>216</v>
      </c>
      <c r="DL61" s="111" t="s">
        <v>289</v>
      </c>
      <c r="DM61" s="90"/>
      <c r="DN61" s="61">
        <v>3</v>
      </c>
      <c r="DO61" s="274" t="s">
        <v>0</v>
      </c>
      <c r="DP61" s="61">
        <v>1</v>
      </c>
      <c r="DQ61" s="110" t="s">
        <v>216</v>
      </c>
      <c r="DR61" s="111" t="s">
        <v>380</v>
      </c>
      <c r="DS61" s="90"/>
      <c r="DT61" s="61">
        <v>4</v>
      </c>
      <c r="DU61" s="274" t="s">
        <v>0</v>
      </c>
      <c r="DV61" s="61">
        <v>1</v>
      </c>
      <c r="DW61" s="110" t="s">
        <v>360</v>
      </c>
      <c r="DX61" s="111" t="s">
        <v>266</v>
      </c>
      <c r="DY61" s="90"/>
      <c r="DZ61" s="61">
        <v>2</v>
      </c>
      <c r="EA61" s="274" t="s">
        <v>0</v>
      </c>
      <c r="EB61" s="61">
        <v>1</v>
      </c>
      <c r="EC61" s="110" t="s">
        <v>216</v>
      </c>
      <c r="ED61" s="111" t="s">
        <v>212</v>
      </c>
      <c r="EE61" s="90"/>
      <c r="EF61" s="61">
        <v>2</v>
      </c>
      <c r="EG61" s="274" t="s">
        <v>0</v>
      </c>
      <c r="EH61" s="61">
        <v>3</v>
      </c>
      <c r="EI61" s="110" t="s">
        <v>216</v>
      </c>
      <c r="EJ61" s="111" t="s">
        <v>266</v>
      </c>
      <c r="EK61" s="90"/>
      <c r="EL61" s="61">
        <v>0</v>
      </c>
      <c r="EM61" s="274" t="s">
        <v>0</v>
      </c>
      <c r="EN61" s="61">
        <v>1</v>
      </c>
      <c r="EO61" s="110" t="s">
        <v>216</v>
      </c>
      <c r="EP61" s="111" t="s">
        <v>212</v>
      </c>
      <c r="EQ61" s="90"/>
      <c r="ER61" s="102">
        <v>2</v>
      </c>
      <c r="ES61" s="274" t="s">
        <v>0</v>
      </c>
      <c r="ET61" s="101">
        <v>2</v>
      </c>
      <c r="EU61" s="110" t="s">
        <v>360</v>
      </c>
      <c r="EV61" s="111" t="s">
        <v>215</v>
      </c>
      <c r="EW61" s="90"/>
      <c r="EX61" s="61">
        <v>3</v>
      </c>
      <c r="EY61" s="274" t="s">
        <v>0</v>
      </c>
      <c r="EZ61" s="61">
        <v>0</v>
      </c>
      <c r="FA61" s="110" t="s">
        <v>216</v>
      </c>
      <c r="FB61" s="111" t="s">
        <v>216</v>
      </c>
      <c r="FC61" s="90"/>
      <c r="FD61" s="102">
        <v>3</v>
      </c>
      <c r="FE61" s="274" t="s">
        <v>0</v>
      </c>
      <c r="FF61" s="101">
        <v>2</v>
      </c>
      <c r="FG61" s="110" t="s">
        <v>266</v>
      </c>
      <c r="FH61" s="111" t="s">
        <v>214</v>
      </c>
      <c r="FI61" s="90"/>
      <c r="FJ61" s="61">
        <v>3</v>
      </c>
      <c r="FK61" s="274" t="s">
        <v>0</v>
      </c>
      <c r="FL61" s="61">
        <v>2</v>
      </c>
      <c r="FM61" s="110" t="s">
        <v>216</v>
      </c>
      <c r="FN61" s="111" t="s">
        <v>216</v>
      </c>
      <c r="FO61" s="90"/>
      <c r="FP61" s="61">
        <v>0</v>
      </c>
      <c r="FQ61" s="274" t="s">
        <v>0</v>
      </c>
      <c r="FR61" s="61">
        <v>2</v>
      </c>
      <c r="FS61" s="110" t="s">
        <v>212</v>
      </c>
      <c r="FT61" s="111" t="s">
        <v>212</v>
      </c>
      <c r="FU61" s="90"/>
      <c r="FV61" s="61">
        <v>3</v>
      </c>
      <c r="FW61" s="274" t="s">
        <v>0</v>
      </c>
      <c r="FX61" s="61">
        <v>2</v>
      </c>
      <c r="FY61" s="110" t="s">
        <v>216</v>
      </c>
      <c r="FZ61" s="111" t="s">
        <v>208</v>
      </c>
      <c r="GA61" s="90"/>
      <c r="GB61" s="102">
        <v>3</v>
      </c>
      <c r="GC61" s="274" t="s">
        <v>0</v>
      </c>
      <c r="GD61" s="101">
        <v>1</v>
      </c>
      <c r="GE61" s="110" t="s">
        <v>400</v>
      </c>
      <c r="GF61" s="111" t="s">
        <v>214</v>
      </c>
      <c r="GG61" s="90"/>
      <c r="GH61" s="102">
        <v>3</v>
      </c>
      <c r="GI61" s="274" t="s">
        <v>0</v>
      </c>
      <c r="GJ61" s="101">
        <v>2</v>
      </c>
      <c r="GK61" s="110" t="s">
        <v>217</v>
      </c>
      <c r="GL61" s="111" t="s">
        <v>215</v>
      </c>
      <c r="GM61" s="90"/>
      <c r="GN61" s="61">
        <v>1</v>
      </c>
      <c r="GO61" s="274" t="s">
        <v>0</v>
      </c>
      <c r="GP61" s="61">
        <v>2</v>
      </c>
      <c r="GQ61" s="110" t="s">
        <v>217</v>
      </c>
      <c r="GR61" s="111" t="s">
        <v>208</v>
      </c>
      <c r="GS61" s="90"/>
      <c r="GT61" s="61">
        <v>0</v>
      </c>
      <c r="GU61" s="274" t="s">
        <v>0</v>
      </c>
      <c r="GV61" s="61">
        <v>1</v>
      </c>
      <c r="GW61" s="110" t="s">
        <v>217</v>
      </c>
      <c r="GX61" s="111" t="s">
        <v>266</v>
      </c>
      <c r="GY61" s="90"/>
      <c r="GZ61" s="102">
        <v>3</v>
      </c>
      <c r="HA61" s="274" t="s">
        <v>0</v>
      </c>
      <c r="HB61" s="101">
        <v>0</v>
      </c>
      <c r="HC61" s="110" t="s">
        <v>266</v>
      </c>
      <c r="HD61" s="111" t="s">
        <v>210</v>
      </c>
      <c r="HE61" s="90"/>
      <c r="HF61" s="61">
        <v>2</v>
      </c>
      <c r="HG61" s="274" t="s">
        <v>0</v>
      </c>
      <c r="HH61" s="61">
        <v>1</v>
      </c>
      <c r="HI61" s="110" t="s">
        <v>218</v>
      </c>
      <c r="HJ61" s="111" t="s">
        <v>212</v>
      </c>
      <c r="HK61" s="90"/>
      <c r="HL61" s="61">
        <v>2</v>
      </c>
      <c r="HM61" s="274" t="s">
        <v>0</v>
      </c>
      <c r="HN61" s="61">
        <v>2</v>
      </c>
      <c r="HO61" s="110" t="s">
        <v>212</v>
      </c>
      <c r="HP61" s="111" t="s">
        <v>212</v>
      </c>
      <c r="HQ61" s="90"/>
      <c r="HR61" s="61">
        <v>3</v>
      </c>
      <c r="HS61" s="274" t="s">
        <v>0</v>
      </c>
      <c r="HT61" s="61">
        <v>1</v>
      </c>
      <c r="HU61" s="110" t="s">
        <v>218</v>
      </c>
      <c r="HV61" s="111" t="s">
        <v>212</v>
      </c>
      <c r="HW61" s="90"/>
      <c r="HX61" s="102"/>
      <c r="HY61" s="274" t="s">
        <v>0</v>
      </c>
      <c r="HZ61" s="101"/>
      <c r="IA61" s="110" t="s">
        <v>326</v>
      </c>
      <c r="IB61" s="111" t="s">
        <v>326</v>
      </c>
      <c r="IC61" s="90"/>
      <c r="ID61" s="61"/>
      <c r="IE61" s="274" t="s">
        <v>0</v>
      </c>
      <c r="IF61" s="61"/>
      <c r="IG61" s="110" t="s">
        <v>326</v>
      </c>
      <c r="IH61" s="111" t="s">
        <v>326</v>
      </c>
      <c r="II61" s="90"/>
      <c r="IJ61" s="61"/>
      <c r="IK61" s="274" t="s">
        <v>0</v>
      </c>
      <c r="IL61" s="61"/>
      <c r="IM61" s="110" t="s">
        <v>326</v>
      </c>
      <c r="IN61" s="111" t="s">
        <v>326</v>
      </c>
      <c r="IO61" s="90"/>
      <c r="IP61" s="102">
        <v>3</v>
      </c>
      <c r="IQ61" s="274" t="s">
        <v>0</v>
      </c>
      <c r="IR61" s="101">
        <v>1</v>
      </c>
      <c r="IS61" s="110" t="s">
        <v>219</v>
      </c>
      <c r="IT61" s="111" t="s">
        <v>389</v>
      </c>
      <c r="IU61" s="90"/>
      <c r="IV61" s="61">
        <v>1</v>
      </c>
      <c r="IW61" s="274" t="s">
        <v>0</v>
      </c>
      <c r="IX61" s="61">
        <v>1</v>
      </c>
      <c r="IY61" s="110" t="s">
        <v>266</v>
      </c>
      <c r="IZ61" s="111" t="s">
        <v>210</v>
      </c>
      <c r="JA61" s="90"/>
      <c r="JB61" s="61">
        <v>2</v>
      </c>
      <c r="JC61" s="274" t="s">
        <v>0</v>
      </c>
      <c r="JD61" s="61">
        <v>1</v>
      </c>
      <c r="JE61" s="110" t="s">
        <v>418</v>
      </c>
      <c r="JF61" s="111" t="s">
        <v>389</v>
      </c>
      <c r="JG61" s="90"/>
      <c r="JH61" s="61"/>
      <c r="JI61" s="274" t="s">
        <v>0</v>
      </c>
      <c r="JJ61" s="61"/>
      <c r="JK61" s="110" t="s">
        <v>326</v>
      </c>
      <c r="JL61" s="111" t="s">
        <v>326</v>
      </c>
      <c r="JM61" s="90"/>
      <c r="JN61" s="61"/>
      <c r="JO61" s="274" t="s">
        <v>0</v>
      </c>
      <c r="JP61" s="61"/>
      <c r="JQ61" s="110" t="s">
        <v>326</v>
      </c>
      <c r="JR61" s="111" t="s">
        <v>326</v>
      </c>
      <c r="JS61" s="90"/>
      <c r="JT61" s="102"/>
      <c r="JU61" s="274" t="s">
        <v>0</v>
      </c>
      <c r="JV61" s="101"/>
      <c r="JW61" s="110" t="s">
        <v>326</v>
      </c>
      <c r="JX61" s="111" t="s">
        <v>326</v>
      </c>
      <c r="JY61" s="90"/>
      <c r="JZ61" s="102"/>
      <c r="KA61" s="274" t="s">
        <v>0</v>
      </c>
      <c r="KB61" s="101"/>
      <c r="KC61" s="110" t="s">
        <v>326</v>
      </c>
      <c r="KD61" s="111" t="s">
        <v>326</v>
      </c>
      <c r="KE61" s="90"/>
      <c r="KF61" s="102"/>
      <c r="KG61" s="274" t="s">
        <v>0</v>
      </c>
      <c r="KH61" s="101"/>
      <c r="KI61" s="110" t="s">
        <v>326</v>
      </c>
      <c r="KJ61" s="111" t="s">
        <v>326</v>
      </c>
      <c r="KK61" s="90"/>
      <c r="KL61" s="61"/>
      <c r="KM61" s="274" t="s">
        <v>0</v>
      </c>
      <c r="KN61" s="61"/>
      <c r="KO61" s="110" t="s">
        <v>326</v>
      </c>
      <c r="KP61" s="111" t="s">
        <v>326</v>
      </c>
      <c r="KQ61" s="90"/>
      <c r="KR61" s="61"/>
      <c r="KS61" s="274" t="s">
        <v>0</v>
      </c>
      <c r="KT61" s="61"/>
      <c r="KU61" s="110" t="s">
        <v>326</v>
      </c>
      <c r="KV61" s="111" t="s">
        <v>326</v>
      </c>
      <c r="KW61" s="90"/>
      <c r="KX61" s="61"/>
      <c r="KY61" s="274" t="s">
        <v>0</v>
      </c>
      <c r="KZ61" s="61"/>
      <c r="LA61" s="110" t="s">
        <v>326</v>
      </c>
      <c r="LB61" s="111" t="s">
        <v>326</v>
      </c>
      <c r="LC61" s="90"/>
      <c r="LD61" s="102"/>
      <c r="LE61" s="274" t="s">
        <v>0</v>
      </c>
      <c r="LF61" s="101"/>
      <c r="LG61" s="110" t="s">
        <v>326</v>
      </c>
      <c r="LH61" s="111" t="s">
        <v>326</v>
      </c>
      <c r="LI61" s="90"/>
      <c r="LJ61" s="61"/>
      <c r="LK61" s="274" t="s">
        <v>0</v>
      </c>
      <c r="LL61" s="61"/>
      <c r="LM61" s="110" t="s">
        <v>326</v>
      </c>
      <c r="LN61" s="111" t="s">
        <v>326</v>
      </c>
      <c r="LO61" s="90"/>
      <c r="LP61" s="61"/>
      <c r="LQ61" s="274" t="s">
        <v>0</v>
      </c>
      <c r="LR61" s="61"/>
      <c r="LS61" s="110" t="s">
        <v>326</v>
      </c>
      <c r="LT61" s="111" t="s">
        <v>326</v>
      </c>
      <c r="LU61" s="90"/>
      <c r="LV61" s="102"/>
      <c r="LW61" s="274" t="s">
        <v>0</v>
      </c>
      <c r="LX61" s="101"/>
      <c r="LY61" s="110" t="s">
        <v>326</v>
      </c>
      <c r="LZ61" s="111" t="s">
        <v>326</v>
      </c>
      <c r="MA61" s="90"/>
      <c r="MB61" s="61"/>
      <c r="MC61" s="274" t="s">
        <v>0</v>
      </c>
      <c r="MD61" s="61"/>
      <c r="ME61" s="110" t="s">
        <v>326</v>
      </c>
      <c r="MF61" s="111" t="s">
        <v>326</v>
      </c>
      <c r="MG61" s="90"/>
      <c r="MH61" s="61"/>
      <c r="MI61" s="274" t="s">
        <v>0</v>
      </c>
      <c r="MJ61" s="61"/>
      <c r="MK61" s="110" t="s">
        <v>326</v>
      </c>
      <c r="ML61" s="111" t="s">
        <v>326</v>
      </c>
      <c r="MM61" s="90"/>
      <c r="MN61" s="61"/>
      <c r="MO61" s="274" t="s">
        <v>0</v>
      </c>
      <c r="MP61" s="61"/>
      <c r="MQ61" s="110" t="s">
        <v>326</v>
      </c>
      <c r="MR61" s="111" t="s">
        <v>326</v>
      </c>
      <c r="MS61" s="90"/>
      <c r="MT61" s="102"/>
      <c r="MU61" s="274" t="s">
        <v>0</v>
      </c>
      <c r="MV61" s="101"/>
      <c r="MW61" s="110" t="s">
        <v>326</v>
      </c>
      <c r="MX61" s="111" t="s">
        <v>326</v>
      </c>
      <c r="MY61" s="90"/>
      <c r="MZ61" s="61"/>
      <c r="NA61" s="274" t="s">
        <v>0</v>
      </c>
      <c r="NB61" s="61"/>
      <c r="NC61" s="110" t="s">
        <v>326</v>
      </c>
      <c r="ND61" s="111" t="s">
        <v>326</v>
      </c>
      <c r="NE61" s="90"/>
      <c r="NF61" s="61"/>
      <c r="NG61" s="274" t="s">
        <v>0</v>
      </c>
      <c r="NH61" s="61"/>
      <c r="NI61" s="110" t="s">
        <v>326</v>
      </c>
      <c r="NJ61" s="111" t="s">
        <v>326</v>
      </c>
      <c r="NK61" s="90"/>
      <c r="NL61" s="61"/>
      <c r="NM61" s="274" t="s">
        <v>0</v>
      </c>
      <c r="NN61" s="61"/>
      <c r="NO61" s="110" t="s">
        <v>326</v>
      </c>
      <c r="NP61" s="111" t="s">
        <v>326</v>
      </c>
      <c r="NQ61" s="90"/>
      <c r="NR61" s="61"/>
      <c r="NS61" s="274" t="s">
        <v>0</v>
      </c>
      <c r="NT61" s="61"/>
      <c r="NU61" s="110" t="s">
        <v>326</v>
      </c>
      <c r="NV61" s="111" t="s">
        <v>326</v>
      </c>
      <c r="NW61" s="98"/>
      <c r="NX61" s="102"/>
      <c r="NY61" s="274" t="s">
        <v>0</v>
      </c>
      <c r="NZ61" s="101"/>
      <c r="OA61" s="110" t="s">
        <v>326</v>
      </c>
      <c r="OB61" s="111" t="s">
        <v>326</v>
      </c>
      <c r="OC61" s="117"/>
      <c r="OD61" s="253"/>
      <c r="OE61" s="110" t="s">
        <v>0</v>
      </c>
      <c r="OF61" s="110"/>
      <c r="OG61" s="110" t="s">
        <v>326</v>
      </c>
      <c r="OH61" s="111" t="s">
        <v>326</v>
      </c>
    </row>
    <row r="62" spans="1:398" ht="15" x14ac:dyDescent="0.2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216</v>
      </c>
      <c r="N62" s="111" t="s">
        <v>216</v>
      </c>
      <c r="O62" s="77"/>
      <c r="P62" s="102">
        <v>3</v>
      </c>
      <c r="Q62" s="311" t="s">
        <v>0</v>
      </c>
      <c r="R62" s="101">
        <v>1</v>
      </c>
      <c r="S62" s="110" t="s">
        <v>216</v>
      </c>
      <c r="T62" s="111" t="s">
        <v>216</v>
      </c>
      <c r="U62" s="77"/>
      <c r="V62" s="102">
        <v>3</v>
      </c>
      <c r="W62" s="311" t="s">
        <v>0</v>
      </c>
      <c r="X62" s="101">
        <v>1</v>
      </c>
      <c r="Y62" s="110" t="s">
        <v>216</v>
      </c>
      <c r="Z62" s="111" t="s">
        <v>216</v>
      </c>
      <c r="AA62" s="90"/>
      <c r="AB62" s="61">
        <v>3</v>
      </c>
      <c r="AC62" s="294" t="s">
        <v>0</v>
      </c>
      <c r="AD62" s="61">
        <v>2</v>
      </c>
      <c r="AE62" s="110" t="s">
        <v>216</v>
      </c>
      <c r="AF62" s="111" t="s">
        <v>216</v>
      </c>
      <c r="AG62" s="90"/>
      <c r="AH62" s="61">
        <v>1</v>
      </c>
      <c r="AI62" s="274" t="s">
        <v>0</v>
      </c>
      <c r="AJ62" s="61">
        <v>2</v>
      </c>
      <c r="AK62" s="110" t="s">
        <v>216</v>
      </c>
      <c r="AL62" s="111" t="s">
        <v>216</v>
      </c>
      <c r="AM62" s="90"/>
      <c r="AN62" s="102">
        <v>1</v>
      </c>
      <c r="AO62" s="274" t="s">
        <v>0</v>
      </c>
      <c r="AP62" s="101">
        <v>3</v>
      </c>
      <c r="AQ62" s="110" t="s">
        <v>218</v>
      </c>
      <c r="AR62" s="111" t="s">
        <v>266</v>
      </c>
      <c r="AS62" s="90"/>
      <c r="AT62" s="61">
        <v>2</v>
      </c>
      <c r="AU62" s="274" t="s">
        <v>0</v>
      </c>
      <c r="AV62" s="61">
        <v>0</v>
      </c>
      <c r="AW62" s="110" t="s">
        <v>218</v>
      </c>
      <c r="AX62" s="111" t="s">
        <v>216</v>
      </c>
      <c r="AY62" s="90"/>
      <c r="AZ62" s="102">
        <v>3</v>
      </c>
      <c r="BA62" s="274" t="s">
        <v>0</v>
      </c>
      <c r="BB62" s="101">
        <v>1</v>
      </c>
      <c r="BC62" s="110" t="s">
        <v>266</v>
      </c>
      <c r="BD62" s="111" t="s">
        <v>217</v>
      </c>
      <c r="BE62" s="90"/>
      <c r="BF62" s="61">
        <v>1</v>
      </c>
      <c r="BG62" s="274" t="s">
        <v>0</v>
      </c>
      <c r="BH62" s="61">
        <v>3</v>
      </c>
      <c r="BI62" s="110" t="s">
        <v>216</v>
      </c>
      <c r="BJ62" s="111" t="s">
        <v>216</v>
      </c>
      <c r="BK62" s="90"/>
      <c r="BL62" s="61">
        <v>4</v>
      </c>
      <c r="BM62" s="274" t="s">
        <v>0</v>
      </c>
      <c r="BN62" s="61">
        <v>0</v>
      </c>
      <c r="BO62" s="110" t="s">
        <v>217</v>
      </c>
      <c r="BP62" s="111" t="s">
        <v>212</v>
      </c>
      <c r="BQ62" s="90"/>
      <c r="BR62" s="61">
        <v>1</v>
      </c>
      <c r="BS62" s="274" t="s">
        <v>0</v>
      </c>
      <c r="BT62" s="61">
        <v>3</v>
      </c>
      <c r="BU62" s="110" t="s">
        <v>218</v>
      </c>
      <c r="BV62" s="111" t="s">
        <v>216</v>
      </c>
      <c r="BW62" s="90"/>
      <c r="BX62" s="61">
        <v>3</v>
      </c>
      <c r="BY62" s="274" t="s">
        <v>0</v>
      </c>
      <c r="BZ62" s="61">
        <v>1</v>
      </c>
      <c r="CA62" s="110" t="s">
        <v>216</v>
      </c>
      <c r="CB62" s="111" t="s">
        <v>216</v>
      </c>
      <c r="CC62" s="90"/>
      <c r="CD62" s="61"/>
      <c r="CE62" s="274" t="s">
        <v>0</v>
      </c>
      <c r="CF62" s="61"/>
      <c r="CG62" s="110" t="s">
        <v>326</v>
      </c>
      <c r="CH62" s="111" t="s">
        <v>326</v>
      </c>
      <c r="CI62" s="90"/>
      <c r="CJ62" s="102">
        <v>3</v>
      </c>
      <c r="CK62" s="274" t="s">
        <v>0</v>
      </c>
      <c r="CL62" s="101">
        <v>0</v>
      </c>
      <c r="CM62" s="110" t="s">
        <v>218</v>
      </c>
      <c r="CN62" s="111" t="s">
        <v>216</v>
      </c>
      <c r="CO62" s="90"/>
      <c r="CP62" s="102">
        <v>1</v>
      </c>
      <c r="CQ62" s="274" t="s">
        <v>0</v>
      </c>
      <c r="CR62" s="101">
        <v>3</v>
      </c>
      <c r="CS62" s="110" t="s">
        <v>216</v>
      </c>
      <c r="CT62" s="111" t="s">
        <v>266</v>
      </c>
      <c r="CU62" s="90"/>
      <c r="CV62" s="61">
        <v>0</v>
      </c>
      <c r="CW62" s="274" t="s">
        <v>0</v>
      </c>
      <c r="CX62" s="61">
        <v>2</v>
      </c>
      <c r="CY62" s="110" t="s">
        <v>216</v>
      </c>
      <c r="CZ62" s="111" t="s">
        <v>216</v>
      </c>
      <c r="DA62" s="90"/>
      <c r="DB62" s="61">
        <v>0</v>
      </c>
      <c r="DC62" s="274" t="s">
        <v>0</v>
      </c>
      <c r="DD62" s="61">
        <v>2</v>
      </c>
      <c r="DE62" s="110" t="s">
        <v>266</v>
      </c>
      <c r="DF62" s="111" t="s">
        <v>266</v>
      </c>
      <c r="DG62" s="90"/>
      <c r="DH62" s="61">
        <v>3</v>
      </c>
      <c r="DI62" s="274" t="s">
        <v>0</v>
      </c>
      <c r="DJ62" s="61">
        <v>1</v>
      </c>
      <c r="DK62" s="110" t="s">
        <v>216</v>
      </c>
      <c r="DL62" s="111" t="s">
        <v>216</v>
      </c>
      <c r="DM62" s="90"/>
      <c r="DN62" s="61">
        <v>1</v>
      </c>
      <c r="DO62" s="274" t="s">
        <v>0</v>
      </c>
      <c r="DP62" s="61">
        <v>2</v>
      </c>
      <c r="DQ62" s="110" t="s">
        <v>216</v>
      </c>
      <c r="DR62" s="111" t="s">
        <v>216</v>
      </c>
      <c r="DS62" s="90"/>
      <c r="DT62" s="61">
        <v>3</v>
      </c>
      <c r="DU62" s="274" t="s">
        <v>0</v>
      </c>
      <c r="DV62" s="61">
        <v>1</v>
      </c>
      <c r="DW62" s="110" t="s">
        <v>266</v>
      </c>
      <c r="DX62" s="111" t="s">
        <v>266</v>
      </c>
      <c r="DY62" s="90"/>
      <c r="DZ62" s="61"/>
      <c r="EA62" s="274" t="s">
        <v>0</v>
      </c>
      <c r="EB62" s="61"/>
      <c r="EC62" s="110" t="s">
        <v>326</v>
      </c>
      <c r="ED62" s="111" t="s">
        <v>326</v>
      </c>
      <c r="EE62" s="90"/>
      <c r="EF62" s="61">
        <v>1</v>
      </c>
      <c r="EG62" s="274" t="s">
        <v>0</v>
      </c>
      <c r="EH62" s="61">
        <v>3</v>
      </c>
      <c r="EI62" s="110" t="s">
        <v>216</v>
      </c>
      <c r="EJ62" s="111" t="s">
        <v>216</v>
      </c>
      <c r="EK62" s="90"/>
      <c r="EL62" s="61"/>
      <c r="EM62" s="274" t="s">
        <v>0</v>
      </c>
      <c r="EN62" s="61"/>
      <c r="EO62" s="110" t="s">
        <v>326</v>
      </c>
      <c r="EP62" s="111" t="s">
        <v>326</v>
      </c>
      <c r="EQ62" s="90"/>
      <c r="ER62" s="102">
        <v>1</v>
      </c>
      <c r="ES62" s="274" t="s">
        <v>0</v>
      </c>
      <c r="ET62" s="101">
        <v>2</v>
      </c>
      <c r="EU62" s="110" t="s">
        <v>266</v>
      </c>
      <c r="EV62" s="111" t="s">
        <v>215</v>
      </c>
      <c r="EW62" s="90"/>
      <c r="EX62" s="61"/>
      <c r="EY62" s="274" t="s">
        <v>0</v>
      </c>
      <c r="EZ62" s="61"/>
      <c r="FA62" s="110" t="s">
        <v>326</v>
      </c>
      <c r="FB62" s="111" t="s">
        <v>326</v>
      </c>
      <c r="FC62" s="90"/>
      <c r="FD62" s="102">
        <v>2</v>
      </c>
      <c r="FE62" s="274" t="s">
        <v>0</v>
      </c>
      <c r="FF62" s="101">
        <v>1</v>
      </c>
      <c r="FG62" s="110" t="s">
        <v>216</v>
      </c>
      <c r="FH62" s="111" t="s">
        <v>266</v>
      </c>
      <c r="FI62" s="90"/>
      <c r="FJ62" s="61"/>
      <c r="FK62" s="274" t="s">
        <v>0</v>
      </c>
      <c r="FL62" s="61"/>
      <c r="FM62" s="110" t="s">
        <v>326</v>
      </c>
      <c r="FN62" s="111" t="s">
        <v>326</v>
      </c>
      <c r="FO62" s="90"/>
      <c r="FP62" s="61">
        <v>0</v>
      </c>
      <c r="FQ62" s="274" t="s">
        <v>0</v>
      </c>
      <c r="FR62" s="61">
        <v>3</v>
      </c>
      <c r="FS62" s="110" t="s">
        <v>216</v>
      </c>
      <c r="FT62" s="111" t="s">
        <v>216</v>
      </c>
      <c r="FU62" s="90"/>
      <c r="FV62" s="61">
        <v>2</v>
      </c>
      <c r="FW62" s="274" t="s">
        <v>0</v>
      </c>
      <c r="FX62" s="61">
        <v>0</v>
      </c>
      <c r="FY62" s="110" t="s">
        <v>216</v>
      </c>
      <c r="FZ62" s="111" t="s">
        <v>216</v>
      </c>
      <c r="GA62" s="90"/>
      <c r="GB62" s="102">
        <v>2</v>
      </c>
      <c r="GC62" s="274" t="s">
        <v>0</v>
      </c>
      <c r="GD62" s="101">
        <v>1</v>
      </c>
      <c r="GE62" s="110" t="s">
        <v>217</v>
      </c>
      <c r="GF62" s="111" t="s">
        <v>266</v>
      </c>
      <c r="GG62" s="90"/>
      <c r="GH62" s="102">
        <v>2</v>
      </c>
      <c r="GI62" s="274" t="s">
        <v>0</v>
      </c>
      <c r="GJ62" s="101">
        <v>0</v>
      </c>
      <c r="GK62" s="110" t="s">
        <v>217</v>
      </c>
      <c r="GL62" s="111" t="s">
        <v>217</v>
      </c>
      <c r="GM62" s="90"/>
      <c r="GN62" s="61"/>
      <c r="GO62" s="274" t="s">
        <v>0</v>
      </c>
      <c r="GP62" s="61"/>
      <c r="GQ62" s="110" t="s">
        <v>326</v>
      </c>
      <c r="GR62" s="111" t="s">
        <v>326</v>
      </c>
      <c r="GS62" s="90"/>
      <c r="GT62" s="61"/>
      <c r="GU62" s="274" t="s">
        <v>0</v>
      </c>
      <c r="GV62" s="61"/>
      <c r="GW62" s="110" t="s">
        <v>326</v>
      </c>
      <c r="GX62" s="111" t="s">
        <v>326</v>
      </c>
      <c r="GY62" s="90"/>
      <c r="GZ62" s="102"/>
      <c r="HA62" s="274" t="s">
        <v>0</v>
      </c>
      <c r="HB62" s="101"/>
      <c r="HC62" s="110" t="s">
        <v>326</v>
      </c>
      <c r="HD62" s="111" t="s">
        <v>326</v>
      </c>
      <c r="HE62" s="90"/>
      <c r="HF62" s="61">
        <v>3</v>
      </c>
      <c r="HG62" s="274" t="s">
        <v>0</v>
      </c>
      <c r="HH62" s="61">
        <v>0</v>
      </c>
      <c r="HI62" s="110" t="s">
        <v>218</v>
      </c>
      <c r="HJ62" s="111" t="s">
        <v>218</v>
      </c>
      <c r="HK62" s="90"/>
      <c r="HL62" s="61"/>
      <c r="HM62" s="274" t="s">
        <v>0</v>
      </c>
      <c r="HN62" s="61"/>
      <c r="HO62" s="110" t="s">
        <v>326</v>
      </c>
      <c r="HP62" s="111" t="s">
        <v>326</v>
      </c>
      <c r="HQ62" s="90"/>
      <c r="HR62" s="61"/>
      <c r="HS62" s="274" t="s">
        <v>0</v>
      </c>
      <c r="HT62" s="61"/>
      <c r="HU62" s="110" t="s">
        <v>326</v>
      </c>
      <c r="HV62" s="111" t="s">
        <v>326</v>
      </c>
      <c r="HW62" s="90"/>
      <c r="HX62" s="102"/>
      <c r="HY62" s="274" t="s">
        <v>0</v>
      </c>
      <c r="HZ62" s="101"/>
      <c r="IA62" s="110" t="s">
        <v>326</v>
      </c>
      <c r="IB62" s="111" t="s">
        <v>326</v>
      </c>
      <c r="IC62" s="90"/>
      <c r="ID62" s="61"/>
      <c r="IE62" s="274" t="s">
        <v>0</v>
      </c>
      <c r="IF62" s="61"/>
      <c r="IG62" s="110" t="s">
        <v>326</v>
      </c>
      <c r="IH62" s="111" t="s">
        <v>326</v>
      </c>
      <c r="II62" s="90"/>
      <c r="IJ62" s="61"/>
      <c r="IK62" s="274" t="s">
        <v>0</v>
      </c>
      <c r="IL62" s="61"/>
      <c r="IM62" s="110" t="s">
        <v>326</v>
      </c>
      <c r="IN62" s="111" t="s">
        <v>326</v>
      </c>
      <c r="IO62" s="90"/>
      <c r="IP62" s="102"/>
      <c r="IQ62" s="274" t="s">
        <v>0</v>
      </c>
      <c r="IR62" s="101"/>
      <c r="IS62" s="110" t="s">
        <v>326</v>
      </c>
      <c r="IT62" s="111" t="s">
        <v>326</v>
      </c>
      <c r="IU62" s="90"/>
      <c r="IV62" s="61"/>
      <c r="IW62" s="274" t="s">
        <v>0</v>
      </c>
      <c r="IX62" s="61"/>
      <c r="IY62" s="110" t="s">
        <v>326</v>
      </c>
      <c r="IZ62" s="111" t="s">
        <v>326</v>
      </c>
      <c r="JA62" s="90"/>
      <c r="JB62" s="61"/>
      <c r="JC62" s="274" t="s">
        <v>0</v>
      </c>
      <c r="JD62" s="61"/>
      <c r="JE62" s="110" t="s">
        <v>326</v>
      </c>
      <c r="JF62" s="111" t="s">
        <v>326</v>
      </c>
      <c r="JG62" s="90"/>
      <c r="JH62" s="61"/>
      <c r="JI62" s="274" t="s">
        <v>0</v>
      </c>
      <c r="JJ62" s="61"/>
      <c r="JK62" s="110" t="s">
        <v>326</v>
      </c>
      <c r="JL62" s="111" t="s">
        <v>326</v>
      </c>
      <c r="JM62" s="90"/>
      <c r="JN62" s="61"/>
      <c r="JO62" s="274" t="s">
        <v>0</v>
      </c>
      <c r="JP62" s="61"/>
      <c r="JQ62" s="110" t="s">
        <v>326</v>
      </c>
      <c r="JR62" s="111" t="s">
        <v>326</v>
      </c>
      <c r="JS62" s="90"/>
      <c r="JT62" s="102"/>
      <c r="JU62" s="274" t="s">
        <v>0</v>
      </c>
      <c r="JV62" s="101"/>
      <c r="JW62" s="110" t="s">
        <v>326</v>
      </c>
      <c r="JX62" s="111" t="s">
        <v>326</v>
      </c>
      <c r="JY62" s="90"/>
      <c r="JZ62" s="102"/>
      <c r="KA62" s="274" t="s">
        <v>0</v>
      </c>
      <c r="KB62" s="101"/>
      <c r="KC62" s="110" t="s">
        <v>326</v>
      </c>
      <c r="KD62" s="111" t="s">
        <v>326</v>
      </c>
      <c r="KE62" s="90"/>
      <c r="KF62" s="102"/>
      <c r="KG62" s="274" t="s">
        <v>0</v>
      </c>
      <c r="KH62" s="101"/>
      <c r="KI62" s="110" t="s">
        <v>326</v>
      </c>
      <c r="KJ62" s="111" t="s">
        <v>326</v>
      </c>
      <c r="KK62" s="90"/>
      <c r="KL62" s="61"/>
      <c r="KM62" s="274" t="s">
        <v>0</v>
      </c>
      <c r="KN62" s="61"/>
      <c r="KO62" s="110" t="s">
        <v>326</v>
      </c>
      <c r="KP62" s="111" t="s">
        <v>326</v>
      </c>
      <c r="KQ62" s="90"/>
      <c r="KR62" s="61"/>
      <c r="KS62" s="274" t="s">
        <v>0</v>
      </c>
      <c r="KT62" s="61"/>
      <c r="KU62" s="110" t="s">
        <v>326</v>
      </c>
      <c r="KV62" s="111" t="s">
        <v>326</v>
      </c>
      <c r="KW62" s="90"/>
      <c r="KX62" s="61"/>
      <c r="KY62" s="274" t="s">
        <v>0</v>
      </c>
      <c r="KZ62" s="61"/>
      <c r="LA62" s="110" t="s">
        <v>326</v>
      </c>
      <c r="LB62" s="111" t="s">
        <v>326</v>
      </c>
      <c r="LC62" s="90"/>
      <c r="LD62" s="102"/>
      <c r="LE62" s="274" t="s">
        <v>0</v>
      </c>
      <c r="LF62" s="101"/>
      <c r="LG62" s="110" t="s">
        <v>326</v>
      </c>
      <c r="LH62" s="111" t="s">
        <v>326</v>
      </c>
      <c r="LI62" s="90"/>
      <c r="LJ62" s="61"/>
      <c r="LK62" s="274" t="s">
        <v>0</v>
      </c>
      <c r="LL62" s="61"/>
      <c r="LM62" s="110" t="s">
        <v>326</v>
      </c>
      <c r="LN62" s="111" t="s">
        <v>326</v>
      </c>
      <c r="LO62" s="90"/>
      <c r="LP62" s="61"/>
      <c r="LQ62" s="274" t="s">
        <v>0</v>
      </c>
      <c r="LR62" s="61"/>
      <c r="LS62" s="110" t="s">
        <v>326</v>
      </c>
      <c r="LT62" s="111" t="s">
        <v>326</v>
      </c>
      <c r="LU62" s="90"/>
      <c r="LV62" s="102"/>
      <c r="LW62" s="274" t="s">
        <v>0</v>
      </c>
      <c r="LX62" s="101"/>
      <c r="LY62" s="110" t="s">
        <v>326</v>
      </c>
      <c r="LZ62" s="111" t="s">
        <v>326</v>
      </c>
      <c r="MA62" s="90"/>
      <c r="MB62" s="61"/>
      <c r="MC62" s="274" t="s">
        <v>0</v>
      </c>
      <c r="MD62" s="61"/>
      <c r="ME62" s="110" t="s">
        <v>326</v>
      </c>
      <c r="MF62" s="111" t="s">
        <v>326</v>
      </c>
      <c r="MG62" s="90"/>
      <c r="MH62" s="61"/>
      <c r="MI62" s="274" t="s">
        <v>0</v>
      </c>
      <c r="MJ62" s="61"/>
      <c r="MK62" s="110" t="s">
        <v>326</v>
      </c>
      <c r="ML62" s="111" t="s">
        <v>326</v>
      </c>
      <c r="MM62" s="90"/>
      <c r="MN62" s="61"/>
      <c r="MO62" s="274" t="s">
        <v>0</v>
      </c>
      <c r="MP62" s="61"/>
      <c r="MQ62" s="110" t="s">
        <v>326</v>
      </c>
      <c r="MR62" s="111" t="s">
        <v>326</v>
      </c>
      <c r="MS62" s="90"/>
      <c r="MT62" s="102"/>
      <c r="MU62" s="274" t="s">
        <v>0</v>
      </c>
      <c r="MV62" s="101"/>
      <c r="MW62" s="110" t="s">
        <v>326</v>
      </c>
      <c r="MX62" s="111" t="s">
        <v>326</v>
      </c>
      <c r="MY62" s="90"/>
      <c r="MZ62" s="61"/>
      <c r="NA62" s="274" t="s">
        <v>0</v>
      </c>
      <c r="NB62" s="61"/>
      <c r="NC62" s="110" t="s">
        <v>326</v>
      </c>
      <c r="ND62" s="111" t="s">
        <v>326</v>
      </c>
      <c r="NE62" s="90"/>
      <c r="NF62" s="61"/>
      <c r="NG62" s="274" t="s">
        <v>0</v>
      </c>
      <c r="NH62" s="61"/>
      <c r="NI62" s="110" t="s">
        <v>326</v>
      </c>
      <c r="NJ62" s="111" t="s">
        <v>326</v>
      </c>
      <c r="NK62" s="90"/>
      <c r="NL62" s="61"/>
      <c r="NM62" s="274" t="s">
        <v>0</v>
      </c>
      <c r="NN62" s="61"/>
      <c r="NO62" s="110" t="s">
        <v>326</v>
      </c>
      <c r="NP62" s="111" t="s">
        <v>326</v>
      </c>
      <c r="NQ62" s="90"/>
      <c r="NR62" s="61"/>
      <c r="NS62" s="274" t="s">
        <v>0</v>
      </c>
      <c r="NT62" s="61"/>
      <c r="NU62" s="110" t="s">
        <v>326</v>
      </c>
      <c r="NV62" s="111" t="s">
        <v>326</v>
      </c>
      <c r="NW62" s="98"/>
      <c r="NX62" s="102"/>
      <c r="NY62" s="274" t="s">
        <v>0</v>
      </c>
      <c r="NZ62" s="101"/>
      <c r="OA62" s="110" t="s">
        <v>326</v>
      </c>
      <c r="OB62" s="111" t="s">
        <v>326</v>
      </c>
      <c r="OC62" s="117"/>
      <c r="OD62" s="253"/>
      <c r="OE62" s="110" t="s">
        <v>0</v>
      </c>
      <c r="OF62" s="110"/>
      <c r="OG62" s="110" t="s">
        <v>326</v>
      </c>
      <c r="OH62" s="111" t="s">
        <v>326</v>
      </c>
    </row>
    <row r="63" spans="1:398" ht="15" x14ac:dyDescent="0.2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217</v>
      </c>
      <c r="N63" s="111" t="s">
        <v>216</v>
      </c>
      <c r="O63" s="77"/>
      <c r="P63" s="102">
        <v>6</v>
      </c>
      <c r="Q63" s="311" t="s">
        <v>0</v>
      </c>
      <c r="R63" s="101">
        <v>0</v>
      </c>
      <c r="S63" s="110" t="s">
        <v>216</v>
      </c>
      <c r="T63" s="111" t="s">
        <v>216</v>
      </c>
      <c r="U63" s="77"/>
      <c r="V63" s="102">
        <v>0</v>
      </c>
      <c r="W63" s="311" t="s">
        <v>0</v>
      </c>
      <c r="X63" s="101">
        <v>2</v>
      </c>
      <c r="Y63" s="110" t="s">
        <v>216</v>
      </c>
      <c r="Z63" s="111" t="s">
        <v>216</v>
      </c>
      <c r="AA63" s="90"/>
      <c r="AB63" s="61">
        <v>3</v>
      </c>
      <c r="AC63" s="294" t="s">
        <v>0</v>
      </c>
      <c r="AD63" s="61">
        <v>1</v>
      </c>
      <c r="AE63" s="110" t="s">
        <v>219</v>
      </c>
      <c r="AF63" s="111" t="s">
        <v>216</v>
      </c>
      <c r="AG63" s="90"/>
      <c r="AH63" s="61">
        <v>0</v>
      </c>
      <c r="AI63" s="274" t="s">
        <v>0</v>
      </c>
      <c r="AJ63" s="61">
        <v>3</v>
      </c>
      <c r="AK63" s="110" t="s">
        <v>216</v>
      </c>
      <c r="AL63" s="111" t="s">
        <v>216</v>
      </c>
      <c r="AM63" s="90"/>
      <c r="AN63" s="102">
        <v>1</v>
      </c>
      <c r="AO63" s="274" t="s">
        <v>0</v>
      </c>
      <c r="AP63" s="101">
        <v>3</v>
      </c>
      <c r="AQ63" s="110" t="s">
        <v>218</v>
      </c>
      <c r="AR63" s="111" t="s">
        <v>266</v>
      </c>
      <c r="AS63" s="90"/>
      <c r="AT63" s="61">
        <v>3</v>
      </c>
      <c r="AU63" s="274" t="s">
        <v>0</v>
      </c>
      <c r="AV63" s="61">
        <v>1</v>
      </c>
      <c r="AW63" s="110" t="s">
        <v>216</v>
      </c>
      <c r="AX63" s="111" t="s">
        <v>216</v>
      </c>
      <c r="AY63" s="90"/>
      <c r="AZ63" s="102">
        <v>3</v>
      </c>
      <c r="BA63" s="274" t="s">
        <v>0</v>
      </c>
      <c r="BB63" s="101">
        <v>0</v>
      </c>
      <c r="BC63" s="110" t="s">
        <v>218</v>
      </c>
      <c r="BD63" s="111" t="s">
        <v>209</v>
      </c>
      <c r="BE63" s="90"/>
      <c r="BF63" s="61">
        <v>1</v>
      </c>
      <c r="BG63" s="274" t="s">
        <v>0</v>
      </c>
      <c r="BH63" s="61">
        <v>2</v>
      </c>
      <c r="BI63" s="110" t="s">
        <v>218</v>
      </c>
      <c r="BJ63" s="111" t="s">
        <v>216</v>
      </c>
      <c r="BK63" s="90"/>
      <c r="BL63" s="61">
        <v>4</v>
      </c>
      <c r="BM63" s="274" t="s">
        <v>0</v>
      </c>
      <c r="BN63" s="61">
        <v>0</v>
      </c>
      <c r="BO63" s="110" t="s">
        <v>218</v>
      </c>
      <c r="BP63" s="111" t="s">
        <v>266</v>
      </c>
      <c r="BQ63" s="90"/>
      <c r="BR63" s="61">
        <v>1</v>
      </c>
      <c r="BS63" s="274" t="s">
        <v>0</v>
      </c>
      <c r="BT63" s="61">
        <v>3</v>
      </c>
      <c r="BU63" s="110" t="s">
        <v>216</v>
      </c>
      <c r="BV63" s="111" t="s">
        <v>216</v>
      </c>
      <c r="BW63" s="90"/>
      <c r="BX63" s="61">
        <v>2</v>
      </c>
      <c r="BY63" s="274" t="s">
        <v>0</v>
      </c>
      <c r="BZ63" s="61">
        <v>0</v>
      </c>
      <c r="CA63" s="110" t="s">
        <v>216</v>
      </c>
      <c r="CB63" s="111" t="s">
        <v>216</v>
      </c>
      <c r="CC63" s="90"/>
      <c r="CD63" s="61">
        <v>5</v>
      </c>
      <c r="CE63" s="274" t="s">
        <v>0</v>
      </c>
      <c r="CF63" s="61">
        <v>1</v>
      </c>
      <c r="CG63" s="110" t="s">
        <v>218</v>
      </c>
      <c r="CH63" s="111" t="s">
        <v>217</v>
      </c>
      <c r="CI63" s="90"/>
      <c r="CJ63" s="102">
        <v>4</v>
      </c>
      <c r="CK63" s="274" t="s">
        <v>0</v>
      </c>
      <c r="CL63" s="101">
        <v>0</v>
      </c>
      <c r="CM63" s="110" t="s">
        <v>216</v>
      </c>
      <c r="CN63" s="111" t="s">
        <v>219</v>
      </c>
      <c r="CO63" s="90"/>
      <c r="CP63" s="102">
        <v>1</v>
      </c>
      <c r="CQ63" s="274" t="s">
        <v>0</v>
      </c>
      <c r="CR63" s="101">
        <v>3</v>
      </c>
      <c r="CS63" s="110" t="s">
        <v>266</v>
      </c>
      <c r="CT63" s="111" t="s">
        <v>217</v>
      </c>
      <c r="CU63" s="90"/>
      <c r="CV63" s="61">
        <v>0</v>
      </c>
      <c r="CW63" s="274" t="s">
        <v>0</v>
      </c>
      <c r="CX63" s="61">
        <v>4</v>
      </c>
      <c r="CY63" s="110" t="s">
        <v>218</v>
      </c>
      <c r="CZ63" s="111" t="s">
        <v>216</v>
      </c>
      <c r="DA63" s="90"/>
      <c r="DB63" s="61">
        <v>1</v>
      </c>
      <c r="DC63" s="274" t="s">
        <v>0</v>
      </c>
      <c r="DD63" s="61">
        <v>3</v>
      </c>
      <c r="DE63" s="110" t="s">
        <v>266</v>
      </c>
      <c r="DF63" s="111" t="s">
        <v>215</v>
      </c>
      <c r="DG63" s="90"/>
      <c r="DH63" s="61">
        <v>2</v>
      </c>
      <c r="DI63" s="274" t="s">
        <v>0</v>
      </c>
      <c r="DJ63" s="61">
        <v>0</v>
      </c>
      <c r="DK63" s="110" t="s">
        <v>216</v>
      </c>
      <c r="DL63" s="111" t="s">
        <v>218</v>
      </c>
      <c r="DM63" s="90"/>
      <c r="DN63" s="61">
        <v>2</v>
      </c>
      <c r="DO63" s="274" t="s">
        <v>0</v>
      </c>
      <c r="DP63" s="61">
        <v>4</v>
      </c>
      <c r="DQ63" s="110" t="s">
        <v>216</v>
      </c>
      <c r="DR63" s="111" t="s">
        <v>218</v>
      </c>
      <c r="DS63" s="90"/>
      <c r="DT63" s="61">
        <v>4</v>
      </c>
      <c r="DU63" s="274" t="s">
        <v>0</v>
      </c>
      <c r="DV63" s="61">
        <v>1</v>
      </c>
      <c r="DW63" s="110" t="s">
        <v>218</v>
      </c>
      <c r="DX63" s="111" t="s">
        <v>216</v>
      </c>
      <c r="DY63" s="90"/>
      <c r="DZ63" s="61">
        <v>3</v>
      </c>
      <c r="EA63" s="274" t="s">
        <v>0</v>
      </c>
      <c r="EB63" s="61">
        <v>0</v>
      </c>
      <c r="EC63" s="110" t="s">
        <v>216</v>
      </c>
      <c r="ED63" s="111" t="s">
        <v>216</v>
      </c>
      <c r="EE63" s="90"/>
      <c r="EF63" s="61">
        <v>0</v>
      </c>
      <c r="EG63" s="274" t="s">
        <v>0</v>
      </c>
      <c r="EH63" s="61">
        <v>4</v>
      </c>
      <c r="EI63" s="110" t="s">
        <v>216</v>
      </c>
      <c r="EJ63" s="111" t="s">
        <v>216</v>
      </c>
      <c r="EK63" s="90"/>
      <c r="EL63" s="61">
        <v>0</v>
      </c>
      <c r="EM63" s="274" t="s">
        <v>0</v>
      </c>
      <c r="EN63" s="61">
        <v>2</v>
      </c>
      <c r="EO63" s="110" t="s">
        <v>218</v>
      </c>
      <c r="EP63" s="111" t="s">
        <v>216</v>
      </c>
      <c r="EQ63" s="90"/>
      <c r="ER63" s="102"/>
      <c r="ES63" s="274" t="s">
        <v>0</v>
      </c>
      <c r="ET63" s="101"/>
      <c r="EU63" s="110" t="s">
        <v>326</v>
      </c>
      <c r="EV63" s="111" t="s">
        <v>326</v>
      </c>
      <c r="EW63" s="90"/>
      <c r="EX63" s="61">
        <v>3</v>
      </c>
      <c r="EY63" s="274" t="s">
        <v>0</v>
      </c>
      <c r="EZ63" s="61">
        <v>0</v>
      </c>
      <c r="FA63" s="110" t="s">
        <v>216</v>
      </c>
      <c r="FB63" s="111" t="s">
        <v>216</v>
      </c>
      <c r="FC63" s="90"/>
      <c r="FD63" s="102">
        <v>1</v>
      </c>
      <c r="FE63" s="274" t="s">
        <v>0</v>
      </c>
      <c r="FF63" s="101">
        <v>0</v>
      </c>
      <c r="FG63" s="110" t="s">
        <v>212</v>
      </c>
      <c r="FH63" s="111" t="s">
        <v>216</v>
      </c>
      <c r="FI63" s="90"/>
      <c r="FJ63" s="61">
        <v>2</v>
      </c>
      <c r="FK63" s="274" t="s">
        <v>0</v>
      </c>
      <c r="FL63" s="61">
        <v>0</v>
      </c>
      <c r="FM63" s="110" t="s">
        <v>216</v>
      </c>
      <c r="FN63" s="111" t="s">
        <v>212</v>
      </c>
      <c r="FO63" s="90"/>
      <c r="FP63" s="61">
        <v>0</v>
      </c>
      <c r="FQ63" s="274" t="s">
        <v>0</v>
      </c>
      <c r="FR63" s="61">
        <v>3</v>
      </c>
      <c r="FS63" s="110" t="s">
        <v>216</v>
      </c>
      <c r="FT63" s="111" t="s">
        <v>212</v>
      </c>
      <c r="FU63" s="90"/>
      <c r="FV63" s="61">
        <v>3</v>
      </c>
      <c r="FW63" s="274" t="s">
        <v>0</v>
      </c>
      <c r="FX63" s="61">
        <v>0</v>
      </c>
      <c r="FY63" s="110" t="s">
        <v>216</v>
      </c>
      <c r="FZ63" s="111" t="s">
        <v>212</v>
      </c>
      <c r="GA63" s="90"/>
      <c r="GB63" s="102">
        <v>1</v>
      </c>
      <c r="GC63" s="274" t="s">
        <v>0</v>
      </c>
      <c r="GD63" s="101">
        <v>1</v>
      </c>
      <c r="GE63" s="110" t="s">
        <v>266</v>
      </c>
      <c r="GF63" s="111" t="s">
        <v>217</v>
      </c>
      <c r="GG63" s="90"/>
      <c r="GH63" s="102">
        <v>4</v>
      </c>
      <c r="GI63" s="274" t="s">
        <v>0</v>
      </c>
      <c r="GJ63" s="101">
        <v>1</v>
      </c>
      <c r="GK63" s="110" t="s">
        <v>266</v>
      </c>
      <c r="GL63" s="111" t="s">
        <v>217</v>
      </c>
      <c r="GM63" s="90"/>
      <c r="GN63" s="61">
        <v>1</v>
      </c>
      <c r="GO63" s="274" t="s">
        <v>0</v>
      </c>
      <c r="GP63" s="61">
        <v>3</v>
      </c>
      <c r="GQ63" s="110" t="s">
        <v>218</v>
      </c>
      <c r="GR63" s="111" t="s">
        <v>217</v>
      </c>
      <c r="GS63" s="90"/>
      <c r="GT63" s="61">
        <v>0</v>
      </c>
      <c r="GU63" s="274" t="s">
        <v>0</v>
      </c>
      <c r="GV63" s="61">
        <v>3</v>
      </c>
      <c r="GW63" s="110" t="s">
        <v>218</v>
      </c>
      <c r="GX63" s="111" t="s">
        <v>217</v>
      </c>
      <c r="GY63" s="90"/>
      <c r="GZ63" s="102">
        <v>4</v>
      </c>
      <c r="HA63" s="274" t="s">
        <v>0</v>
      </c>
      <c r="HB63" s="101">
        <v>0</v>
      </c>
      <c r="HC63" s="110" t="s">
        <v>219</v>
      </c>
      <c r="HD63" s="111" t="s">
        <v>217</v>
      </c>
      <c r="HE63" s="90"/>
      <c r="HF63" s="61">
        <v>3</v>
      </c>
      <c r="HG63" s="274" t="s">
        <v>0</v>
      </c>
      <c r="HH63" s="61">
        <v>0</v>
      </c>
      <c r="HI63" s="110" t="s">
        <v>218</v>
      </c>
      <c r="HJ63" s="111" t="s">
        <v>217</v>
      </c>
      <c r="HK63" s="90"/>
      <c r="HL63" s="61">
        <v>0</v>
      </c>
      <c r="HM63" s="274" t="s">
        <v>0</v>
      </c>
      <c r="HN63" s="61">
        <v>3</v>
      </c>
      <c r="HO63" s="110" t="s">
        <v>217</v>
      </c>
      <c r="HP63" s="111" t="s">
        <v>217</v>
      </c>
      <c r="HQ63" s="90"/>
      <c r="HR63" s="61">
        <v>3</v>
      </c>
      <c r="HS63" s="274" t="s">
        <v>0</v>
      </c>
      <c r="HT63" s="61">
        <v>1</v>
      </c>
      <c r="HU63" s="110" t="s">
        <v>217</v>
      </c>
      <c r="HV63" s="111" t="s">
        <v>218</v>
      </c>
      <c r="HW63" s="90"/>
      <c r="HX63" s="102"/>
      <c r="HY63" s="274" t="s">
        <v>0</v>
      </c>
      <c r="HZ63" s="101"/>
      <c r="IA63" s="110" t="s">
        <v>326</v>
      </c>
      <c r="IB63" s="111" t="s">
        <v>326</v>
      </c>
      <c r="IC63" s="90"/>
      <c r="ID63" s="61"/>
      <c r="IE63" s="274" t="s">
        <v>0</v>
      </c>
      <c r="IF63" s="61"/>
      <c r="IG63" s="110" t="s">
        <v>326</v>
      </c>
      <c r="IH63" s="111" t="s">
        <v>326</v>
      </c>
      <c r="II63" s="90"/>
      <c r="IJ63" s="61"/>
      <c r="IK63" s="274" t="s">
        <v>0</v>
      </c>
      <c r="IL63" s="61"/>
      <c r="IM63" s="110" t="s">
        <v>326</v>
      </c>
      <c r="IN63" s="111" t="s">
        <v>326</v>
      </c>
      <c r="IO63" s="90"/>
      <c r="IP63" s="102">
        <v>3</v>
      </c>
      <c r="IQ63" s="274" t="s">
        <v>0</v>
      </c>
      <c r="IR63" s="101">
        <v>0</v>
      </c>
      <c r="IS63" s="110" t="s">
        <v>219</v>
      </c>
      <c r="IT63" s="111" t="s">
        <v>389</v>
      </c>
      <c r="IU63" s="90"/>
      <c r="IV63" s="61">
        <v>1</v>
      </c>
      <c r="IW63" s="274" t="s">
        <v>0</v>
      </c>
      <c r="IX63" s="61">
        <v>4</v>
      </c>
      <c r="IY63" s="110" t="s">
        <v>266</v>
      </c>
      <c r="IZ63" s="111" t="s">
        <v>327</v>
      </c>
      <c r="JA63" s="90"/>
      <c r="JB63" s="61">
        <v>2</v>
      </c>
      <c r="JC63" s="274" t="s">
        <v>0</v>
      </c>
      <c r="JD63" s="61">
        <v>0</v>
      </c>
      <c r="JE63" s="110" t="s">
        <v>215</v>
      </c>
      <c r="JF63" s="111" t="s">
        <v>327</v>
      </c>
      <c r="JG63" s="90"/>
      <c r="JH63" s="61"/>
      <c r="JI63" s="274" t="s">
        <v>0</v>
      </c>
      <c r="JJ63" s="61"/>
      <c r="JK63" s="110" t="s">
        <v>326</v>
      </c>
      <c r="JL63" s="111" t="s">
        <v>326</v>
      </c>
      <c r="JM63" s="90"/>
      <c r="JN63" s="61"/>
      <c r="JO63" s="274" t="s">
        <v>0</v>
      </c>
      <c r="JP63" s="61"/>
      <c r="JQ63" s="110" t="s">
        <v>326</v>
      </c>
      <c r="JR63" s="111" t="s">
        <v>326</v>
      </c>
      <c r="JS63" s="90"/>
      <c r="JT63" s="102"/>
      <c r="JU63" s="274" t="s">
        <v>0</v>
      </c>
      <c r="JV63" s="101"/>
      <c r="JW63" s="110" t="s">
        <v>326</v>
      </c>
      <c r="JX63" s="111" t="s">
        <v>326</v>
      </c>
      <c r="JY63" s="90"/>
      <c r="JZ63" s="102"/>
      <c r="KA63" s="274" t="s">
        <v>0</v>
      </c>
      <c r="KB63" s="101"/>
      <c r="KC63" s="110" t="s">
        <v>326</v>
      </c>
      <c r="KD63" s="111" t="s">
        <v>326</v>
      </c>
      <c r="KE63" s="90"/>
      <c r="KF63" s="102"/>
      <c r="KG63" s="274" t="s">
        <v>0</v>
      </c>
      <c r="KH63" s="101"/>
      <c r="KI63" s="110" t="s">
        <v>326</v>
      </c>
      <c r="KJ63" s="111" t="s">
        <v>326</v>
      </c>
      <c r="KK63" s="90"/>
      <c r="KL63" s="61"/>
      <c r="KM63" s="274" t="s">
        <v>0</v>
      </c>
      <c r="KN63" s="61"/>
      <c r="KO63" s="110" t="s">
        <v>326</v>
      </c>
      <c r="KP63" s="111" t="s">
        <v>326</v>
      </c>
      <c r="KQ63" s="90"/>
      <c r="KR63" s="61"/>
      <c r="KS63" s="274" t="s">
        <v>0</v>
      </c>
      <c r="KT63" s="61"/>
      <c r="KU63" s="110" t="s">
        <v>326</v>
      </c>
      <c r="KV63" s="111" t="s">
        <v>326</v>
      </c>
      <c r="KW63" s="90"/>
      <c r="KX63" s="61"/>
      <c r="KY63" s="274" t="s">
        <v>0</v>
      </c>
      <c r="KZ63" s="61"/>
      <c r="LA63" s="110" t="s">
        <v>326</v>
      </c>
      <c r="LB63" s="111" t="s">
        <v>326</v>
      </c>
      <c r="LC63" s="90"/>
      <c r="LD63" s="102"/>
      <c r="LE63" s="274" t="s">
        <v>0</v>
      </c>
      <c r="LF63" s="101"/>
      <c r="LG63" s="110" t="s">
        <v>326</v>
      </c>
      <c r="LH63" s="111" t="s">
        <v>326</v>
      </c>
      <c r="LI63" s="90"/>
      <c r="LJ63" s="61"/>
      <c r="LK63" s="274" t="s">
        <v>0</v>
      </c>
      <c r="LL63" s="61"/>
      <c r="LM63" s="110" t="s">
        <v>326</v>
      </c>
      <c r="LN63" s="111" t="s">
        <v>326</v>
      </c>
      <c r="LO63" s="90"/>
      <c r="LP63" s="61"/>
      <c r="LQ63" s="274" t="s">
        <v>0</v>
      </c>
      <c r="LR63" s="61"/>
      <c r="LS63" s="110" t="s">
        <v>326</v>
      </c>
      <c r="LT63" s="111" t="s">
        <v>326</v>
      </c>
      <c r="LU63" s="90"/>
      <c r="LV63" s="102"/>
      <c r="LW63" s="274" t="s">
        <v>0</v>
      </c>
      <c r="LX63" s="101"/>
      <c r="LY63" s="110" t="s">
        <v>326</v>
      </c>
      <c r="LZ63" s="111" t="s">
        <v>326</v>
      </c>
      <c r="MA63" s="90"/>
      <c r="MB63" s="61"/>
      <c r="MC63" s="274" t="s">
        <v>0</v>
      </c>
      <c r="MD63" s="61"/>
      <c r="ME63" s="110" t="s">
        <v>326</v>
      </c>
      <c r="MF63" s="111" t="s">
        <v>326</v>
      </c>
      <c r="MG63" s="90"/>
      <c r="MH63" s="61"/>
      <c r="MI63" s="274" t="s">
        <v>0</v>
      </c>
      <c r="MJ63" s="61"/>
      <c r="MK63" s="110" t="s">
        <v>326</v>
      </c>
      <c r="ML63" s="111" t="s">
        <v>326</v>
      </c>
      <c r="MM63" s="90"/>
      <c r="MN63" s="61"/>
      <c r="MO63" s="274" t="s">
        <v>0</v>
      </c>
      <c r="MP63" s="61"/>
      <c r="MQ63" s="110" t="s">
        <v>326</v>
      </c>
      <c r="MR63" s="111" t="s">
        <v>326</v>
      </c>
      <c r="MS63" s="90"/>
      <c r="MT63" s="102"/>
      <c r="MU63" s="274" t="s">
        <v>0</v>
      </c>
      <c r="MV63" s="101"/>
      <c r="MW63" s="110" t="s">
        <v>326</v>
      </c>
      <c r="MX63" s="111" t="s">
        <v>326</v>
      </c>
      <c r="MY63" s="90"/>
      <c r="MZ63" s="61"/>
      <c r="NA63" s="274" t="s">
        <v>0</v>
      </c>
      <c r="NB63" s="61"/>
      <c r="NC63" s="110" t="s">
        <v>326</v>
      </c>
      <c r="ND63" s="111" t="s">
        <v>326</v>
      </c>
      <c r="NE63" s="90"/>
      <c r="NF63" s="61"/>
      <c r="NG63" s="274" t="s">
        <v>0</v>
      </c>
      <c r="NH63" s="61"/>
      <c r="NI63" s="110" t="s">
        <v>326</v>
      </c>
      <c r="NJ63" s="111" t="s">
        <v>326</v>
      </c>
      <c r="NK63" s="90"/>
      <c r="NL63" s="61"/>
      <c r="NM63" s="274" t="s">
        <v>0</v>
      </c>
      <c r="NN63" s="61"/>
      <c r="NO63" s="110" t="s">
        <v>326</v>
      </c>
      <c r="NP63" s="111" t="s">
        <v>326</v>
      </c>
      <c r="NQ63" s="90"/>
      <c r="NR63" s="61"/>
      <c r="NS63" s="274" t="s">
        <v>0</v>
      </c>
      <c r="NT63" s="61"/>
      <c r="NU63" s="110" t="s">
        <v>326</v>
      </c>
      <c r="NV63" s="111" t="s">
        <v>326</v>
      </c>
      <c r="NW63" s="98"/>
      <c r="NX63" s="102"/>
      <c r="NY63" s="274" t="s">
        <v>0</v>
      </c>
      <c r="NZ63" s="101"/>
      <c r="OA63" s="110" t="s">
        <v>326</v>
      </c>
      <c r="OB63" s="111" t="s">
        <v>326</v>
      </c>
      <c r="OC63" s="117"/>
      <c r="OD63" s="253"/>
      <c r="OE63" s="110" t="s">
        <v>0</v>
      </c>
      <c r="OF63" s="110"/>
      <c r="OG63" s="110" t="s">
        <v>326</v>
      </c>
      <c r="OH63" s="111" t="s">
        <v>326</v>
      </c>
    </row>
    <row r="64" spans="1:398" ht="15" x14ac:dyDescent="0.2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289</v>
      </c>
      <c r="N64" s="111" t="s">
        <v>216</v>
      </c>
      <c r="O64" s="77"/>
      <c r="P64" s="102">
        <v>3</v>
      </c>
      <c r="Q64" s="311" t="s">
        <v>0</v>
      </c>
      <c r="R64" s="101">
        <v>1</v>
      </c>
      <c r="S64" s="110" t="s">
        <v>218</v>
      </c>
      <c r="T64" s="111" t="s">
        <v>216</v>
      </c>
      <c r="U64" s="77"/>
      <c r="V64" s="102"/>
      <c r="W64" s="311" t="s">
        <v>0</v>
      </c>
      <c r="X64" s="101"/>
      <c r="Y64" s="110" t="s">
        <v>326</v>
      </c>
      <c r="Z64" s="111" t="s">
        <v>326</v>
      </c>
      <c r="AA64" s="90"/>
      <c r="AB64" s="61"/>
      <c r="AC64" s="294" t="s">
        <v>0</v>
      </c>
      <c r="AD64" s="61"/>
      <c r="AE64" s="110" t="s">
        <v>326</v>
      </c>
      <c r="AF64" s="111" t="s">
        <v>326</v>
      </c>
      <c r="AG64" s="90"/>
      <c r="AH64" s="61">
        <v>0</v>
      </c>
      <c r="AI64" s="274" t="s">
        <v>0</v>
      </c>
      <c r="AJ64" s="61">
        <v>3</v>
      </c>
      <c r="AK64" s="110" t="s">
        <v>266</v>
      </c>
      <c r="AL64" s="111" t="s">
        <v>216</v>
      </c>
      <c r="AM64" s="90"/>
      <c r="AN64" s="102">
        <v>0</v>
      </c>
      <c r="AO64" s="274" t="s">
        <v>0</v>
      </c>
      <c r="AP64" s="101">
        <v>3</v>
      </c>
      <c r="AQ64" s="110" t="s">
        <v>218</v>
      </c>
      <c r="AR64" s="111" t="s">
        <v>216</v>
      </c>
      <c r="AS64" s="90"/>
      <c r="AT64" s="61">
        <v>2</v>
      </c>
      <c r="AU64" s="274" t="s">
        <v>0</v>
      </c>
      <c r="AV64" s="61">
        <v>0</v>
      </c>
      <c r="AW64" s="110" t="s">
        <v>266</v>
      </c>
      <c r="AX64" s="111" t="s">
        <v>289</v>
      </c>
      <c r="AY64" s="90"/>
      <c r="AZ64" s="102">
        <v>3</v>
      </c>
      <c r="BA64" s="274" t="s">
        <v>0</v>
      </c>
      <c r="BB64" s="101">
        <v>1</v>
      </c>
      <c r="BC64" s="110" t="s">
        <v>266</v>
      </c>
      <c r="BD64" s="111" t="s">
        <v>215</v>
      </c>
      <c r="BE64" s="90"/>
      <c r="BF64" s="61">
        <v>1</v>
      </c>
      <c r="BG64" s="274" t="s">
        <v>0</v>
      </c>
      <c r="BH64" s="61">
        <v>2</v>
      </c>
      <c r="BI64" s="110" t="s">
        <v>218</v>
      </c>
      <c r="BJ64" s="111" t="s">
        <v>216</v>
      </c>
      <c r="BK64" s="90"/>
      <c r="BL64" s="61">
        <v>3</v>
      </c>
      <c r="BM64" s="274" t="s">
        <v>0</v>
      </c>
      <c r="BN64" s="61">
        <v>0</v>
      </c>
      <c r="BO64" s="110" t="s">
        <v>218</v>
      </c>
      <c r="BP64" s="111" t="s">
        <v>216</v>
      </c>
      <c r="BQ64" s="90"/>
      <c r="BR64" s="61">
        <v>0</v>
      </c>
      <c r="BS64" s="274" t="s">
        <v>0</v>
      </c>
      <c r="BT64" s="61">
        <v>2</v>
      </c>
      <c r="BU64" s="110" t="s">
        <v>218</v>
      </c>
      <c r="BV64" s="111" t="s">
        <v>216</v>
      </c>
      <c r="BW64" s="90"/>
      <c r="BX64" s="61">
        <v>2</v>
      </c>
      <c r="BY64" s="274" t="s">
        <v>0</v>
      </c>
      <c r="BZ64" s="61">
        <v>0</v>
      </c>
      <c r="CA64" s="110" t="s">
        <v>216</v>
      </c>
      <c r="CB64" s="111" t="s">
        <v>289</v>
      </c>
      <c r="CC64" s="90"/>
      <c r="CD64" s="61">
        <v>3</v>
      </c>
      <c r="CE64" s="274" t="s">
        <v>0</v>
      </c>
      <c r="CF64" s="61">
        <v>1</v>
      </c>
      <c r="CG64" s="110" t="s">
        <v>215</v>
      </c>
      <c r="CH64" s="111" t="s">
        <v>214</v>
      </c>
      <c r="CI64" s="90"/>
      <c r="CJ64" s="102">
        <v>3</v>
      </c>
      <c r="CK64" s="274" t="s">
        <v>0</v>
      </c>
      <c r="CL64" s="101">
        <v>1</v>
      </c>
      <c r="CM64" s="110" t="s">
        <v>219</v>
      </c>
      <c r="CN64" s="111" t="s">
        <v>216</v>
      </c>
      <c r="CO64" s="90"/>
      <c r="CP64" s="102">
        <v>0</v>
      </c>
      <c r="CQ64" s="274" t="s">
        <v>0</v>
      </c>
      <c r="CR64" s="101">
        <v>3</v>
      </c>
      <c r="CS64" s="110" t="s">
        <v>217</v>
      </c>
      <c r="CT64" s="111" t="s">
        <v>212</v>
      </c>
      <c r="CU64" s="90"/>
      <c r="CV64" s="61">
        <v>0</v>
      </c>
      <c r="CW64" s="274" t="s">
        <v>0</v>
      </c>
      <c r="CX64" s="61">
        <v>3</v>
      </c>
      <c r="CY64" s="110" t="s">
        <v>218</v>
      </c>
      <c r="CZ64" s="111" t="s">
        <v>216</v>
      </c>
      <c r="DA64" s="90"/>
      <c r="DB64" s="61">
        <v>0</v>
      </c>
      <c r="DC64" s="274" t="s">
        <v>0</v>
      </c>
      <c r="DD64" s="61">
        <v>2</v>
      </c>
      <c r="DE64" s="110" t="s">
        <v>218</v>
      </c>
      <c r="DF64" s="111" t="s">
        <v>216</v>
      </c>
      <c r="DG64" s="90"/>
      <c r="DH64" s="61">
        <v>3</v>
      </c>
      <c r="DI64" s="274" t="s">
        <v>0</v>
      </c>
      <c r="DJ64" s="61">
        <v>1</v>
      </c>
      <c r="DK64" s="110" t="s">
        <v>218</v>
      </c>
      <c r="DL64" s="111" t="s">
        <v>216</v>
      </c>
      <c r="DM64" s="90"/>
      <c r="DN64" s="61"/>
      <c r="DO64" s="274" t="s">
        <v>0</v>
      </c>
      <c r="DP64" s="61"/>
      <c r="DQ64" s="110" t="s">
        <v>326</v>
      </c>
      <c r="DR64" s="111" t="s">
        <v>326</v>
      </c>
      <c r="DS64" s="90"/>
      <c r="DT64" s="61">
        <v>3</v>
      </c>
      <c r="DU64" s="274" t="s">
        <v>0</v>
      </c>
      <c r="DV64" s="61">
        <v>1</v>
      </c>
      <c r="DW64" s="110" t="s">
        <v>218</v>
      </c>
      <c r="DX64" s="111" t="s">
        <v>216</v>
      </c>
      <c r="DY64" s="90"/>
      <c r="DZ64" s="61">
        <v>2</v>
      </c>
      <c r="EA64" s="274" t="s">
        <v>0</v>
      </c>
      <c r="EB64" s="61">
        <v>0</v>
      </c>
      <c r="EC64" s="110" t="s">
        <v>218</v>
      </c>
      <c r="ED64" s="111" t="s">
        <v>215</v>
      </c>
      <c r="EE64" s="90"/>
      <c r="EF64" s="61"/>
      <c r="EG64" s="274" t="s">
        <v>0</v>
      </c>
      <c r="EH64" s="61"/>
      <c r="EI64" s="110" t="s">
        <v>326</v>
      </c>
      <c r="EJ64" s="111" t="s">
        <v>326</v>
      </c>
      <c r="EK64" s="90"/>
      <c r="EL64" s="61">
        <v>0</v>
      </c>
      <c r="EM64" s="274" t="s">
        <v>0</v>
      </c>
      <c r="EN64" s="61">
        <v>2</v>
      </c>
      <c r="EO64" s="110" t="s">
        <v>266</v>
      </c>
      <c r="EP64" s="111" t="s">
        <v>289</v>
      </c>
      <c r="EQ64" s="90"/>
      <c r="ER64" s="102">
        <v>1</v>
      </c>
      <c r="ES64" s="274" t="s">
        <v>0</v>
      </c>
      <c r="ET64" s="101">
        <v>2</v>
      </c>
      <c r="EU64" s="110" t="s">
        <v>218</v>
      </c>
      <c r="EV64" s="111" t="s">
        <v>215</v>
      </c>
      <c r="EW64" s="90"/>
      <c r="EX64" s="61"/>
      <c r="EY64" s="274" t="s">
        <v>0</v>
      </c>
      <c r="EZ64" s="61"/>
      <c r="FA64" s="110" t="s">
        <v>326</v>
      </c>
      <c r="FB64" s="111" t="s">
        <v>326</v>
      </c>
      <c r="FC64" s="90"/>
      <c r="FD64" s="102">
        <v>3</v>
      </c>
      <c r="FE64" s="274" t="s">
        <v>0</v>
      </c>
      <c r="FF64" s="101">
        <v>2</v>
      </c>
      <c r="FG64" s="110" t="s">
        <v>216</v>
      </c>
      <c r="FH64" s="111" t="s">
        <v>218</v>
      </c>
      <c r="FI64" s="90"/>
      <c r="FJ64" s="61">
        <v>3</v>
      </c>
      <c r="FK64" s="274" t="s">
        <v>0</v>
      </c>
      <c r="FL64" s="61">
        <v>1</v>
      </c>
      <c r="FM64" s="110" t="s">
        <v>218</v>
      </c>
      <c r="FN64" s="111" t="s">
        <v>216</v>
      </c>
      <c r="FO64" s="90"/>
      <c r="FP64" s="61">
        <v>0</v>
      </c>
      <c r="FQ64" s="274" t="s">
        <v>0</v>
      </c>
      <c r="FR64" s="61">
        <v>2</v>
      </c>
      <c r="FS64" s="110" t="s">
        <v>218</v>
      </c>
      <c r="FT64" s="111" t="s">
        <v>212</v>
      </c>
      <c r="FU64" s="90"/>
      <c r="FV64" s="61">
        <v>3</v>
      </c>
      <c r="FW64" s="274" t="s">
        <v>0</v>
      </c>
      <c r="FX64" s="61">
        <v>0</v>
      </c>
      <c r="FY64" s="110" t="s">
        <v>218</v>
      </c>
      <c r="FZ64" s="111" t="s">
        <v>212</v>
      </c>
      <c r="GA64" s="90"/>
      <c r="GB64" s="102">
        <v>0</v>
      </c>
      <c r="GC64" s="274" t="s">
        <v>0</v>
      </c>
      <c r="GD64" s="101">
        <v>2</v>
      </c>
      <c r="GE64" s="110" t="s">
        <v>218</v>
      </c>
      <c r="GF64" s="111" t="s">
        <v>215</v>
      </c>
      <c r="GG64" s="90"/>
      <c r="GH64" s="102">
        <v>3</v>
      </c>
      <c r="GI64" s="274" t="s">
        <v>0</v>
      </c>
      <c r="GJ64" s="101">
        <v>0</v>
      </c>
      <c r="GK64" s="110" t="s">
        <v>218</v>
      </c>
      <c r="GL64" s="111" t="s">
        <v>266</v>
      </c>
      <c r="GM64" s="90"/>
      <c r="GN64" s="61">
        <v>1</v>
      </c>
      <c r="GO64" s="274" t="s">
        <v>0</v>
      </c>
      <c r="GP64" s="61">
        <v>2</v>
      </c>
      <c r="GQ64" s="110" t="s">
        <v>219</v>
      </c>
      <c r="GR64" s="111" t="s">
        <v>218</v>
      </c>
      <c r="GS64" s="90"/>
      <c r="GT64" s="61">
        <v>0</v>
      </c>
      <c r="GU64" s="274" t="s">
        <v>0</v>
      </c>
      <c r="GV64" s="61">
        <v>3</v>
      </c>
      <c r="GW64" s="110" t="s">
        <v>219</v>
      </c>
      <c r="GX64" s="111" t="s">
        <v>217</v>
      </c>
      <c r="GY64" s="90"/>
      <c r="GZ64" s="102">
        <v>4</v>
      </c>
      <c r="HA64" s="274" t="s">
        <v>0</v>
      </c>
      <c r="HB64" s="101">
        <v>0</v>
      </c>
      <c r="HC64" s="110" t="s">
        <v>219</v>
      </c>
      <c r="HD64" s="111" t="s">
        <v>360</v>
      </c>
      <c r="HE64" s="90"/>
      <c r="HF64" s="61"/>
      <c r="HG64" s="274" t="s">
        <v>0</v>
      </c>
      <c r="HH64" s="61"/>
      <c r="HI64" s="110" t="s">
        <v>326</v>
      </c>
      <c r="HJ64" s="111" t="s">
        <v>326</v>
      </c>
      <c r="HK64" s="90"/>
      <c r="HL64" s="61">
        <v>1</v>
      </c>
      <c r="HM64" s="274" t="s">
        <v>0</v>
      </c>
      <c r="HN64" s="61">
        <v>3</v>
      </c>
      <c r="HO64" s="110" t="s">
        <v>266</v>
      </c>
      <c r="HP64" s="111" t="s">
        <v>217</v>
      </c>
      <c r="HQ64" s="90"/>
      <c r="HR64" s="61"/>
      <c r="HS64" s="274" t="s">
        <v>0</v>
      </c>
      <c r="HT64" s="61"/>
      <c r="HU64" s="110" t="s">
        <v>326</v>
      </c>
      <c r="HV64" s="111" t="s">
        <v>326</v>
      </c>
      <c r="HW64" s="90"/>
      <c r="HX64" s="102"/>
      <c r="HY64" s="274" t="s">
        <v>0</v>
      </c>
      <c r="HZ64" s="101"/>
      <c r="IA64" s="110" t="s">
        <v>326</v>
      </c>
      <c r="IB64" s="111" t="s">
        <v>326</v>
      </c>
      <c r="IC64" s="90"/>
      <c r="ID64" s="61"/>
      <c r="IE64" s="274" t="s">
        <v>0</v>
      </c>
      <c r="IF64" s="61"/>
      <c r="IG64" s="110" t="s">
        <v>326</v>
      </c>
      <c r="IH64" s="111" t="s">
        <v>326</v>
      </c>
      <c r="II64" s="90"/>
      <c r="IJ64" s="61"/>
      <c r="IK64" s="274" t="s">
        <v>0</v>
      </c>
      <c r="IL64" s="61"/>
      <c r="IM64" s="110" t="s">
        <v>326</v>
      </c>
      <c r="IN64" s="111" t="s">
        <v>326</v>
      </c>
      <c r="IO64" s="90"/>
      <c r="IP64" s="102">
        <v>2</v>
      </c>
      <c r="IQ64" s="274" t="s">
        <v>0</v>
      </c>
      <c r="IR64" s="101">
        <v>0</v>
      </c>
      <c r="IS64" s="110" t="s">
        <v>207</v>
      </c>
      <c r="IT64" s="111" t="s">
        <v>210</v>
      </c>
      <c r="IU64" s="90"/>
      <c r="IV64" s="61"/>
      <c r="IW64" s="274" t="s">
        <v>0</v>
      </c>
      <c r="IX64" s="61"/>
      <c r="IY64" s="110" t="s">
        <v>326</v>
      </c>
      <c r="IZ64" s="111" t="s">
        <v>326</v>
      </c>
      <c r="JA64" s="90"/>
      <c r="JB64" s="61"/>
      <c r="JC64" s="274" t="s">
        <v>0</v>
      </c>
      <c r="JD64" s="61"/>
      <c r="JE64" s="110" t="s">
        <v>326</v>
      </c>
      <c r="JF64" s="111" t="s">
        <v>326</v>
      </c>
      <c r="JG64" s="90"/>
      <c r="JH64" s="61"/>
      <c r="JI64" s="274" t="s">
        <v>0</v>
      </c>
      <c r="JJ64" s="61"/>
      <c r="JK64" s="110" t="s">
        <v>326</v>
      </c>
      <c r="JL64" s="111" t="s">
        <v>326</v>
      </c>
      <c r="JM64" s="90"/>
      <c r="JN64" s="61"/>
      <c r="JO64" s="274" t="s">
        <v>0</v>
      </c>
      <c r="JP64" s="61"/>
      <c r="JQ64" s="110" t="s">
        <v>326</v>
      </c>
      <c r="JR64" s="111" t="s">
        <v>326</v>
      </c>
      <c r="JS64" s="90"/>
      <c r="JT64" s="102"/>
      <c r="JU64" s="274" t="s">
        <v>0</v>
      </c>
      <c r="JV64" s="101"/>
      <c r="JW64" s="110" t="s">
        <v>326</v>
      </c>
      <c r="JX64" s="111" t="s">
        <v>326</v>
      </c>
      <c r="JY64" s="90"/>
      <c r="JZ64" s="102"/>
      <c r="KA64" s="274" t="s">
        <v>0</v>
      </c>
      <c r="KB64" s="101"/>
      <c r="KC64" s="110" t="s">
        <v>326</v>
      </c>
      <c r="KD64" s="111" t="s">
        <v>326</v>
      </c>
      <c r="KE64" s="90"/>
      <c r="KF64" s="102"/>
      <c r="KG64" s="274" t="s">
        <v>0</v>
      </c>
      <c r="KH64" s="101"/>
      <c r="KI64" s="110" t="s">
        <v>326</v>
      </c>
      <c r="KJ64" s="111" t="s">
        <v>326</v>
      </c>
      <c r="KK64" s="90"/>
      <c r="KL64" s="61"/>
      <c r="KM64" s="274" t="s">
        <v>0</v>
      </c>
      <c r="KN64" s="61"/>
      <c r="KO64" s="110" t="s">
        <v>326</v>
      </c>
      <c r="KP64" s="111" t="s">
        <v>326</v>
      </c>
      <c r="KQ64" s="90"/>
      <c r="KR64" s="61"/>
      <c r="KS64" s="274" t="s">
        <v>0</v>
      </c>
      <c r="KT64" s="61"/>
      <c r="KU64" s="110" t="s">
        <v>326</v>
      </c>
      <c r="KV64" s="111" t="s">
        <v>326</v>
      </c>
      <c r="KW64" s="90"/>
      <c r="KX64" s="61"/>
      <c r="KY64" s="274" t="s">
        <v>0</v>
      </c>
      <c r="KZ64" s="61"/>
      <c r="LA64" s="110" t="s">
        <v>326</v>
      </c>
      <c r="LB64" s="111" t="s">
        <v>326</v>
      </c>
      <c r="LC64" s="90"/>
      <c r="LD64" s="102"/>
      <c r="LE64" s="274" t="s">
        <v>0</v>
      </c>
      <c r="LF64" s="101"/>
      <c r="LG64" s="110" t="s">
        <v>326</v>
      </c>
      <c r="LH64" s="111" t="s">
        <v>326</v>
      </c>
      <c r="LI64" s="90"/>
      <c r="LJ64" s="61"/>
      <c r="LK64" s="274" t="s">
        <v>0</v>
      </c>
      <c r="LL64" s="61"/>
      <c r="LM64" s="110" t="s">
        <v>326</v>
      </c>
      <c r="LN64" s="111" t="s">
        <v>326</v>
      </c>
      <c r="LO64" s="90"/>
      <c r="LP64" s="61"/>
      <c r="LQ64" s="274" t="s">
        <v>0</v>
      </c>
      <c r="LR64" s="61"/>
      <c r="LS64" s="110" t="s">
        <v>326</v>
      </c>
      <c r="LT64" s="111" t="s">
        <v>326</v>
      </c>
      <c r="LU64" s="90"/>
      <c r="LV64" s="102"/>
      <c r="LW64" s="274" t="s">
        <v>0</v>
      </c>
      <c r="LX64" s="101"/>
      <c r="LY64" s="110" t="s">
        <v>326</v>
      </c>
      <c r="LZ64" s="111" t="s">
        <v>326</v>
      </c>
      <c r="MA64" s="90"/>
      <c r="MB64" s="61"/>
      <c r="MC64" s="274" t="s">
        <v>0</v>
      </c>
      <c r="MD64" s="61"/>
      <c r="ME64" s="110" t="s">
        <v>326</v>
      </c>
      <c r="MF64" s="111" t="s">
        <v>326</v>
      </c>
      <c r="MG64" s="90"/>
      <c r="MH64" s="61"/>
      <c r="MI64" s="274" t="s">
        <v>0</v>
      </c>
      <c r="MJ64" s="61"/>
      <c r="MK64" s="110" t="s">
        <v>326</v>
      </c>
      <c r="ML64" s="111" t="s">
        <v>326</v>
      </c>
      <c r="MM64" s="90"/>
      <c r="MN64" s="61"/>
      <c r="MO64" s="274" t="s">
        <v>0</v>
      </c>
      <c r="MP64" s="61"/>
      <c r="MQ64" s="110" t="s">
        <v>326</v>
      </c>
      <c r="MR64" s="111" t="s">
        <v>326</v>
      </c>
      <c r="MS64" s="90"/>
      <c r="MT64" s="102"/>
      <c r="MU64" s="274" t="s">
        <v>0</v>
      </c>
      <c r="MV64" s="101"/>
      <c r="MW64" s="110" t="s">
        <v>326</v>
      </c>
      <c r="MX64" s="111" t="s">
        <v>326</v>
      </c>
      <c r="MY64" s="90"/>
      <c r="MZ64" s="61"/>
      <c r="NA64" s="274" t="s">
        <v>0</v>
      </c>
      <c r="NB64" s="61"/>
      <c r="NC64" s="110" t="s">
        <v>326</v>
      </c>
      <c r="ND64" s="111" t="s">
        <v>326</v>
      </c>
      <c r="NE64" s="90"/>
      <c r="NF64" s="61"/>
      <c r="NG64" s="274" t="s">
        <v>0</v>
      </c>
      <c r="NH64" s="61"/>
      <c r="NI64" s="110" t="s">
        <v>326</v>
      </c>
      <c r="NJ64" s="111" t="s">
        <v>326</v>
      </c>
      <c r="NK64" s="90"/>
      <c r="NL64" s="61"/>
      <c r="NM64" s="274" t="s">
        <v>0</v>
      </c>
      <c r="NN64" s="61"/>
      <c r="NO64" s="110" t="s">
        <v>326</v>
      </c>
      <c r="NP64" s="111" t="s">
        <v>326</v>
      </c>
      <c r="NQ64" s="90"/>
      <c r="NR64" s="61"/>
      <c r="NS64" s="274" t="s">
        <v>0</v>
      </c>
      <c r="NT64" s="61"/>
      <c r="NU64" s="110" t="s">
        <v>326</v>
      </c>
      <c r="NV64" s="111" t="s">
        <v>326</v>
      </c>
      <c r="NW64" s="98"/>
      <c r="NX64" s="102"/>
      <c r="NY64" s="274" t="s">
        <v>0</v>
      </c>
      <c r="NZ64" s="101"/>
      <c r="OA64" s="110" t="s">
        <v>326</v>
      </c>
      <c r="OB64" s="111" t="s">
        <v>326</v>
      </c>
      <c r="OC64" s="117"/>
      <c r="OD64" s="253"/>
      <c r="OE64" s="110" t="s">
        <v>0</v>
      </c>
      <c r="OF64" s="110"/>
      <c r="OG64" s="110" t="s">
        <v>326</v>
      </c>
      <c r="OH64" s="111" t="s">
        <v>326</v>
      </c>
    </row>
    <row r="65" spans="1:398" ht="15" x14ac:dyDescent="0.2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217</v>
      </c>
      <c r="N65" s="111" t="s">
        <v>216</v>
      </c>
      <c r="O65" s="77"/>
      <c r="P65" s="102">
        <v>3</v>
      </c>
      <c r="Q65" s="311" t="s">
        <v>0</v>
      </c>
      <c r="R65" s="101">
        <v>0</v>
      </c>
      <c r="S65" s="110" t="s">
        <v>216</v>
      </c>
      <c r="T65" s="111" t="s">
        <v>210</v>
      </c>
      <c r="U65" s="77"/>
      <c r="V65" s="102">
        <v>1</v>
      </c>
      <c r="W65" s="311" t="s">
        <v>0</v>
      </c>
      <c r="X65" s="101">
        <v>2</v>
      </c>
      <c r="Y65" s="110" t="s">
        <v>217</v>
      </c>
      <c r="Z65" s="111" t="s">
        <v>216</v>
      </c>
      <c r="AA65" s="90"/>
      <c r="AB65" s="61">
        <v>2</v>
      </c>
      <c r="AC65" s="294" t="s">
        <v>0</v>
      </c>
      <c r="AD65" s="61">
        <v>1</v>
      </c>
      <c r="AE65" s="110" t="s">
        <v>218</v>
      </c>
      <c r="AF65" s="111" t="s">
        <v>216</v>
      </c>
      <c r="AG65" s="90"/>
      <c r="AH65" s="61">
        <v>0</v>
      </c>
      <c r="AI65" s="274" t="s">
        <v>0</v>
      </c>
      <c r="AJ65" s="61">
        <v>2</v>
      </c>
      <c r="AK65" s="110" t="s">
        <v>216</v>
      </c>
      <c r="AL65" s="111" t="s">
        <v>216</v>
      </c>
      <c r="AM65" s="90"/>
      <c r="AN65" s="102">
        <v>0</v>
      </c>
      <c r="AO65" s="274" t="s">
        <v>0</v>
      </c>
      <c r="AP65" s="101">
        <v>3</v>
      </c>
      <c r="AQ65" s="110" t="s">
        <v>218</v>
      </c>
      <c r="AR65" s="111" t="s">
        <v>209</v>
      </c>
      <c r="AS65" s="90"/>
      <c r="AT65" s="61">
        <v>3</v>
      </c>
      <c r="AU65" s="274" t="s">
        <v>0</v>
      </c>
      <c r="AV65" s="61">
        <v>1</v>
      </c>
      <c r="AW65" s="110" t="s">
        <v>218</v>
      </c>
      <c r="AX65" s="111" t="s">
        <v>216</v>
      </c>
      <c r="AY65" s="90"/>
      <c r="AZ65" s="102">
        <v>2</v>
      </c>
      <c r="BA65" s="274" t="s">
        <v>0</v>
      </c>
      <c r="BB65" s="101">
        <v>1</v>
      </c>
      <c r="BC65" s="110" t="s">
        <v>217</v>
      </c>
      <c r="BD65" s="111" t="s">
        <v>360</v>
      </c>
      <c r="BE65" s="90"/>
      <c r="BF65" s="61">
        <v>1</v>
      </c>
      <c r="BG65" s="274" t="s">
        <v>0</v>
      </c>
      <c r="BH65" s="61">
        <v>3</v>
      </c>
      <c r="BI65" s="110" t="s">
        <v>218</v>
      </c>
      <c r="BJ65" s="111" t="s">
        <v>216</v>
      </c>
      <c r="BK65" s="90"/>
      <c r="BL65" s="61">
        <v>3</v>
      </c>
      <c r="BM65" s="274" t="s">
        <v>0</v>
      </c>
      <c r="BN65" s="61">
        <v>1</v>
      </c>
      <c r="BO65" s="110" t="s">
        <v>218</v>
      </c>
      <c r="BP65" s="111" t="s">
        <v>214</v>
      </c>
      <c r="BQ65" s="90"/>
      <c r="BR65" s="61">
        <v>1</v>
      </c>
      <c r="BS65" s="274" t="s">
        <v>0</v>
      </c>
      <c r="BT65" s="61">
        <v>3</v>
      </c>
      <c r="BU65" s="110" t="s">
        <v>216</v>
      </c>
      <c r="BV65" s="111" t="s">
        <v>212</v>
      </c>
      <c r="BW65" s="90"/>
      <c r="BX65" s="61">
        <v>2</v>
      </c>
      <c r="BY65" s="274" t="s">
        <v>0</v>
      </c>
      <c r="BZ65" s="61">
        <v>0</v>
      </c>
      <c r="CA65" s="110" t="s">
        <v>216</v>
      </c>
      <c r="CB65" s="111" t="s">
        <v>218</v>
      </c>
      <c r="CC65" s="90"/>
      <c r="CD65" s="61">
        <v>2</v>
      </c>
      <c r="CE65" s="274" t="s">
        <v>0</v>
      </c>
      <c r="CF65" s="61">
        <v>0</v>
      </c>
      <c r="CG65" s="110" t="s">
        <v>218</v>
      </c>
      <c r="CH65" s="111" t="s">
        <v>214</v>
      </c>
      <c r="CI65" s="90"/>
      <c r="CJ65" s="102">
        <v>3</v>
      </c>
      <c r="CK65" s="274" t="s">
        <v>0</v>
      </c>
      <c r="CL65" s="101">
        <v>0</v>
      </c>
      <c r="CM65" s="110" t="s">
        <v>216</v>
      </c>
      <c r="CN65" s="111" t="s">
        <v>218</v>
      </c>
      <c r="CO65" s="90"/>
      <c r="CP65" s="102">
        <v>1</v>
      </c>
      <c r="CQ65" s="274" t="s">
        <v>0</v>
      </c>
      <c r="CR65" s="101">
        <v>3</v>
      </c>
      <c r="CS65" s="110" t="s">
        <v>266</v>
      </c>
      <c r="CT65" s="111" t="s">
        <v>360</v>
      </c>
      <c r="CU65" s="90"/>
      <c r="CV65" s="61">
        <v>0</v>
      </c>
      <c r="CW65" s="274" t="s">
        <v>0</v>
      </c>
      <c r="CX65" s="61">
        <v>3</v>
      </c>
      <c r="CY65" s="110" t="s">
        <v>216</v>
      </c>
      <c r="CZ65" s="111" t="s">
        <v>216</v>
      </c>
      <c r="DA65" s="90"/>
      <c r="DB65" s="61">
        <v>1</v>
      </c>
      <c r="DC65" s="274" t="s">
        <v>0</v>
      </c>
      <c r="DD65" s="61">
        <v>2</v>
      </c>
      <c r="DE65" s="110" t="s">
        <v>217</v>
      </c>
      <c r="DF65" s="111" t="s">
        <v>215</v>
      </c>
      <c r="DG65" s="90"/>
      <c r="DH65" s="61">
        <v>2</v>
      </c>
      <c r="DI65" s="274" t="s">
        <v>0</v>
      </c>
      <c r="DJ65" s="61">
        <v>0</v>
      </c>
      <c r="DK65" s="110" t="s">
        <v>216</v>
      </c>
      <c r="DL65" s="111" t="s">
        <v>212</v>
      </c>
      <c r="DM65" s="90"/>
      <c r="DN65" s="61">
        <v>2</v>
      </c>
      <c r="DO65" s="274" t="s">
        <v>0</v>
      </c>
      <c r="DP65" s="61">
        <v>1</v>
      </c>
      <c r="DQ65" s="110" t="s">
        <v>218</v>
      </c>
      <c r="DR65" s="111" t="s">
        <v>216</v>
      </c>
      <c r="DS65" s="90"/>
      <c r="DT65" s="61">
        <v>3</v>
      </c>
      <c r="DU65" s="274" t="s">
        <v>0</v>
      </c>
      <c r="DV65" s="61">
        <v>1</v>
      </c>
      <c r="DW65" s="110" t="s">
        <v>219</v>
      </c>
      <c r="DX65" s="111" t="s">
        <v>215</v>
      </c>
      <c r="DY65" s="90"/>
      <c r="DZ65" s="61">
        <v>3</v>
      </c>
      <c r="EA65" s="274" t="s">
        <v>0</v>
      </c>
      <c r="EB65" s="61">
        <v>0</v>
      </c>
      <c r="EC65" s="110" t="s">
        <v>216</v>
      </c>
      <c r="ED65" s="111" t="s">
        <v>212</v>
      </c>
      <c r="EE65" s="90"/>
      <c r="EF65" s="61">
        <v>1</v>
      </c>
      <c r="EG65" s="274" t="s">
        <v>0</v>
      </c>
      <c r="EH65" s="61">
        <v>4</v>
      </c>
      <c r="EI65" s="110" t="s">
        <v>216</v>
      </c>
      <c r="EJ65" s="111" t="s">
        <v>209</v>
      </c>
      <c r="EK65" s="90"/>
      <c r="EL65" s="61">
        <v>1</v>
      </c>
      <c r="EM65" s="274" t="s">
        <v>0</v>
      </c>
      <c r="EN65" s="61">
        <v>3</v>
      </c>
      <c r="EO65" s="110" t="s">
        <v>216</v>
      </c>
      <c r="EP65" s="111" t="s">
        <v>212</v>
      </c>
      <c r="EQ65" s="90"/>
      <c r="ER65" s="102">
        <v>1</v>
      </c>
      <c r="ES65" s="274" t="s">
        <v>0</v>
      </c>
      <c r="ET65" s="101">
        <v>2</v>
      </c>
      <c r="EU65" s="110" t="s">
        <v>218</v>
      </c>
      <c r="EV65" s="111" t="s">
        <v>215</v>
      </c>
      <c r="EW65" s="90"/>
      <c r="EX65" s="61">
        <v>3</v>
      </c>
      <c r="EY65" s="274" t="s">
        <v>0</v>
      </c>
      <c r="EZ65" s="61">
        <v>0</v>
      </c>
      <c r="FA65" s="110" t="s">
        <v>216</v>
      </c>
      <c r="FB65" s="111" t="s">
        <v>212</v>
      </c>
      <c r="FC65" s="90"/>
      <c r="FD65" s="102">
        <v>2</v>
      </c>
      <c r="FE65" s="274" t="s">
        <v>0</v>
      </c>
      <c r="FF65" s="101">
        <v>1</v>
      </c>
      <c r="FG65" s="110" t="s">
        <v>216</v>
      </c>
      <c r="FH65" s="111" t="s">
        <v>215</v>
      </c>
      <c r="FI65" s="90"/>
      <c r="FJ65" s="61">
        <v>3</v>
      </c>
      <c r="FK65" s="274" t="s">
        <v>0</v>
      </c>
      <c r="FL65" s="61">
        <v>1</v>
      </c>
      <c r="FM65" s="110" t="s">
        <v>216</v>
      </c>
      <c r="FN65" s="111" t="s">
        <v>212</v>
      </c>
      <c r="FO65" s="90"/>
      <c r="FP65" s="61">
        <v>0</v>
      </c>
      <c r="FQ65" s="274" t="s">
        <v>0</v>
      </c>
      <c r="FR65" s="61">
        <v>3</v>
      </c>
      <c r="FS65" s="110" t="s">
        <v>216</v>
      </c>
      <c r="FT65" s="111" t="s">
        <v>212</v>
      </c>
      <c r="FU65" s="90"/>
      <c r="FV65" s="61">
        <v>2</v>
      </c>
      <c r="FW65" s="274" t="s">
        <v>0</v>
      </c>
      <c r="FX65" s="61">
        <v>0</v>
      </c>
      <c r="FY65" s="110" t="s">
        <v>216</v>
      </c>
      <c r="FZ65" s="111" t="s">
        <v>212</v>
      </c>
      <c r="GA65" s="90"/>
      <c r="GB65" s="102">
        <v>2</v>
      </c>
      <c r="GC65" s="274" t="s">
        <v>0</v>
      </c>
      <c r="GD65" s="101">
        <v>2</v>
      </c>
      <c r="GE65" s="110" t="s">
        <v>217</v>
      </c>
      <c r="GF65" s="111" t="s">
        <v>218</v>
      </c>
      <c r="GG65" s="90"/>
      <c r="GH65" s="102">
        <v>2</v>
      </c>
      <c r="GI65" s="274" t="s">
        <v>0</v>
      </c>
      <c r="GJ65" s="101">
        <v>0</v>
      </c>
      <c r="GK65" s="110" t="s">
        <v>217</v>
      </c>
      <c r="GL65" s="111" t="s">
        <v>214</v>
      </c>
      <c r="GM65" s="90"/>
      <c r="GN65" s="61">
        <v>0</v>
      </c>
      <c r="GO65" s="274" t="s">
        <v>0</v>
      </c>
      <c r="GP65" s="61">
        <v>3</v>
      </c>
      <c r="GQ65" s="110" t="s">
        <v>219</v>
      </c>
      <c r="GR65" s="111" t="s">
        <v>218</v>
      </c>
      <c r="GS65" s="90"/>
      <c r="GT65" s="61">
        <v>1</v>
      </c>
      <c r="GU65" s="274" t="s">
        <v>0</v>
      </c>
      <c r="GV65" s="61">
        <v>1</v>
      </c>
      <c r="GW65" s="110" t="s">
        <v>217</v>
      </c>
      <c r="GX65" s="111" t="s">
        <v>266</v>
      </c>
      <c r="GY65" s="90"/>
      <c r="GZ65" s="102">
        <v>3</v>
      </c>
      <c r="HA65" s="274" t="s">
        <v>0</v>
      </c>
      <c r="HB65" s="101">
        <v>0</v>
      </c>
      <c r="HC65" s="110" t="s">
        <v>217</v>
      </c>
      <c r="HD65" s="111" t="s">
        <v>389</v>
      </c>
      <c r="HE65" s="90"/>
      <c r="HF65" s="61">
        <v>2</v>
      </c>
      <c r="HG65" s="274" t="s">
        <v>0</v>
      </c>
      <c r="HH65" s="61">
        <v>1</v>
      </c>
      <c r="HI65" s="110" t="s">
        <v>217</v>
      </c>
      <c r="HJ65" s="111" t="s">
        <v>212</v>
      </c>
      <c r="HK65" s="90"/>
      <c r="HL65" s="61">
        <v>1</v>
      </c>
      <c r="HM65" s="274" t="s">
        <v>0</v>
      </c>
      <c r="HN65" s="61">
        <v>2</v>
      </c>
      <c r="HO65" s="110" t="s">
        <v>217</v>
      </c>
      <c r="HP65" s="111" t="s">
        <v>212</v>
      </c>
      <c r="HQ65" s="90"/>
      <c r="HR65" s="61">
        <v>3</v>
      </c>
      <c r="HS65" s="274" t="s">
        <v>0</v>
      </c>
      <c r="HT65" s="61">
        <v>0</v>
      </c>
      <c r="HU65" s="110" t="s">
        <v>217</v>
      </c>
      <c r="HV65" s="111" t="s">
        <v>212</v>
      </c>
      <c r="HW65" s="90"/>
      <c r="HX65" s="102"/>
      <c r="HY65" s="274" t="s">
        <v>0</v>
      </c>
      <c r="HZ65" s="101"/>
      <c r="IA65" s="110" t="s">
        <v>326</v>
      </c>
      <c r="IB65" s="111" t="s">
        <v>326</v>
      </c>
      <c r="IC65" s="90"/>
      <c r="ID65" s="61">
        <v>1</v>
      </c>
      <c r="IE65" s="274" t="s">
        <v>0</v>
      </c>
      <c r="IF65" s="61">
        <v>2</v>
      </c>
      <c r="IG65" s="110" t="s">
        <v>217</v>
      </c>
      <c r="IH65" s="111" t="s">
        <v>389</v>
      </c>
      <c r="II65" s="90"/>
      <c r="IJ65" s="61"/>
      <c r="IK65" s="274" t="s">
        <v>0</v>
      </c>
      <c r="IL65" s="61"/>
      <c r="IM65" s="110" t="s">
        <v>326</v>
      </c>
      <c r="IN65" s="111" t="s">
        <v>326</v>
      </c>
      <c r="IO65" s="90"/>
      <c r="IP65" s="102">
        <v>2</v>
      </c>
      <c r="IQ65" s="274" t="s">
        <v>0</v>
      </c>
      <c r="IR65" s="101">
        <v>0</v>
      </c>
      <c r="IS65" s="110" t="s">
        <v>219</v>
      </c>
      <c r="IT65" s="111" t="s">
        <v>389</v>
      </c>
      <c r="IU65" s="90"/>
      <c r="IV65" s="61">
        <v>1</v>
      </c>
      <c r="IW65" s="274" t="s">
        <v>0</v>
      </c>
      <c r="IX65" s="61">
        <v>2</v>
      </c>
      <c r="IY65" s="110" t="s">
        <v>266</v>
      </c>
      <c r="IZ65" s="111" t="s">
        <v>327</v>
      </c>
      <c r="JA65" s="90"/>
      <c r="JB65" s="61">
        <v>2</v>
      </c>
      <c r="JC65" s="274" t="s">
        <v>0</v>
      </c>
      <c r="JD65" s="61">
        <v>0</v>
      </c>
      <c r="JE65" s="110" t="s">
        <v>266</v>
      </c>
      <c r="JF65" s="111" t="s">
        <v>209</v>
      </c>
      <c r="JG65" s="90"/>
      <c r="JH65" s="61"/>
      <c r="JI65" s="274" t="s">
        <v>0</v>
      </c>
      <c r="JJ65" s="61"/>
      <c r="JK65" s="110" t="s">
        <v>326</v>
      </c>
      <c r="JL65" s="111" t="s">
        <v>326</v>
      </c>
      <c r="JM65" s="90"/>
      <c r="JN65" s="61"/>
      <c r="JO65" s="274" t="s">
        <v>0</v>
      </c>
      <c r="JP65" s="61"/>
      <c r="JQ65" s="110" t="s">
        <v>326</v>
      </c>
      <c r="JR65" s="111" t="s">
        <v>326</v>
      </c>
      <c r="JS65" s="90"/>
      <c r="JT65" s="102"/>
      <c r="JU65" s="274" t="s">
        <v>0</v>
      </c>
      <c r="JV65" s="101"/>
      <c r="JW65" s="110" t="s">
        <v>326</v>
      </c>
      <c r="JX65" s="111" t="s">
        <v>326</v>
      </c>
      <c r="JY65" s="90"/>
      <c r="JZ65" s="102"/>
      <c r="KA65" s="274" t="s">
        <v>0</v>
      </c>
      <c r="KB65" s="101"/>
      <c r="KC65" s="110" t="s">
        <v>326</v>
      </c>
      <c r="KD65" s="111" t="s">
        <v>326</v>
      </c>
      <c r="KE65" s="90"/>
      <c r="KF65" s="102"/>
      <c r="KG65" s="274" t="s">
        <v>0</v>
      </c>
      <c r="KH65" s="101"/>
      <c r="KI65" s="110" t="s">
        <v>326</v>
      </c>
      <c r="KJ65" s="111" t="s">
        <v>326</v>
      </c>
      <c r="KK65" s="90"/>
      <c r="KL65" s="61"/>
      <c r="KM65" s="274" t="s">
        <v>0</v>
      </c>
      <c r="KN65" s="61"/>
      <c r="KO65" s="110" t="s">
        <v>326</v>
      </c>
      <c r="KP65" s="111" t="s">
        <v>326</v>
      </c>
      <c r="KQ65" s="90"/>
      <c r="KR65" s="61"/>
      <c r="KS65" s="274" t="s">
        <v>0</v>
      </c>
      <c r="KT65" s="61"/>
      <c r="KU65" s="110" t="s">
        <v>326</v>
      </c>
      <c r="KV65" s="111" t="s">
        <v>326</v>
      </c>
      <c r="KW65" s="90"/>
      <c r="KX65" s="61"/>
      <c r="KY65" s="274" t="s">
        <v>0</v>
      </c>
      <c r="KZ65" s="61"/>
      <c r="LA65" s="110" t="s">
        <v>326</v>
      </c>
      <c r="LB65" s="111" t="s">
        <v>326</v>
      </c>
      <c r="LC65" s="90"/>
      <c r="LD65" s="102"/>
      <c r="LE65" s="274" t="s">
        <v>0</v>
      </c>
      <c r="LF65" s="101"/>
      <c r="LG65" s="110" t="s">
        <v>326</v>
      </c>
      <c r="LH65" s="111" t="s">
        <v>326</v>
      </c>
      <c r="LI65" s="90"/>
      <c r="LJ65" s="61"/>
      <c r="LK65" s="274" t="s">
        <v>0</v>
      </c>
      <c r="LL65" s="61"/>
      <c r="LM65" s="110" t="s">
        <v>326</v>
      </c>
      <c r="LN65" s="111" t="s">
        <v>326</v>
      </c>
      <c r="LO65" s="90"/>
      <c r="LP65" s="61"/>
      <c r="LQ65" s="274" t="s">
        <v>0</v>
      </c>
      <c r="LR65" s="61"/>
      <c r="LS65" s="110" t="s">
        <v>326</v>
      </c>
      <c r="LT65" s="111" t="s">
        <v>326</v>
      </c>
      <c r="LU65" s="90"/>
      <c r="LV65" s="102"/>
      <c r="LW65" s="274" t="s">
        <v>0</v>
      </c>
      <c r="LX65" s="101"/>
      <c r="LY65" s="110" t="s">
        <v>326</v>
      </c>
      <c r="LZ65" s="111" t="s">
        <v>326</v>
      </c>
      <c r="MA65" s="90"/>
      <c r="MB65" s="61"/>
      <c r="MC65" s="274" t="s">
        <v>0</v>
      </c>
      <c r="MD65" s="61"/>
      <c r="ME65" s="110" t="s">
        <v>326</v>
      </c>
      <c r="MF65" s="111" t="s">
        <v>326</v>
      </c>
      <c r="MG65" s="90"/>
      <c r="MH65" s="61"/>
      <c r="MI65" s="274" t="s">
        <v>0</v>
      </c>
      <c r="MJ65" s="61"/>
      <c r="MK65" s="110" t="s">
        <v>326</v>
      </c>
      <c r="ML65" s="111" t="s">
        <v>326</v>
      </c>
      <c r="MM65" s="90"/>
      <c r="MN65" s="61"/>
      <c r="MO65" s="274" t="s">
        <v>0</v>
      </c>
      <c r="MP65" s="61"/>
      <c r="MQ65" s="110" t="s">
        <v>326</v>
      </c>
      <c r="MR65" s="111" t="s">
        <v>326</v>
      </c>
      <c r="MS65" s="90"/>
      <c r="MT65" s="102"/>
      <c r="MU65" s="274" t="s">
        <v>0</v>
      </c>
      <c r="MV65" s="101"/>
      <c r="MW65" s="110" t="s">
        <v>326</v>
      </c>
      <c r="MX65" s="111" t="s">
        <v>326</v>
      </c>
      <c r="MY65" s="90"/>
      <c r="MZ65" s="61"/>
      <c r="NA65" s="274" t="s">
        <v>0</v>
      </c>
      <c r="NB65" s="61"/>
      <c r="NC65" s="110" t="s">
        <v>326</v>
      </c>
      <c r="ND65" s="111" t="s">
        <v>326</v>
      </c>
      <c r="NE65" s="90"/>
      <c r="NF65" s="61"/>
      <c r="NG65" s="274" t="s">
        <v>0</v>
      </c>
      <c r="NH65" s="61"/>
      <c r="NI65" s="110" t="s">
        <v>326</v>
      </c>
      <c r="NJ65" s="111" t="s">
        <v>326</v>
      </c>
      <c r="NK65" s="90"/>
      <c r="NL65" s="61"/>
      <c r="NM65" s="274" t="s">
        <v>0</v>
      </c>
      <c r="NN65" s="61"/>
      <c r="NO65" s="110" t="s">
        <v>326</v>
      </c>
      <c r="NP65" s="111" t="s">
        <v>326</v>
      </c>
      <c r="NQ65" s="90"/>
      <c r="NR65" s="61"/>
      <c r="NS65" s="274" t="s">
        <v>0</v>
      </c>
      <c r="NT65" s="61"/>
      <c r="NU65" s="110" t="s">
        <v>326</v>
      </c>
      <c r="NV65" s="111" t="s">
        <v>326</v>
      </c>
      <c r="NW65" s="98"/>
      <c r="NX65" s="102"/>
      <c r="NY65" s="274" t="s">
        <v>0</v>
      </c>
      <c r="NZ65" s="101"/>
      <c r="OA65" s="110" t="s">
        <v>326</v>
      </c>
      <c r="OB65" s="111" t="s">
        <v>326</v>
      </c>
      <c r="OC65" s="117"/>
      <c r="OD65" s="253"/>
      <c r="OE65" s="110" t="s">
        <v>0</v>
      </c>
      <c r="OF65" s="110"/>
      <c r="OG65" s="110" t="s">
        <v>326</v>
      </c>
      <c r="OH65" s="111" t="s">
        <v>326</v>
      </c>
    </row>
    <row r="66" spans="1:398" ht="15" hidden="1" x14ac:dyDescent="0.2">
      <c r="A66" s="283">
        <f>IF(B66="","",VLOOKUP(B66,'Registrovaní tipéri'!$A$2:$B$101,2,FALSE))</f>
        <v>54</v>
      </c>
      <c r="B66" s="277" t="s">
        <v>316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326</v>
      </c>
      <c r="N66" s="111" t="s">
        <v>326</v>
      </c>
      <c r="O66" s="77"/>
      <c r="P66" s="102">
        <v>3</v>
      </c>
      <c r="Q66" s="311" t="s">
        <v>0</v>
      </c>
      <c r="R66" s="101">
        <v>0</v>
      </c>
      <c r="S66" s="110" t="s">
        <v>216</v>
      </c>
      <c r="T66" s="111" t="s">
        <v>212</v>
      </c>
      <c r="U66" s="77"/>
      <c r="V66" s="102">
        <v>2</v>
      </c>
      <c r="W66" s="311" t="s">
        <v>0</v>
      </c>
      <c r="X66" s="101">
        <v>4</v>
      </c>
      <c r="Y66" s="110" t="s">
        <v>216</v>
      </c>
      <c r="Z66" s="111" t="s">
        <v>266</v>
      </c>
      <c r="AA66" s="90"/>
      <c r="AB66" s="61">
        <v>2</v>
      </c>
      <c r="AC66" s="294" t="s">
        <v>0</v>
      </c>
      <c r="AD66" s="61">
        <v>0</v>
      </c>
      <c r="AE66" s="110" t="s">
        <v>218</v>
      </c>
      <c r="AF66" s="111" t="s">
        <v>212</v>
      </c>
      <c r="AG66" s="90"/>
      <c r="AH66" s="61"/>
      <c r="AI66" s="274" t="s">
        <v>0</v>
      </c>
      <c r="AJ66" s="61"/>
      <c r="AK66" s="110" t="s">
        <v>326</v>
      </c>
      <c r="AL66" s="111" t="s">
        <v>326</v>
      </c>
      <c r="AM66" s="90"/>
      <c r="AN66" s="102"/>
      <c r="AO66" s="274" t="s">
        <v>0</v>
      </c>
      <c r="AP66" s="101"/>
      <c r="AQ66" s="110" t="s">
        <v>326</v>
      </c>
      <c r="AR66" s="111" t="s">
        <v>326</v>
      </c>
      <c r="AS66" s="90"/>
      <c r="AT66" s="61"/>
      <c r="AU66" s="274" t="s">
        <v>0</v>
      </c>
      <c r="AV66" s="61"/>
      <c r="AW66" s="110" t="s">
        <v>326</v>
      </c>
      <c r="AX66" s="111" t="s">
        <v>326</v>
      </c>
      <c r="AY66" s="90"/>
      <c r="AZ66" s="102"/>
      <c r="BA66" s="274" t="s">
        <v>0</v>
      </c>
      <c r="BB66" s="101"/>
      <c r="BC66" s="110" t="s">
        <v>326</v>
      </c>
      <c r="BD66" s="111" t="s">
        <v>326</v>
      </c>
      <c r="BE66" s="90"/>
      <c r="BF66" s="61"/>
      <c r="BG66" s="274" t="s">
        <v>0</v>
      </c>
      <c r="BH66" s="61"/>
      <c r="BI66" s="110" t="s">
        <v>326</v>
      </c>
      <c r="BJ66" s="111" t="s">
        <v>326</v>
      </c>
      <c r="BK66" s="90"/>
      <c r="BL66" s="61"/>
      <c r="BM66" s="274" t="s">
        <v>0</v>
      </c>
      <c r="BN66" s="61"/>
      <c r="BO66" s="110" t="s">
        <v>326</v>
      </c>
      <c r="BP66" s="111" t="s">
        <v>326</v>
      </c>
      <c r="BQ66" s="90"/>
      <c r="BR66" s="61"/>
      <c r="BS66" s="274" t="s">
        <v>0</v>
      </c>
      <c r="BT66" s="61"/>
      <c r="BU66" s="110" t="s">
        <v>326</v>
      </c>
      <c r="BV66" s="111" t="s">
        <v>326</v>
      </c>
      <c r="BW66" s="90"/>
      <c r="BX66" s="61"/>
      <c r="BY66" s="274" t="s">
        <v>0</v>
      </c>
      <c r="BZ66" s="61"/>
      <c r="CA66" s="110" t="s">
        <v>326</v>
      </c>
      <c r="CB66" s="111" t="s">
        <v>326</v>
      </c>
      <c r="CC66" s="90"/>
      <c r="CD66" s="61"/>
      <c r="CE66" s="274" t="s">
        <v>0</v>
      </c>
      <c r="CF66" s="61"/>
      <c r="CG66" s="110" t="s">
        <v>326</v>
      </c>
      <c r="CH66" s="111" t="s">
        <v>326</v>
      </c>
      <c r="CI66" s="90"/>
      <c r="CJ66" s="102"/>
      <c r="CK66" s="274" t="s">
        <v>0</v>
      </c>
      <c r="CL66" s="101"/>
      <c r="CM66" s="110" t="s">
        <v>326</v>
      </c>
      <c r="CN66" s="111" t="s">
        <v>326</v>
      </c>
      <c r="CO66" s="90"/>
      <c r="CP66" s="102"/>
      <c r="CQ66" s="274" t="s">
        <v>0</v>
      </c>
      <c r="CR66" s="101"/>
      <c r="CS66" s="110" t="s">
        <v>326</v>
      </c>
      <c r="CT66" s="111" t="s">
        <v>326</v>
      </c>
      <c r="CU66" s="90"/>
      <c r="CV66" s="61"/>
      <c r="CW66" s="274" t="s">
        <v>0</v>
      </c>
      <c r="CX66" s="61"/>
      <c r="CY66" s="110" t="s">
        <v>326</v>
      </c>
      <c r="CZ66" s="111" t="s">
        <v>326</v>
      </c>
      <c r="DA66" s="90"/>
      <c r="DB66" s="61"/>
      <c r="DC66" s="274" t="s">
        <v>0</v>
      </c>
      <c r="DD66" s="61"/>
      <c r="DE66" s="110" t="s">
        <v>326</v>
      </c>
      <c r="DF66" s="111" t="s">
        <v>326</v>
      </c>
      <c r="DG66" s="90"/>
      <c r="DH66" s="61"/>
      <c r="DI66" s="274" t="s">
        <v>0</v>
      </c>
      <c r="DJ66" s="61"/>
      <c r="DK66" s="110" t="s">
        <v>326</v>
      </c>
      <c r="DL66" s="111" t="s">
        <v>326</v>
      </c>
      <c r="DM66" s="90"/>
      <c r="DN66" s="61"/>
      <c r="DO66" s="274" t="s">
        <v>0</v>
      </c>
      <c r="DP66" s="61"/>
      <c r="DQ66" s="110" t="s">
        <v>326</v>
      </c>
      <c r="DR66" s="111" t="s">
        <v>326</v>
      </c>
      <c r="DS66" s="90"/>
      <c r="DT66" s="61"/>
      <c r="DU66" s="274" t="s">
        <v>0</v>
      </c>
      <c r="DV66" s="61"/>
      <c r="DW66" s="110" t="s">
        <v>326</v>
      </c>
      <c r="DX66" s="111" t="s">
        <v>326</v>
      </c>
      <c r="DY66" s="90"/>
      <c r="DZ66" s="61"/>
      <c r="EA66" s="274" t="s">
        <v>0</v>
      </c>
      <c r="EB66" s="61"/>
      <c r="EC66" s="110" t="s">
        <v>326</v>
      </c>
      <c r="ED66" s="111" t="s">
        <v>326</v>
      </c>
      <c r="EE66" s="90"/>
      <c r="EF66" s="61"/>
      <c r="EG66" s="274" t="s">
        <v>0</v>
      </c>
      <c r="EH66" s="61"/>
      <c r="EI66" s="110" t="s">
        <v>326</v>
      </c>
      <c r="EJ66" s="111" t="s">
        <v>326</v>
      </c>
      <c r="EK66" s="90"/>
      <c r="EL66" s="61"/>
      <c r="EM66" s="274" t="s">
        <v>0</v>
      </c>
      <c r="EN66" s="61"/>
      <c r="EO66" s="110" t="s">
        <v>326</v>
      </c>
      <c r="EP66" s="111" t="s">
        <v>326</v>
      </c>
      <c r="EQ66" s="90"/>
      <c r="ER66" s="102"/>
      <c r="ES66" s="274" t="s">
        <v>0</v>
      </c>
      <c r="ET66" s="101"/>
      <c r="EU66" s="110" t="s">
        <v>326</v>
      </c>
      <c r="EV66" s="111" t="s">
        <v>326</v>
      </c>
      <c r="EW66" s="90"/>
      <c r="EX66" s="61"/>
      <c r="EY66" s="274" t="s">
        <v>0</v>
      </c>
      <c r="EZ66" s="61"/>
      <c r="FA66" s="110" t="s">
        <v>326</v>
      </c>
      <c r="FB66" s="111" t="s">
        <v>326</v>
      </c>
      <c r="FC66" s="90"/>
      <c r="FD66" s="102"/>
      <c r="FE66" s="274" t="s">
        <v>0</v>
      </c>
      <c r="FF66" s="101"/>
      <c r="FG66" s="110" t="s">
        <v>326</v>
      </c>
      <c r="FH66" s="111" t="s">
        <v>326</v>
      </c>
      <c r="FI66" s="90"/>
      <c r="FJ66" s="61"/>
      <c r="FK66" s="274" t="s">
        <v>0</v>
      </c>
      <c r="FL66" s="61"/>
      <c r="FM66" s="110" t="s">
        <v>326</v>
      </c>
      <c r="FN66" s="111" t="s">
        <v>326</v>
      </c>
      <c r="FO66" s="90"/>
      <c r="FP66" s="61"/>
      <c r="FQ66" s="274" t="s">
        <v>0</v>
      </c>
      <c r="FR66" s="61"/>
      <c r="FS66" s="110" t="s">
        <v>326</v>
      </c>
      <c r="FT66" s="111" t="s">
        <v>326</v>
      </c>
      <c r="FU66" s="90"/>
      <c r="FV66" s="61"/>
      <c r="FW66" s="274" t="s">
        <v>0</v>
      </c>
      <c r="FX66" s="61"/>
      <c r="FY66" s="110" t="s">
        <v>326</v>
      </c>
      <c r="FZ66" s="111" t="s">
        <v>326</v>
      </c>
      <c r="GA66" s="90"/>
      <c r="GB66" s="102"/>
      <c r="GC66" s="274" t="s">
        <v>0</v>
      </c>
      <c r="GD66" s="101"/>
      <c r="GE66" s="110" t="s">
        <v>326</v>
      </c>
      <c r="GF66" s="111" t="s">
        <v>326</v>
      </c>
      <c r="GG66" s="90"/>
      <c r="GH66" s="102"/>
      <c r="GI66" s="274" t="s">
        <v>0</v>
      </c>
      <c r="GJ66" s="101"/>
      <c r="GK66" s="110" t="s">
        <v>326</v>
      </c>
      <c r="GL66" s="111" t="s">
        <v>326</v>
      </c>
      <c r="GM66" s="90"/>
      <c r="GN66" s="61"/>
      <c r="GO66" s="274" t="s">
        <v>0</v>
      </c>
      <c r="GP66" s="61"/>
      <c r="GQ66" s="110" t="s">
        <v>326</v>
      </c>
      <c r="GR66" s="111" t="s">
        <v>326</v>
      </c>
      <c r="GS66" s="90"/>
      <c r="GT66" s="61"/>
      <c r="GU66" s="274" t="s">
        <v>0</v>
      </c>
      <c r="GV66" s="61"/>
      <c r="GW66" s="110" t="s">
        <v>326</v>
      </c>
      <c r="GX66" s="111" t="s">
        <v>326</v>
      </c>
      <c r="GY66" s="90"/>
      <c r="GZ66" s="102"/>
      <c r="HA66" s="274" t="s">
        <v>0</v>
      </c>
      <c r="HB66" s="101"/>
      <c r="HC66" s="110" t="s">
        <v>326</v>
      </c>
      <c r="HD66" s="111" t="s">
        <v>326</v>
      </c>
      <c r="HE66" s="90"/>
      <c r="HF66" s="61"/>
      <c r="HG66" s="274" t="s">
        <v>0</v>
      </c>
      <c r="HH66" s="61"/>
      <c r="HI66" s="110" t="s">
        <v>326</v>
      </c>
      <c r="HJ66" s="111" t="s">
        <v>326</v>
      </c>
      <c r="HK66" s="90"/>
      <c r="HL66" s="61"/>
      <c r="HM66" s="274" t="s">
        <v>0</v>
      </c>
      <c r="HN66" s="61"/>
      <c r="HO66" s="110" t="s">
        <v>326</v>
      </c>
      <c r="HP66" s="111" t="s">
        <v>326</v>
      </c>
      <c r="HQ66" s="90"/>
      <c r="HR66" s="61"/>
      <c r="HS66" s="274" t="s">
        <v>0</v>
      </c>
      <c r="HT66" s="61"/>
      <c r="HU66" s="110" t="s">
        <v>326</v>
      </c>
      <c r="HV66" s="111" t="s">
        <v>326</v>
      </c>
      <c r="HW66" s="90"/>
      <c r="HX66" s="102"/>
      <c r="HY66" s="274" t="s">
        <v>0</v>
      </c>
      <c r="HZ66" s="101"/>
      <c r="IA66" s="110" t="s">
        <v>326</v>
      </c>
      <c r="IB66" s="111" t="s">
        <v>326</v>
      </c>
      <c r="IC66" s="90"/>
      <c r="ID66" s="61"/>
      <c r="IE66" s="274" t="s">
        <v>0</v>
      </c>
      <c r="IF66" s="61"/>
      <c r="IG66" s="110" t="s">
        <v>326</v>
      </c>
      <c r="IH66" s="111" t="s">
        <v>326</v>
      </c>
      <c r="II66" s="90"/>
      <c r="IJ66" s="61"/>
      <c r="IK66" s="274" t="s">
        <v>0</v>
      </c>
      <c r="IL66" s="61"/>
      <c r="IM66" s="110" t="s">
        <v>326</v>
      </c>
      <c r="IN66" s="111" t="s">
        <v>326</v>
      </c>
      <c r="IO66" s="90"/>
      <c r="IP66" s="102"/>
      <c r="IQ66" s="274" t="s">
        <v>0</v>
      </c>
      <c r="IR66" s="101"/>
      <c r="IS66" s="110" t="s">
        <v>326</v>
      </c>
      <c r="IT66" s="111" t="s">
        <v>326</v>
      </c>
      <c r="IU66" s="90"/>
      <c r="IV66" s="61"/>
      <c r="IW66" s="274" t="s">
        <v>0</v>
      </c>
      <c r="IX66" s="61"/>
      <c r="IY66" s="110" t="s">
        <v>326</v>
      </c>
      <c r="IZ66" s="111" t="s">
        <v>326</v>
      </c>
      <c r="JA66" s="90"/>
      <c r="JB66" s="61"/>
      <c r="JC66" s="274" t="s">
        <v>0</v>
      </c>
      <c r="JD66" s="61"/>
      <c r="JE66" s="110" t="s">
        <v>326</v>
      </c>
      <c r="JF66" s="111" t="s">
        <v>326</v>
      </c>
      <c r="JG66" s="90"/>
      <c r="JH66" s="61"/>
      <c r="JI66" s="274" t="s">
        <v>0</v>
      </c>
      <c r="JJ66" s="61"/>
      <c r="JK66" s="110" t="s">
        <v>326</v>
      </c>
      <c r="JL66" s="111" t="s">
        <v>326</v>
      </c>
      <c r="JM66" s="90"/>
      <c r="JN66" s="61"/>
      <c r="JO66" s="274" t="s">
        <v>0</v>
      </c>
      <c r="JP66" s="61"/>
      <c r="JQ66" s="110" t="s">
        <v>326</v>
      </c>
      <c r="JR66" s="111" t="s">
        <v>326</v>
      </c>
      <c r="JS66" s="90"/>
      <c r="JT66" s="102"/>
      <c r="JU66" s="274" t="s">
        <v>0</v>
      </c>
      <c r="JV66" s="101"/>
      <c r="JW66" s="110" t="s">
        <v>326</v>
      </c>
      <c r="JX66" s="111" t="s">
        <v>326</v>
      </c>
      <c r="JY66" s="90"/>
      <c r="JZ66" s="102"/>
      <c r="KA66" s="274" t="s">
        <v>0</v>
      </c>
      <c r="KB66" s="101"/>
      <c r="KC66" s="110" t="s">
        <v>326</v>
      </c>
      <c r="KD66" s="111" t="s">
        <v>326</v>
      </c>
      <c r="KE66" s="90"/>
      <c r="KF66" s="102"/>
      <c r="KG66" s="274" t="s">
        <v>0</v>
      </c>
      <c r="KH66" s="101"/>
      <c r="KI66" s="110" t="s">
        <v>326</v>
      </c>
      <c r="KJ66" s="111" t="s">
        <v>326</v>
      </c>
      <c r="KK66" s="90"/>
      <c r="KL66" s="61"/>
      <c r="KM66" s="274" t="s">
        <v>0</v>
      </c>
      <c r="KN66" s="61"/>
      <c r="KO66" s="110" t="s">
        <v>326</v>
      </c>
      <c r="KP66" s="111" t="s">
        <v>326</v>
      </c>
      <c r="KQ66" s="90"/>
      <c r="KR66" s="61"/>
      <c r="KS66" s="274" t="s">
        <v>0</v>
      </c>
      <c r="KT66" s="61"/>
      <c r="KU66" s="110" t="s">
        <v>326</v>
      </c>
      <c r="KV66" s="111" t="s">
        <v>326</v>
      </c>
      <c r="KW66" s="90"/>
      <c r="KX66" s="61"/>
      <c r="KY66" s="274" t="s">
        <v>0</v>
      </c>
      <c r="KZ66" s="61"/>
      <c r="LA66" s="110" t="s">
        <v>326</v>
      </c>
      <c r="LB66" s="111" t="s">
        <v>326</v>
      </c>
      <c r="LC66" s="90"/>
      <c r="LD66" s="102"/>
      <c r="LE66" s="274" t="s">
        <v>0</v>
      </c>
      <c r="LF66" s="101"/>
      <c r="LG66" s="110" t="s">
        <v>326</v>
      </c>
      <c r="LH66" s="111" t="s">
        <v>326</v>
      </c>
      <c r="LI66" s="90"/>
      <c r="LJ66" s="61"/>
      <c r="LK66" s="274" t="s">
        <v>0</v>
      </c>
      <c r="LL66" s="61"/>
      <c r="LM66" s="110" t="s">
        <v>326</v>
      </c>
      <c r="LN66" s="111" t="s">
        <v>326</v>
      </c>
      <c r="LO66" s="90"/>
      <c r="LP66" s="61"/>
      <c r="LQ66" s="274" t="s">
        <v>0</v>
      </c>
      <c r="LR66" s="61"/>
      <c r="LS66" s="110" t="s">
        <v>326</v>
      </c>
      <c r="LT66" s="111" t="s">
        <v>326</v>
      </c>
      <c r="LU66" s="90"/>
      <c r="LV66" s="102"/>
      <c r="LW66" s="274" t="s">
        <v>0</v>
      </c>
      <c r="LX66" s="101"/>
      <c r="LY66" s="110" t="s">
        <v>326</v>
      </c>
      <c r="LZ66" s="111" t="s">
        <v>326</v>
      </c>
      <c r="MA66" s="90"/>
      <c r="MB66" s="61"/>
      <c r="MC66" s="274" t="s">
        <v>0</v>
      </c>
      <c r="MD66" s="61"/>
      <c r="ME66" s="110" t="s">
        <v>326</v>
      </c>
      <c r="MF66" s="111" t="s">
        <v>326</v>
      </c>
      <c r="MG66" s="90"/>
      <c r="MH66" s="61"/>
      <c r="MI66" s="274" t="s">
        <v>0</v>
      </c>
      <c r="MJ66" s="61"/>
      <c r="MK66" s="110" t="s">
        <v>326</v>
      </c>
      <c r="ML66" s="111" t="s">
        <v>326</v>
      </c>
      <c r="MM66" s="90"/>
      <c r="MN66" s="61"/>
      <c r="MO66" s="274" t="s">
        <v>0</v>
      </c>
      <c r="MP66" s="61"/>
      <c r="MQ66" s="110" t="s">
        <v>326</v>
      </c>
      <c r="MR66" s="111" t="s">
        <v>326</v>
      </c>
      <c r="MS66" s="90"/>
      <c r="MT66" s="102"/>
      <c r="MU66" s="274" t="s">
        <v>0</v>
      </c>
      <c r="MV66" s="101"/>
      <c r="MW66" s="110" t="s">
        <v>326</v>
      </c>
      <c r="MX66" s="111" t="s">
        <v>326</v>
      </c>
      <c r="MY66" s="90"/>
      <c r="MZ66" s="61"/>
      <c r="NA66" s="274" t="s">
        <v>0</v>
      </c>
      <c r="NB66" s="61"/>
      <c r="NC66" s="110" t="s">
        <v>326</v>
      </c>
      <c r="ND66" s="111" t="s">
        <v>326</v>
      </c>
      <c r="NE66" s="90"/>
      <c r="NF66" s="61"/>
      <c r="NG66" s="274" t="s">
        <v>0</v>
      </c>
      <c r="NH66" s="61"/>
      <c r="NI66" s="110" t="s">
        <v>326</v>
      </c>
      <c r="NJ66" s="111" t="s">
        <v>326</v>
      </c>
      <c r="NK66" s="90"/>
      <c r="NL66" s="61"/>
      <c r="NM66" s="274" t="s">
        <v>0</v>
      </c>
      <c r="NN66" s="61"/>
      <c r="NO66" s="110" t="s">
        <v>326</v>
      </c>
      <c r="NP66" s="111" t="s">
        <v>326</v>
      </c>
      <c r="NQ66" s="90"/>
      <c r="NR66" s="61"/>
      <c r="NS66" s="274" t="s">
        <v>0</v>
      </c>
      <c r="NT66" s="61"/>
      <c r="NU66" s="110" t="s">
        <v>326</v>
      </c>
      <c r="NV66" s="111" t="s">
        <v>326</v>
      </c>
      <c r="NW66" s="98"/>
      <c r="NX66" s="102"/>
      <c r="NY66" s="274" t="s">
        <v>0</v>
      </c>
      <c r="NZ66" s="101"/>
      <c r="OA66" s="110" t="s">
        <v>326</v>
      </c>
      <c r="OB66" s="111" t="s">
        <v>326</v>
      </c>
      <c r="OC66" s="117"/>
      <c r="OD66" s="253"/>
      <c r="OE66" s="110" t="s">
        <v>0</v>
      </c>
      <c r="OF66" s="110"/>
      <c r="OG66" s="110" t="s">
        <v>326</v>
      </c>
      <c r="OH66" s="111" t="s">
        <v>326</v>
      </c>
    </row>
    <row r="67" spans="1:398" ht="15" x14ac:dyDescent="0.2">
      <c r="A67" s="292">
        <f>IF(B67="","",VLOOKUP(B67,'Registrovaní tipéri'!$A$2:$B$101,2,FALSE))</f>
        <v>69</v>
      </c>
      <c r="B67" s="298" t="s">
        <v>330</v>
      </c>
      <c r="J67" s="310">
        <v>0</v>
      </c>
      <c r="K67" s="311" t="s">
        <v>0</v>
      </c>
      <c r="L67" s="311">
        <v>4</v>
      </c>
      <c r="M67" s="311" t="s">
        <v>266</v>
      </c>
      <c r="N67" s="312" t="s">
        <v>327</v>
      </c>
      <c r="O67" s="117"/>
      <c r="P67" s="310">
        <v>4</v>
      </c>
      <c r="Q67" s="311" t="s">
        <v>0</v>
      </c>
      <c r="R67" s="311">
        <v>0</v>
      </c>
      <c r="S67" s="311" t="s">
        <v>218</v>
      </c>
      <c r="T67" s="312" t="s">
        <v>327</v>
      </c>
      <c r="U67" s="77"/>
      <c r="V67" s="102">
        <v>2</v>
      </c>
      <c r="W67" s="311" t="s">
        <v>0</v>
      </c>
      <c r="X67" s="101">
        <v>2</v>
      </c>
      <c r="Y67" s="110" t="s">
        <v>327</v>
      </c>
      <c r="Z67" s="111" t="s">
        <v>219</v>
      </c>
      <c r="AA67" s="90"/>
      <c r="AB67" s="61"/>
      <c r="AC67" s="294" t="s">
        <v>0</v>
      </c>
      <c r="AD67" s="61"/>
      <c r="AE67" s="110" t="s">
        <v>326</v>
      </c>
      <c r="AF67" s="111" t="s">
        <v>326</v>
      </c>
      <c r="AG67" s="90"/>
      <c r="AH67" s="61">
        <v>1</v>
      </c>
      <c r="AI67" s="274" t="s">
        <v>0</v>
      </c>
      <c r="AJ67" s="61">
        <v>2</v>
      </c>
      <c r="AK67" s="110" t="s">
        <v>218</v>
      </c>
      <c r="AL67" s="111" t="s">
        <v>365</v>
      </c>
      <c r="AM67" s="90"/>
      <c r="AN67" s="102"/>
      <c r="AO67" s="274" t="s">
        <v>0</v>
      </c>
      <c r="AP67" s="101"/>
      <c r="AQ67" s="110" t="s">
        <v>326</v>
      </c>
      <c r="AR67" s="111" t="s">
        <v>326</v>
      </c>
      <c r="AS67" s="90"/>
      <c r="AT67" s="61">
        <v>2</v>
      </c>
      <c r="AU67" s="274" t="s">
        <v>0</v>
      </c>
      <c r="AV67" s="61">
        <v>0</v>
      </c>
      <c r="AW67" s="110" t="s">
        <v>216</v>
      </c>
      <c r="AX67" s="111" t="s">
        <v>219</v>
      </c>
      <c r="AY67" s="90"/>
      <c r="AZ67" s="102"/>
      <c r="BA67" s="274" t="s">
        <v>0</v>
      </c>
      <c r="BB67" s="101"/>
      <c r="BC67" s="110" t="s">
        <v>326</v>
      </c>
      <c r="BD67" s="111" t="s">
        <v>326</v>
      </c>
      <c r="BE67" s="90"/>
      <c r="BF67" s="61">
        <v>1</v>
      </c>
      <c r="BG67" s="274" t="s">
        <v>0</v>
      </c>
      <c r="BH67" s="61">
        <v>3</v>
      </c>
      <c r="BI67" s="110" t="s">
        <v>216</v>
      </c>
      <c r="BJ67" s="111" t="s">
        <v>327</v>
      </c>
      <c r="BK67" s="90"/>
      <c r="BL67" s="61">
        <v>6</v>
      </c>
      <c r="BM67" s="274" t="s">
        <v>0</v>
      </c>
      <c r="BN67" s="61">
        <v>1</v>
      </c>
      <c r="BO67" s="110" t="s">
        <v>218</v>
      </c>
      <c r="BP67" s="111" t="s">
        <v>217</v>
      </c>
      <c r="BQ67" s="90"/>
      <c r="BR67" s="61">
        <v>2</v>
      </c>
      <c r="BS67" s="274" t="s">
        <v>0</v>
      </c>
      <c r="BT67" s="61">
        <v>2</v>
      </c>
      <c r="BU67" s="110" t="s">
        <v>218</v>
      </c>
      <c r="BV67" s="111" t="s">
        <v>219</v>
      </c>
      <c r="BW67" s="90"/>
      <c r="BX67" s="61">
        <v>2</v>
      </c>
      <c r="BY67" s="274" t="s">
        <v>0</v>
      </c>
      <c r="BZ67" s="61">
        <v>0</v>
      </c>
      <c r="CA67" s="110" t="s">
        <v>216</v>
      </c>
      <c r="CB67" s="111" t="s">
        <v>216</v>
      </c>
      <c r="CC67" s="90"/>
      <c r="CD67" s="61">
        <v>2</v>
      </c>
      <c r="CE67" s="274" t="s">
        <v>0</v>
      </c>
      <c r="CF67" s="61">
        <v>0</v>
      </c>
      <c r="CG67" s="110" t="s">
        <v>216</v>
      </c>
      <c r="CH67" s="111" t="s">
        <v>218</v>
      </c>
      <c r="CI67" s="90"/>
      <c r="CJ67" s="102">
        <v>4</v>
      </c>
      <c r="CK67" s="274" t="s">
        <v>0</v>
      </c>
      <c r="CL67" s="101">
        <v>0</v>
      </c>
      <c r="CM67" s="110" t="s">
        <v>219</v>
      </c>
      <c r="CN67" s="111" t="s">
        <v>216</v>
      </c>
      <c r="CO67" s="90"/>
      <c r="CP67" s="102">
        <v>2</v>
      </c>
      <c r="CQ67" s="274" t="s">
        <v>0</v>
      </c>
      <c r="CR67" s="101">
        <v>1</v>
      </c>
      <c r="CS67" s="110" t="s">
        <v>266</v>
      </c>
      <c r="CT67" s="111" t="s">
        <v>218</v>
      </c>
      <c r="CU67" s="90"/>
      <c r="CV67" s="61">
        <v>0</v>
      </c>
      <c r="CW67" s="274" t="s">
        <v>0</v>
      </c>
      <c r="CX67" s="61">
        <v>6</v>
      </c>
      <c r="CY67" s="110" t="s">
        <v>216</v>
      </c>
      <c r="CZ67" s="111" t="s">
        <v>218</v>
      </c>
      <c r="DA67" s="90"/>
      <c r="DB67" s="61">
        <v>1</v>
      </c>
      <c r="DC67" s="274" t="s">
        <v>0</v>
      </c>
      <c r="DD67" s="61">
        <v>1</v>
      </c>
      <c r="DE67" s="110" t="s">
        <v>266</v>
      </c>
      <c r="DF67" s="111" t="s">
        <v>215</v>
      </c>
      <c r="DG67" s="90"/>
      <c r="DH67" s="61">
        <v>3</v>
      </c>
      <c r="DI67" s="274" t="s">
        <v>0</v>
      </c>
      <c r="DJ67" s="61">
        <v>1</v>
      </c>
      <c r="DK67" s="110" t="s">
        <v>216</v>
      </c>
      <c r="DL67" s="111" t="s">
        <v>218</v>
      </c>
      <c r="DM67" s="90"/>
      <c r="DN67" s="61">
        <v>1</v>
      </c>
      <c r="DO67" s="274" t="s">
        <v>0</v>
      </c>
      <c r="DP67" s="61">
        <v>1</v>
      </c>
      <c r="DQ67" s="110" t="s">
        <v>216</v>
      </c>
      <c r="DR67" s="111" t="s">
        <v>289</v>
      </c>
      <c r="DS67" s="90"/>
      <c r="DT67" s="61">
        <v>3</v>
      </c>
      <c r="DU67" s="274" t="s">
        <v>0</v>
      </c>
      <c r="DV67" s="61">
        <v>1</v>
      </c>
      <c r="DW67" s="110" t="s">
        <v>266</v>
      </c>
      <c r="DX67" s="111" t="s">
        <v>360</v>
      </c>
      <c r="DY67" s="90"/>
      <c r="DZ67" s="61">
        <v>3</v>
      </c>
      <c r="EA67" s="274" t="s">
        <v>0</v>
      </c>
      <c r="EB67" s="61">
        <v>0</v>
      </c>
      <c r="EC67" s="110" t="s">
        <v>216</v>
      </c>
      <c r="ED67" s="111" t="s">
        <v>289</v>
      </c>
      <c r="EE67" s="90"/>
      <c r="EF67" s="61">
        <v>1</v>
      </c>
      <c r="EG67" s="274" t="s">
        <v>0</v>
      </c>
      <c r="EH67" s="61">
        <v>4</v>
      </c>
      <c r="EI67" s="110" t="s">
        <v>219</v>
      </c>
      <c r="EJ67" s="111" t="s">
        <v>289</v>
      </c>
      <c r="EK67" s="90"/>
      <c r="EL67" s="61">
        <v>1</v>
      </c>
      <c r="EM67" s="274" t="s">
        <v>0</v>
      </c>
      <c r="EN67" s="61">
        <v>2</v>
      </c>
      <c r="EO67" s="110" t="s">
        <v>216</v>
      </c>
      <c r="EP67" s="111" t="s">
        <v>289</v>
      </c>
      <c r="EQ67" s="90"/>
      <c r="ER67" s="102">
        <v>3</v>
      </c>
      <c r="ES67" s="274" t="s">
        <v>0</v>
      </c>
      <c r="ET67" s="101">
        <v>1</v>
      </c>
      <c r="EU67" s="110" t="s">
        <v>326</v>
      </c>
      <c r="EV67" s="111" t="s">
        <v>326</v>
      </c>
      <c r="EW67" s="90"/>
      <c r="EX67" s="61">
        <v>3</v>
      </c>
      <c r="EY67" s="274" t="s">
        <v>0</v>
      </c>
      <c r="EZ67" s="61">
        <v>0</v>
      </c>
      <c r="FA67" s="110" t="s">
        <v>218</v>
      </c>
      <c r="FB67" s="111" t="s">
        <v>216</v>
      </c>
      <c r="FC67" s="90"/>
      <c r="FD67" s="102">
        <v>2</v>
      </c>
      <c r="FE67" s="274" t="s">
        <v>0</v>
      </c>
      <c r="FF67" s="101">
        <v>1</v>
      </c>
      <c r="FG67" s="110" t="s">
        <v>218</v>
      </c>
      <c r="FH67" s="111" t="s">
        <v>289</v>
      </c>
      <c r="FI67" s="90"/>
      <c r="FJ67" s="61">
        <v>3</v>
      </c>
      <c r="FK67" s="274" t="s">
        <v>0</v>
      </c>
      <c r="FL67" s="61">
        <v>1</v>
      </c>
      <c r="FM67" s="110" t="s">
        <v>219</v>
      </c>
      <c r="FN67" s="111" t="s">
        <v>216</v>
      </c>
      <c r="FO67" s="90"/>
      <c r="FP67" s="61">
        <v>0</v>
      </c>
      <c r="FQ67" s="274" t="s">
        <v>0</v>
      </c>
      <c r="FR67" s="61">
        <v>3</v>
      </c>
      <c r="FS67" s="110" t="s">
        <v>289</v>
      </c>
      <c r="FT67" s="111" t="s">
        <v>216</v>
      </c>
      <c r="FU67" s="90"/>
      <c r="FV67" s="61">
        <v>4</v>
      </c>
      <c r="FW67" s="274" t="s">
        <v>0</v>
      </c>
      <c r="FX67" s="61">
        <v>0</v>
      </c>
      <c r="FY67" s="110" t="s">
        <v>216</v>
      </c>
      <c r="FZ67" s="111" t="s">
        <v>216</v>
      </c>
      <c r="GA67" s="90"/>
      <c r="GB67" s="102">
        <v>3</v>
      </c>
      <c r="GC67" s="274" t="s">
        <v>0</v>
      </c>
      <c r="GD67" s="101">
        <v>1</v>
      </c>
      <c r="GE67" s="110" t="s">
        <v>219</v>
      </c>
      <c r="GF67" s="111" t="s">
        <v>218</v>
      </c>
      <c r="GG67" s="90"/>
      <c r="GH67" s="102">
        <v>3</v>
      </c>
      <c r="GI67" s="274" t="s">
        <v>0</v>
      </c>
      <c r="GJ67" s="101">
        <v>0</v>
      </c>
      <c r="GK67" s="110" t="s">
        <v>218</v>
      </c>
      <c r="GL67" s="111" t="s">
        <v>219</v>
      </c>
      <c r="GM67" s="90"/>
      <c r="GN67" s="61"/>
      <c r="GO67" s="274" t="s">
        <v>0</v>
      </c>
      <c r="GP67" s="61"/>
      <c r="GQ67" s="110" t="s">
        <v>326</v>
      </c>
      <c r="GR67" s="111" t="s">
        <v>326</v>
      </c>
      <c r="GS67" s="90"/>
      <c r="GT67" s="61">
        <v>1</v>
      </c>
      <c r="GU67" s="274" t="s">
        <v>0</v>
      </c>
      <c r="GV67" s="61">
        <v>3</v>
      </c>
      <c r="GW67" s="110" t="s">
        <v>217</v>
      </c>
      <c r="GX67" s="111" t="s">
        <v>219</v>
      </c>
      <c r="GY67" s="90"/>
      <c r="GZ67" s="102"/>
      <c r="HA67" s="274" t="s">
        <v>0</v>
      </c>
      <c r="HB67" s="101"/>
      <c r="HC67" s="110" t="s">
        <v>326</v>
      </c>
      <c r="HD67" s="111" t="s">
        <v>326</v>
      </c>
      <c r="HE67" s="90"/>
      <c r="HF67" s="61">
        <v>1</v>
      </c>
      <c r="HG67" s="274" t="s">
        <v>0</v>
      </c>
      <c r="HH67" s="61">
        <v>1</v>
      </c>
      <c r="HI67" s="110" t="s">
        <v>217</v>
      </c>
      <c r="HJ67" s="111" t="s">
        <v>219</v>
      </c>
      <c r="HK67" s="90"/>
      <c r="HL67" s="61">
        <v>1</v>
      </c>
      <c r="HM67" s="274" t="s">
        <v>0</v>
      </c>
      <c r="HN67" s="61">
        <v>2</v>
      </c>
      <c r="HO67" s="110" t="s">
        <v>217</v>
      </c>
      <c r="HP67" s="111" t="s">
        <v>218</v>
      </c>
      <c r="HQ67" s="90"/>
      <c r="HR67" s="61"/>
      <c r="HS67" s="274" t="s">
        <v>0</v>
      </c>
      <c r="HT67" s="61"/>
      <c r="HU67" s="110" t="s">
        <v>326</v>
      </c>
      <c r="HV67" s="111" t="s">
        <v>326</v>
      </c>
      <c r="HW67" s="90"/>
      <c r="HX67" s="102"/>
      <c r="HY67" s="274" t="s">
        <v>0</v>
      </c>
      <c r="HZ67" s="101"/>
      <c r="IA67" s="110" t="s">
        <v>326</v>
      </c>
      <c r="IB67" s="111" t="s">
        <v>326</v>
      </c>
      <c r="IC67" s="90"/>
      <c r="ID67" s="61"/>
      <c r="IE67" s="274" t="s">
        <v>0</v>
      </c>
      <c r="IF67" s="61"/>
      <c r="IG67" s="110" t="s">
        <v>326</v>
      </c>
      <c r="IH67" s="111" t="s">
        <v>326</v>
      </c>
      <c r="II67" s="90"/>
      <c r="IJ67" s="61"/>
      <c r="IK67" s="274" t="s">
        <v>0</v>
      </c>
      <c r="IL67" s="61"/>
      <c r="IM67" s="110" t="s">
        <v>326</v>
      </c>
      <c r="IN67" s="111" t="s">
        <v>326</v>
      </c>
      <c r="IO67" s="90"/>
      <c r="IP67" s="102"/>
      <c r="IQ67" s="274" t="s">
        <v>0</v>
      </c>
      <c r="IR67" s="101"/>
      <c r="IS67" s="110" t="s">
        <v>326</v>
      </c>
      <c r="IT67" s="111" t="s">
        <v>326</v>
      </c>
      <c r="IU67" s="90"/>
      <c r="IV67" s="61"/>
      <c r="IW67" s="274" t="s">
        <v>0</v>
      </c>
      <c r="IX67" s="61"/>
      <c r="IY67" s="110" t="s">
        <v>326</v>
      </c>
      <c r="IZ67" s="111" t="s">
        <v>326</v>
      </c>
      <c r="JA67" s="90"/>
      <c r="JB67" s="61"/>
      <c r="JC67" s="274" t="s">
        <v>0</v>
      </c>
      <c r="JD67" s="61"/>
      <c r="JE67" s="110" t="s">
        <v>326</v>
      </c>
      <c r="JF67" s="111" t="s">
        <v>326</v>
      </c>
      <c r="JG67" s="90"/>
      <c r="JH67" s="61"/>
      <c r="JI67" s="274" t="s">
        <v>0</v>
      </c>
      <c r="JJ67" s="61"/>
      <c r="JK67" s="110" t="s">
        <v>326</v>
      </c>
      <c r="JL67" s="111" t="s">
        <v>326</v>
      </c>
      <c r="JM67" s="90"/>
      <c r="JN67" s="61"/>
      <c r="JO67" s="274" t="s">
        <v>0</v>
      </c>
      <c r="JP67" s="61"/>
      <c r="JQ67" s="110" t="s">
        <v>326</v>
      </c>
      <c r="JR67" s="111" t="s">
        <v>326</v>
      </c>
      <c r="JS67" s="90"/>
      <c r="JT67" s="102"/>
      <c r="JU67" s="274" t="s">
        <v>0</v>
      </c>
      <c r="JV67" s="101"/>
      <c r="JW67" s="110" t="s">
        <v>326</v>
      </c>
      <c r="JX67" s="111" t="s">
        <v>326</v>
      </c>
      <c r="JY67" s="90"/>
      <c r="JZ67" s="102"/>
      <c r="KA67" s="274" t="s">
        <v>0</v>
      </c>
      <c r="KB67" s="101"/>
      <c r="KC67" s="110" t="s">
        <v>326</v>
      </c>
      <c r="KD67" s="111" t="s">
        <v>326</v>
      </c>
      <c r="KE67" s="90"/>
      <c r="KF67" s="102"/>
      <c r="KG67" s="274" t="s">
        <v>0</v>
      </c>
      <c r="KH67" s="101"/>
      <c r="KI67" s="110" t="s">
        <v>326</v>
      </c>
      <c r="KJ67" s="111" t="s">
        <v>326</v>
      </c>
      <c r="KK67" s="90"/>
      <c r="KL67" s="61"/>
      <c r="KM67" s="274" t="s">
        <v>0</v>
      </c>
      <c r="KN67" s="61"/>
      <c r="KO67" s="110" t="s">
        <v>326</v>
      </c>
      <c r="KP67" s="111" t="s">
        <v>326</v>
      </c>
      <c r="KQ67" s="90"/>
      <c r="KR67" s="61"/>
      <c r="KS67" s="274" t="s">
        <v>0</v>
      </c>
      <c r="KT67" s="61"/>
      <c r="KU67" s="110" t="s">
        <v>326</v>
      </c>
      <c r="KV67" s="111" t="s">
        <v>326</v>
      </c>
      <c r="KW67" s="90"/>
      <c r="KX67" s="61"/>
      <c r="KY67" s="274" t="s">
        <v>0</v>
      </c>
      <c r="KZ67" s="61"/>
      <c r="LA67" s="110" t="s">
        <v>326</v>
      </c>
      <c r="LB67" s="111" t="s">
        <v>326</v>
      </c>
      <c r="LC67" s="90"/>
      <c r="LD67" s="102"/>
      <c r="LE67" s="274" t="s">
        <v>0</v>
      </c>
      <c r="LF67" s="101"/>
      <c r="LG67" s="110" t="s">
        <v>326</v>
      </c>
      <c r="LH67" s="111" t="s">
        <v>326</v>
      </c>
      <c r="LI67" s="90"/>
      <c r="LJ67" s="61"/>
      <c r="LK67" s="274" t="s">
        <v>0</v>
      </c>
      <c r="LL67" s="61"/>
      <c r="LM67" s="110" t="s">
        <v>326</v>
      </c>
      <c r="LN67" s="111" t="s">
        <v>326</v>
      </c>
      <c r="LO67" s="90"/>
      <c r="LP67" s="61"/>
      <c r="LQ67" s="274" t="s">
        <v>0</v>
      </c>
      <c r="LR67" s="61"/>
      <c r="LS67" s="110" t="s">
        <v>326</v>
      </c>
      <c r="LT67" s="111" t="s">
        <v>326</v>
      </c>
      <c r="LU67" s="90"/>
      <c r="LV67" s="102"/>
      <c r="LW67" s="274" t="s">
        <v>0</v>
      </c>
      <c r="LX67" s="101"/>
      <c r="LY67" s="110" t="s">
        <v>326</v>
      </c>
      <c r="LZ67" s="111" t="s">
        <v>326</v>
      </c>
      <c r="MA67" s="90"/>
      <c r="MB67" s="61"/>
      <c r="MC67" s="274" t="s">
        <v>0</v>
      </c>
      <c r="MD67" s="61"/>
      <c r="ME67" s="110" t="s">
        <v>326</v>
      </c>
      <c r="MF67" s="111" t="s">
        <v>326</v>
      </c>
      <c r="MG67" s="90"/>
      <c r="MH67" s="61"/>
      <c r="MI67" s="274" t="s">
        <v>0</v>
      </c>
      <c r="MJ67" s="61"/>
      <c r="MK67" s="110" t="s">
        <v>326</v>
      </c>
      <c r="ML67" s="111" t="s">
        <v>326</v>
      </c>
      <c r="MM67" s="90"/>
      <c r="MN67" s="61"/>
      <c r="MO67" s="274" t="s">
        <v>0</v>
      </c>
      <c r="MP67" s="61"/>
      <c r="MQ67" s="110" t="s">
        <v>326</v>
      </c>
      <c r="MR67" s="111" t="s">
        <v>326</v>
      </c>
      <c r="MS67" s="90"/>
      <c r="MT67" s="102"/>
      <c r="MU67" s="274" t="s">
        <v>0</v>
      </c>
      <c r="MV67" s="101"/>
      <c r="MW67" s="110" t="s">
        <v>326</v>
      </c>
      <c r="MX67" s="111" t="s">
        <v>326</v>
      </c>
      <c r="MY67" s="90"/>
      <c r="MZ67" s="61"/>
      <c r="NA67" s="274" t="s">
        <v>0</v>
      </c>
      <c r="NB67" s="61"/>
      <c r="NC67" s="110" t="s">
        <v>326</v>
      </c>
      <c r="ND67" s="111" t="s">
        <v>326</v>
      </c>
      <c r="NE67" s="90"/>
      <c r="NF67" s="61"/>
      <c r="NG67" s="274" t="s">
        <v>0</v>
      </c>
      <c r="NH67" s="61"/>
      <c r="NI67" s="110" t="s">
        <v>326</v>
      </c>
      <c r="NJ67" s="111" t="s">
        <v>326</v>
      </c>
      <c r="NK67" s="90"/>
      <c r="NL67" s="61"/>
      <c r="NM67" s="274" t="s">
        <v>0</v>
      </c>
      <c r="NN67" s="61"/>
      <c r="NO67" s="110" t="s">
        <v>326</v>
      </c>
      <c r="NP67" s="111" t="s">
        <v>326</v>
      </c>
      <c r="NQ67" s="90"/>
      <c r="NR67" s="61"/>
      <c r="NS67" s="274" t="s">
        <v>0</v>
      </c>
      <c r="NT67" s="61"/>
      <c r="NU67" s="110" t="s">
        <v>326</v>
      </c>
      <c r="NV67" s="111" t="s">
        <v>326</v>
      </c>
      <c r="NW67" s="98"/>
      <c r="NX67" s="102"/>
      <c r="NY67" s="274" t="s">
        <v>0</v>
      </c>
      <c r="NZ67" s="101"/>
      <c r="OA67" s="110" t="s">
        <v>326</v>
      </c>
      <c r="OB67" s="111" t="s">
        <v>326</v>
      </c>
      <c r="OC67" s="117"/>
      <c r="OD67" s="253"/>
      <c r="OE67" s="110" t="s">
        <v>0</v>
      </c>
      <c r="OF67" s="110"/>
      <c r="OG67" s="110" t="s">
        <v>326</v>
      </c>
      <c r="OH67" s="111" t="s">
        <v>326</v>
      </c>
    </row>
    <row r="68" spans="1:398" ht="15" x14ac:dyDescent="0.2">
      <c r="A68" s="283">
        <f>IF(B68="","",VLOOKUP(B68,'Registrovaní tipéri'!$A$2:$B$101,2,FALSE))</f>
        <v>60</v>
      </c>
      <c r="B68" s="277" t="s">
        <v>252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217</v>
      </c>
      <c r="N68" s="111" t="s">
        <v>216</v>
      </c>
      <c r="O68" s="77"/>
      <c r="P68" s="102">
        <v>3</v>
      </c>
      <c r="Q68" s="311" t="s">
        <v>0</v>
      </c>
      <c r="R68" s="101">
        <v>1</v>
      </c>
      <c r="S68" s="110" t="s">
        <v>266</v>
      </c>
      <c r="T68" s="111" t="s">
        <v>216</v>
      </c>
      <c r="U68" s="77"/>
      <c r="V68" s="102">
        <v>2</v>
      </c>
      <c r="W68" s="311" t="s">
        <v>0</v>
      </c>
      <c r="X68" s="101">
        <v>3</v>
      </c>
      <c r="Y68" s="110" t="s">
        <v>348</v>
      </c>
      <c r="Z68" s="111" t="s">
        <v>289</v>
      </c>
      <c r="AA68" s="90"/>
      <c r="AB68" s="61">
        <v>3</v>
      </c>
      <c r="AC68" s="294" t="s">
        <v>0</v>
      </c>
      <c r="AD68" s="61">
        <v>2</v>
      </c>
      <c r="AE68" s="110" t="s">
        <v>216</v>
      </c>
      <c r="AF68" s="111" t="s">
        <v>216</v>
      </c>
      <c r="AG68" s="90"/>
      <c r="AH68" s="61">
        <v>1</v>
      </c>
      <c r="AI68" s="274" t="s">
        <v>0</v>
      </c>
      <c r="AJ68" s="61">
        <v>2</v>
      </c>
      <c r="AK68" s="110" t="s">
        <v>216</v>
      </c>
      <c r="AL68" s="111" t="s">
        <v>216</v>
      </c>
      <c r="AM68" s="90"/>
      <c r="AN68" s="102">
        <v>0</v>
      </c>
      <c r="AO68" s="274" t="s">
        <v>0</v>
      </c>
      <c r="AP68" s="101">
        <v>4</v>
      </c>
      <c r="AQ68" s="110" t="s">
        <v>218</v>
      </c>
      <c r="AR68" s="111" t="s">
        <v>209</v>
      </c>
      <c r="AS68" s="90"/>
      <c r="AT68" s="61">
        <v>2</v>
      </c>
      <c r="AU68" s="274" t="s">
        <v>0</v>
      </c>
      <c r="AV68" s="61">
        <v>1</v>
      </c>
      <c r="AW68" s="110" t="s">
        <v>216</v>
      </c>
      <c r="AX68" s="111" t="s">
        <v>216</v>
      </c>
      <c r="AY68" s="90"/>
      <c r="AZ68" s="102">
        <v>3</v>
      </c>
      <c r="BA68" s="274" t="s">
        <v>0</v>
      </c>
      <c r="BB68" s="101">
        <v>1</v>
      </c>
      <c r="BC68" s="110" t="s">
        <v>360</v>
      </c>
      <c r="BD68" s="111" t="s">
        <v>217</v>
      </c>
      <c r="BE68" s="90"/>
      <c r="BF68" s="61">
        <v>2</v>
      </c>
      <c r="BG68" s="274" t="s">
        <v>0</v>
      </c>
      <c r="BH68" s="61">
        <v>3</v>
      </c>
      <c r="BI68" s="110" t="s">
        <v>216</v>
      </c>
      <c r="BJ68" s="111" t="s">
        <v>367</v>
      </c>
      <c r="BK68" s="90"/>
      <c r="BL68" s="61">
        <v>5</v>
      </c>
      <c r="BM68" s="274" t="s">
        <v>0</v>
      </c>
      <c r="BN68" s="61">
        <v>0</v>
      </c>
      <c r="BO68" s="110" t="s">
        <v>218</v>
      </c>
      <c r="BP68" s="111" t="s">
        <v>360</v>
      </c>
      <c r="BQ68" s="90"/>
      <c r="BR68" s="61">
        <v>2</v>
      </c>
      <c r="BS68" s="274" t="s">
        <v>0</v>
      </c>
      <c r="BT68" s="61">
        <v>4</v>
      </c>
      <c r="BU68" s="110" t="s">
        <v>216</v>
      </c>
      <c r="BV68" s="111" t="s">
        <v>216</v>
      </c>
      <c r="BW68" s="90"/>
      <c r="BX68" s="61">
        <v>3</v>
      </c>
      <c r="BY68" s="274" t="s">
        <v>0</v>
      </c>
      <c r="BZ68" s="61">
        <v>1</v>
      </c>
      <c r="CA68" s="110" t="s">
        <v>289</v>
      </c>
      <c r="CB68" s="111" t="s">
        <v>216</v>
      </c>
      <c r="CC68" s="90"/>
      <c r="CD68" s="61">
        <v>4</v>
      </c>
      <c r="CE68" s="274" t="s">
        <v>0</v>
      </c>
      <c r="CF68" s="61">
        <v>0</v>
      </c>
      <c r="CG68" s="110" t="s">
        <v>218</v>
      </c>
      <c r="CH68" s="111" t="s">
        <v>360</v>
      </c>
      <c r="CI68" s="90"/>
      <c r="CJ68" s="102">
        <v>2</v>
      </c>
      <c r="CK68" s="274" t="s">
        <v>0</v>
      </c>
      <c r="CL68" s="101">
        <v>1</v>
      </c>
      <c r="CM68" s="110" t="s">
        <v>216</v>
      </c>
      <c r="CN68" s="111" t="s">
        <v>216</v>
      </c>
      <c r="CO68" s="90"/>
      <c r="CP68" s="102">
        <v>1</v>
      </c>
      <c r="CQ68" s="274" t="s">
        <v>0</v>
      </c>
      <c r="CR68" s="101">
        <v>3</v>
      </c>
      <c r="CS68" s="110" t="s">
        <v>266</v>
      </c>
      <c r="CT68" s="111" t="s">
        <v>215</v>
      </c>
      <c r="CU68" s="90"/>
      <c r="CV68" s="61">
        <v>0</v>
      </c>
      <c r="CW68" s="274" t="s">
        <v>0</v>
      </c>
      <c r="CX68" s="61">
        <v>5</v>
      </c>
      <c r="CY68" s="110" t="s">
        <v>218</v>
      </c>
      <c r="CZ68" s="111" t="s">
        <v>212</v>
      </c>
      <c r="DA68" s="90"/>
      <c r="DB68" s="61"/>
      <c r="DC68" s="274" t="s">
        <v>0</v>
      </c>
      <c r="DD68" s="61"/>
      <c r="DE68" s="110" t="s">
        <v>326</v>
      </c>
      <c r="DF68" s="111" t="s">
        <v>326</v>
      </c>
      <c r="DG68" s="90"/>
      <c r="DH68" s="61">
        <v>5</v>
      </c>
      <c r="DI68" s="274" t="s">
        <v>0</v>
      </c>
      <c r="DJ68" s="61">
        <v>1</v>
      </c>
      <c r="DK68" s="110" t="s">
        <v>216</v>
      </c>
      <c r="DL68" s="111" t="s">
        <v>216</v>
      </c>
      <c r="DM68" s="90"/>
      <c r="DN68" s="61">
        <v>2</v>
      </c>
      <c r="DO68" s="274" t="s">
        <v>0</v>
      </c>
      <c r="DP68" s="61">
        <v>2</v>
      </c>
      <c r="DQ68" s="110" t="s">
        <v>216</v>
      </c>
      <c r="DR68" s="111" t="s">
        <v>378</v>
      </c>
      <c r="DS68" s="90"/>
      <c r="DT68" s="61">
        <v>4</v>
      </c>
      <c r="DU68" s="274" t="s">
        <v>0</v>
      </c>
      <c r="DV68" s="61">
        <v>0</v>
      </c>
      <c r="DW68" s="110" t="s">
        <v>360</v>
      </c>
      <c r="DX68" s="111" t="s">
        <v>215</v>
      </c>
      <c r="DY68" s="90"/>
      <c r="DZ68" s="61">
        <v>3</v>
      </c>
      <c r="EA68" s="274" t="s">
        <v>0</v>
      </c>
      <c r="EB68" s="61">
        <v>0</v>
      </c>
      <c r="EC68" s="110" t="s">
        <v>216</v>
      </c>
      <c r="ED68" s="111" t="s">
        <v>218</v>
      </c>
      <c r="EE68" s="90"/>
      <c r="EF68" s="61">
        <v>0</v>
      </c>
      <c r="EG68" s="274" t="s">
        <v>0</v>
      </c>
      <c r="EH68" s="61">
        <v>3</v>
      </c>
      <c r="EI68" s="110" t="s">
        <v>216</v>
      </c>
      <c r="EJ68" s="111" t="s">
        <v>212</v>
      </c>
      <c r="EK68" s="90"/>
      <c r="EL68" s="61">
        <v>0</v>
      </c>
      <c r="EM68" s="274" t="s">
        <v>0</v>
      </c>
      <c r="EN68" s="61">
        <v>3</v>
      </c>
      <c r="EO68" s="110" t="s">
        <v>212</v>
      </c>
      <c r="EP68" s="111" t="s">
        <v>216</v>
      </c>
      <c r="EQ68" s="90"/>
      <c r="ER68" s="102">
        <v>1</v>
      </c>
      <c r="ES68" s="274" t="s">
        <v>0</v>
      </c>
      <c r="ET68" s="101">
        <v>2</v>
      </c>
      <c r="EU68" s="110" t="s">
        <v>266</v>
      </c>
      <c r="EV68" s="111" t="s">
        <v>215</v>
      </c>
      <c r="EW68" s="90"/>
      <c r="EX68" s="61">
        <v>1</v>
      </c>
      <c r="EY68" s="274" t="s">
        <v>0</v>
      </c>
      <c r="EZ68" s="61">
        <v>0</v>
      </c>
      <c r="FA68" s="110" t="s">
        <v>216</v>
      </c>
      <c r="FB68" s="111" t="s">
        <v>212</v>
      </c>
      <c r="FC68" s="90"/>
      <c r="FD68" s="102">
        <v>1</v>
      </c>
      <c r="FE68" s="274" t="s">
        <v>0</v>
      </c>
      <c r="FF68" s="101">
        <v>2</v>
      </c>
      <c r="FG68" s="110" t="s">
        <v>395</v>
      </c>
      <c r="FH68" s="111" t="s">
        <v>214</v>
      </c>
      <c r="FI68" s="90"/>
      <c r="FJ68" s="61">
        <v>1</v>
      </c>
      <c r="FK68" s="274" t="s">
        <v>0</v>
      </c>
      <c r="FL68" s="61">
        <v>2</v>
      </c>
      <c r="FM68" s="110" t="s">
        <v>216</v>
      </c>
      <c r="FN68" s="111" t="s">
        <v>216</v>
      </c>
      <c r="FO68" s="90"/>
      <c r="FP68" s="61">
        <v>0</v>
      </c>
      <c r="FQ68" s="274" t="s">
        <v>0</v>
      </c>
      <c r="FR68" s="61">
        <v>3</v>
      </c>
      <c r="FS68" s="110" t="s">
        <v>218</v>
      </c>
      <c r="FT68" s="111" t="s">
        <v>212</v>
      </c>
      <c r="FU68" s="90"/>
      <c r="FV68" s="61">
        <v>5</v>
      </c>
      <c r="FW68" s="274" t="s">
        <v>0</v>
      </c>
      <c r="FX68" s="61">
        <v>0</v>
      </c>
      <c r="FY68" s="110" t="s">
        <v>212</v>
      </c>
      <c r="FZ68" s="111" t="s">
        <v>212</v>
      </c>
      <c r="GA68" s="90"/>
      <c r="GB68" s="102"/>
      <c r="GC68" s="274" t="s">
        <v>0</v>
      </c>
      <c r="GD68" s="101"/>
      <c r="GE68" s="110" t="s">
        <v>326</v>
      </c>
      <c r="GF68" s="111" t="s">
        <v>326</v>
      </c>
      <c r="GG68" s="90"/>
      <c r="GH68" s="102">
        <v>5</v>
      </c>
      <c r="GI68" s="274" t="s">
        <v>0</v>
      </c>
      <c r="GJ68" s="101">
        <v>0</v>
      </c>
      <c r="GK68" s="110" t="s">
        <v>266</v>
      </c>
      <c r="GL68" s="111" t="s">
        <v>214</v>
      </c>
      <c r="GM68" s="90"/>
      <c r="GN68" s="61">
        <v>1</v>
      </c>
      <c r="GO68" s="274" t="s">
        <v>0</v>
      </c>
      <c r="GP68" s="61">
        <v>3</v>
      </c>
      <c r="GQ68" s="110" t="s">
        <v>218</v>
      </c>
      <c r="GR68" s="111" t="s">
        <v>327</v>
      </c>
      <c r="GS68" s="90"/>
      <c r="GT68" s="61">
        <v>1</v>
      </c>
      <c r="GU68" s="274" t="s">
        <v>0</v>
      </c>
      <c r="GV68" s="61">
        <v>3</v>
      </c>
      <c r="GW68" s="110" t="s">
        <v>266</v>
      </c>
      <c r="GX68" s="111" t="s">
        <v>215</v>
      </c>
      <c r="GY68" s="90"/>
      <c r="GZ68" s="102">
        <v>3</v>
      </c>
      <c r="HA68" s="274" t="s">
        <v>0</v>
      </c>
      <c r="HB68" s="101">
        <v>0</v>
      </c>
      <c r="HC68" s="110" t="s">
        <v>266</v>
      </c>
      <c r="HD68" s="111" t="s">
        <v>215</v>
      </c>
      <c r="HE68" s="90"/>
      <c r="HF68" s="61">
        <v>2</v>
      </c>
      <c r="HG68" s="274" t="s">
        <v>0</v>
      </c>
      <c r="HH68" s="61">
        <v>2</v>
      </c>
      <c r="HI68" s="110" t="s">
        <v>217</v>
      </c>
      <c r="HJ68" s="111" t="s">
        <v>218</v>
      </c>
      <c r="HK68" s="90"/>
      <c r="HL68" s="61">
        <v>2</v>
      </c>
      <c r="HM68" s="274" t="s">
        <v>0</v>
      </c>
      <c r="HN68" s="61">
        <v>2</v>
      </c>
      <c r="HO68" s="110" t="s">
        <v>217</v>
      </c>
      <c r="HP68" s="111" t="s">
        <v>214</v>
      </c>
      <c r="HQ68" s="90"/>
      <c r="HR68" s="61"/>
      <c r="HS68" s="274" t="s">
        <v>0</v>
      </c>
      <c r="HT68" s="61"/>
      <c r="HU68" s="110" t="s">
        <v>326</v>
      </c>
      <c r="HV68" s="111" t="s">
        <v>326</v>
      </c>
      <c r="HW68" s="90"/>
      <c r="HX68" s="102"/>
      <c r="HY68" s="274" t="s">
        <v>0</v>
      </c>
      <c r="HZ68" s="101"/>
      <c r="IA68" s="110" t="s">
        <v>326</v>
      </c>
      <c r="IB68" s="111" t="s">
        <v>326</v>
      </c>
      <c r="IC68" s="90"/>
      <c r="ID68" s="61"/>
      <c r="IE68" s="274" t="s">
        <v>0</v>
      </c>
      <c r="IF68" s="61"/>
      <c r="IG68" s="110" t="s">
        <v>326</v>
      </c>
      <c r="IH68" s="111" t="s">
        <v>326</v>
      </c>
      <c r="II68" s="90"/>
      <c r="IJ68" s="61"/>
      <c r="IK68" s="274" t="s">
        <v>0</v>
      </c>
      <c r="IL68" s="61"/>
      <c r="IM68" s="110" t="s">
        <v>326</v>
      </c>
      <c r="IN68" s="111" t="s">
        <v>326</v>
      </c>
      <c r="IO68" s="90"/>
      <c r="IP68" s="102">
        <v>4</v>
      </c>
      <c r="IQ68" s="274" t="s">
        <v>0</v>
      </c>
      <c r="IR68" s="101">
        <v>0</v>
      </c>
      <c r="IS68" s="110" t="s">
        <v>219</v>
      </c>
      <c r="IT68" s="111" t="s">
        <v>210</v>
      </c>
      <c r="IU68" s="90"/>
      <c r="IV68" s="61"/>
      <c r="IW68" s="274" t="s">
        <v>0</v>
      </c>
      <c r="IX68" s="61"/>
      <c r="IY68" s="110" t="s">
        <v>326</v>
      </c>
      <c r="IZ68" s="111" t="s">
        <v>326</v>
      </c>
      <c r="JA68" s="90"/>
      <c r="JB68" s="61">
        <v>1</v>
      </c>
      <c r="JC68" s="274" t="s">
        <v>0</v>
      </c>
      <c r="JD68" s="61">
        <v>2</v>
      </c>
      <c r="JE68" s="110" t="s">
        <v>416</v>
      </c>
      <c r="JF68" s="111" t="s">
        <v>327</v>
      </c>
      <c r="JG68" s="90"/>
      <c r="JH68" s="61"/>
      <c r="JI68" s="274" t="s">
        <v>0</v>
      </c>
      <c r="JJ68" s="61"/>
      <c r="JK68" s="110" t="s">
        <v>326</v>
      </c>
      <c r="JL68" s="111" t="s">
        <v>326</v>
      </c>
      <c r="JM68" s="90"/>
      <c r="JN68" s="61"/>
      <c r="JO68" s="274" t="s">
        <v>0</v>
      </c>
      <c r="JP68" s="61"/>
      <c r="JQ68" s="110" t="s">
        <v>326</v>
      </c>
      <c r="JR68" s="111" t="s">
        <v>326</v>
      </c>
      <c r="JS68" s="90"/>
      <c r="JT68" s="102"/>
      <c r="JU68" s="274" t="s">
        <v>0</v>
      </c>
      <c r="JV68" s="101"/>
      <c r="JW68" s="110" t="s">
        <v>326</v>
      </c>
      <c r="JX68" s="111" t="s">
        <v>326</v>
      </c>
      <c r="JY68" s="90"/>
      <c r="JZ68" s="102"/>
      <c r="KA68" s="274" t="s">
        <v>0</v>
      </c>
      <c r="KB68" s="101"/>
      <c r="KC68" s="110" t="s">
        <v>326</v>
      </c>
      <c r="KD68" s="111" t="s">
        <v>326</v>
      </c>
      <c r="KE68" s="90"/>
      <c r="KF68" s="102"/>
      <c r="KG68" s="274" t="s">
        <v>0</v>
      </c>
      <c r="KH68" s="101"/>
      <c r="KI68" s="110" t="s">
        <v>326</v>
      </c>
      <c r="KJ68" s="111" t="s">
        <v>326</v>
      </c>
      <c r="KK68" s="90"/>
      <c r="KL68" s="61"/>
      <c r="KM68" s="274" t="s">
        <v>0</v>
      </c>
      <c r="KN68" s="61"/>
      <c r="KO68" s="110" t="s">
        <v>326</v>
      </c>
      <c r="KP68" s="111" t="s">
        <v>326</v>
      </c>
      <c r="KQ68" s="90"/>
      <c r="KR68" s="61"/>
      <c r="KS68" s="274" t="s">
        <v>0</v>
      </c>
      <c r="KT68" s="61"/>
      <c r="KU68" s="110" t="s">
        <v>326</v>
      </c>
      <c r="KV68" s="111" t="s">
        <v>326</v>
      </c>
      <c r="KW68" s="90"/>
      <c r="KX68" s="61"/>
      <c r="KY68" s="274" t="s">
        <v>0</v>
      </c>
      <c r="KZ68" s="61"/>
      <c r="LA68" s="110" t="s">
        <v>326</v>
      </c>
      <c r="LB68" s="111" t="s">
        <v>326</v>
      </c>
      <c r="LC68" s="90"/>
      <c r="LD68" s="102"/>
      <c r="LE68" s="274" t="s">
        <v>0</v>
      </c>
      <c r="LF68" s="101"/>
      <c r="LG68" s="110" t="s">
        <v>326</v>
      </c>
      <c r="LH68" s="111" t="s">
        <v>326</v>
      </c>
      <c r="LI68" s="90"/>
      <c r="LJ68" s="61"/>
      <c r="LK68" s="274" t="s">
        <v>0</v>
      </c>
      <c r="LL68" s="61"/>
      <c r="LM68" s="110" t="s">
        <v>326</v>
      </c>
      <c r="LN68" s="111" t="s">
        <v>326</v>
      </c>
      <c r="LO68" s="90"/>
      <c r="LP68" s="61"/>
      <c r="LQ68" s="274" t="s">
        <v>0</v>
      </c>
      <c r="LR68" s="61"/>
      <c r="LS68" s="110" t="s">
        <v>326</v>
      </c>
      <c r="LT68" s="111" t="s">
        <v>326</v>
      </c>
      <c r="LU68" s="90"/>
      <c r="LV68" s="102"/>
      <c r="LW68" s="274" t="s">
        <v>0</v>
      </c>
      <c r="LX68" s="101"/>
      <c r="LY68" s="110" t="s">
        <v>326</v>
      </c>
      <c r="LZ68" s="111" t="s">
        <v>326</v>
      </c>
      <c r="MA68" s="90"/>
      <c r="MB68" s="61"/>
      <c r="MC68" s="274" t="s">
        <v>0</v>
      </c>
      <c r="MD68" s="61"/>
      <c r="ME68" s="110" t="s">
        <v>326</v>
      </c>
      <c r="MF68" s="111" t="s">
        <v>326</v>
      </c>
      <c r="MG68" s="90"/>
      <c r="MH68" s="61"/>
      <c r="MI68" s="274" t="s">
        <v>0</v>
      </c>
      <c r="MJ68" s="61"/>
      <c r="MK68" s="110" t="s">
        <v>326</v>
      </c>
      <c r="ML68" s="111" t="s">
        <v>326</v>
      </c>
      <c r="MM68" s="90"/>
      <c r="MN68" s="61"/>
      <c r="MO68" s="274" t="s">
        <v>0</v>
      </c>
      <c r="MP68" s="61"/>
      <c r="MQ68" s="110" t="s">
        <v>326</v>
      </c>
      <c r="MR68" s="111" t="s">
        <v>326</v>
      </c>
      <c r="MS68" s="90"/>
      <c r="MT68" s="102"/>
      <c r="MU68" s="274" t="s">
        <v>0</v>
      </c>
      <c r="MV68" s="101"/>
      <c r="MW68" s="110" t="s">
        <v>326</v>
      </c>
      <c r="MX68" s="111" t="s">
        <v>326</v>
      </c>
      <c r="MY68" s="90"/>
      <c r="MZ68" s="61"/>
      <c r="NA68" s="274" t="s">
        <v>0</v>
      </c>
      <c r="NB68" s="61"/>
      <c r="NC68" s="110" t="s">
        <v>326</v>
      </c>
      <c r="ND68" s="111" t="s">
        <v>326</v>
      </c>
      <c r="NE68" s="90"/>
      <c r="NF68" s="61"/>
      <c r="NG68" s="274" t="s">
        <v>0</v>
      </c>
      <c r="NH68" s="61"/>
      <c r="NI68" s="110" t="s">
        <v>326</v>
      </c>
      <c r="NJ68" s="111" t="s">
        <v>326</v>
      </c>
      <c r="NK68" s="90"/>
      <c r="NL68" s="61"/>
      <c r="NM68" s="274" t="s">
        <v>0</v>
      </c>
      <c r="NN68" s="61"/>
      <c r="NO68" s="110" t="s">
        <v>326</v>
      </c>
      <c r="NP68" s="111" t="s">
        <v>326</v>
      </c>
      <c r="NQ68" s="90"/>
      <c r="NR68" s="61"/>
      <c r="NS68" s="274" t="s">
        <v>0</v>
      </c>
      <c r="NT68" s="61"/>
      <c r="NU68" s="110" t="s">
        <v>326</v>
      </c>
      <c r="NV68" s="111" t="s">
        <v>326</v>
      </c>
      <c r="NW68" s="98"/>
      <c r="NX68" s="102"/>
      <c r="NY68" s="274" t="s">
        <v>0</v>
      </c>
      <c r="NZ68" s="101"/>
      <c r="OA68" s="110" t="s">
        <v>326</v>
      </c>
      <c r="OB68" s="111" t="s">
        <v>326</v>
      </c>
      <c r="OC68" s="117"/>
      <c r="OD68" s="253"/>
      <c r="OE68" s="110" t="s">
        <v>0</v>
      </c>
      <c r="OF68" s="110"/>
      <c r="OG68" s="110" t="s">
        <v>326</v>
      </c>
      <c r="OH68" s="111" t="s">
        <v>326</v>
      </c>
    </row>
    <row r="69" spans="1:398" ht="15" hidden="1" customHeight="1" x14ac:dyDescent="0.2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219</v>
      </c>
      <c r="N69" s="111" t="s">
        <v>327</v>
      </c>
      <c r="O69" s="77"/>
      <c r="P69" s="102">
        <v>4</v>
      </c>
      <c r="Q69" s="311" t="s">
        <v>0</v>
      </c>
      <c r="R69" s="101">
        <v>1</v>
      </c>
      <c r="S69" s="110" t="s">
        <v>216</v>
      </c>
      <c r="T69" s="111" t="s">
        <v>212</v>
      </c>
      <c r="U69" s="77"/>
      <c r="V69" s="102">
        <v>1</v>
      </c>
      <c r="W69" s="311" t="s">
        <v>0</v>
      </c>
      <c r="X69" s="101">
        <v>2</v>
      </c>
      <c r="Y69" s="110" t="s">
        <v>266</v>
      </c>
      <c r="Z69" s="111" t="s">
        <v>210</v>
      </c>
      <c r="AA69" s="90"/>
      <c r="AB69" s="61">
        <v>2</v>
      </c>
      <c r="AC69" s="294" t="s">
        <v>0</v>
      </c>
      <c r="AD69" s="61">
        <v>1</v>
      </c>
      <c r="AE69" s="110" t="s">
        <v>219</v>
      </c>
      <c r="AF69" s="111" t="s">
        <v>289</v>
      </c>
      <c r="AG69" s="90"/>
      <c r="AH69" s="61">
        <v>0</v>
      </c>
      <c r="AI69" s="274" t="s">
        <v>0</v>
      </c>
      <c r="AJ69" s="61">
        <v>3</v>
      </c>
      <c r="AK69" s="110" t="s">
        <v>289</v>
      </c>
      <c r="AL69" s="111" t="s">
        <v>216</v>
      </c>
      <c r="AM69" s="90"/>
      <c r="AN69" s="102">
        <v>1</v>
      </c>
      <c r="AO69" s="274" t="s">
        <v>0</v>
      </c>
      <c r="AP69" s="101">
        <v>3</v>
      </c>
      <c r="AQ69" s="110" t="s">
        <v>218</v>
      </c>
      <c r="AR69" s="111" t="s">
        <v>214</v>
      </c>
      <c r="AS69" s="90"/>
      <c r="AT69" s="61"/>
      <c r="AU69" s="274" t="s">
        <v>0</v>
      </c>
      <c r="AV69" s="61"/>
      <c r="AW69" s="110" t="s">
        <v>326</v>
      </c>
      <c r="AX69" s="111" t="s">
        <v>326</v>
      </c>
      <c r="AY69" s="90"/>
      <c r="AZ69" s="102">
        <v>4</v>
      </c>
      <c r="BA69" s="274" t="s">
        <v>0</v>
      </c>
      <c r="BB69" s="101">
        <v>0</v>
      </c>
      <c r="BC69" s="110" t="s">
        <v>214</v>
      </c>
      <c r="BD69" s="111" t="s">
        <v>209</v>
      </c>
      <c r="BE69" s="90"/>
      <c r="BF69" s="61">
        <v>1</v>
      </c>
      <c r="BG69" s="274" t="s">
        <v>0</v>
      </c>
      <c r="BH69" s="61">
        <v>2</v>
      </c>
      <c r="BI69" s="110" t="s">
        <v>216</v>
      </c>
      <c r="BJ69" s="111" t="s">
        <v>219</v>
      </c>
      <c r="BK69" s="90"/>
      <c r="BL69" s="61"/>
      <c r="BM69" s="274" t="s">
        <v>0</v>
      </c>
      <c r="BN69" s="61"/>
      <c r="BO69" s="110" t="s">
        <v>326</v>
      </c>
      <c r="BP69" s="111" t="s">
        <v>326</v>
      </c>
      <c r="BQ69" s="90"/>
      <c r="BR69" s="61"/>
      <c r="BS69" s="274" t="s">
        <v>0</v>
      </c>
      <c r="BT69" s="61"/>
      <c r="BU69" s="110" t="s">
        <v>326</v>
      </c>
      <c r="BV69" s="111" t="s">
        <v>326</v>
      </c>
      <c r="BW69" s="90"/>
      <c r="BX69" s="61"/>
      <c r="BY69" s="274" t="s">
        <v>0</v>
      </c>
      <c r="BZ69" s="61"/>
      <c r="CA69" s="110" t="s">
        <v>326</v>
      </c>
      <c r="CB69" s="111" t="s">
        <v>326</v>
      </c>
      <c r="CC69" s="90"/>
      <c r="CD69" s="61"/>
      <c r="CE69" s="274" t="s">
        <v>0</v>
      </c>
      <c r="CF69" s="61"/>
      <c r="CG69" s="110" t="s">
        <v>326</v>
      </c>
      <c r="CH69" s="111" t="s">
        <v>326</v>
      </c>
      <c r="CI69" s="90"/>
      <c r="CJ69" s="102"/>
      <c r="CK69" s="274" t="s">
        <v>0</v>
      </c>
      <c r="CL69" s="101"/>
      <c r="CM69" s="110" t="s">
        <v>326</v>
      </c>
      <c r="CN69" s="111" t="s">
        <v>326</v>
      </c>
      <c r="CO69" s="90"/>
      <c r="CP69" s="102"/>
      <c r="CQ69" s="274" t="s">
        <v>0</v>
      </c>
      <c r="CR69" s="101"/>
      <c r="CS69" s="110" t="s">
        <v>326</v>
      </c>
      <c r="CT69" s="111" t="s">
        <v>326</v>
      </c>
      <c r="CU69" s="90"/>
      <c r="CV69" s="61"/>
      <c r="CW69" s="274" t="s">
        <v>0</v>
      </c>
      <c r="CX69" s="61"/>
      <c r="CY69" s="110" t="s">
        <v>326</v>
      </c>
      <c r="CZ69" s="111" t="s">
        <v>326</v>
      </c>
      <c r="DA69" s="90"/>
      <c r="DB69" s="61"/>
      <c r="DC69" s="274" t="s">
        <v>0</v>
      </c>
      <c r="DD69" s="61"/>
      <c r="DE69" s="110" t="s">
        <v>326</v>
      </c>
      <c r="DF69" s="111" t="s">
        <v>326</v>
      </c>
      <c r="DG69" s="90"/>
      <c r="DH69" s="61"/>
      <c r="DI69" s="274" t="s">
        <v>0</v>
      </c>
      <c r="DJ69" s="61"/>
      <c r="DK69" s="110" t="s">
        <v>326</v>
      </c>
      <c r="DL69" s="111" t="s">
        <v>326</v>
      </c>
      <c r="DM69" s="90"/>
      <c r="DN69" s="61"/>
      <c r="DO69" s="274" t="s">
        <v>0</v>
      </c>
      <c r="DP69" s="61"/>
      <c r="DQ69" s="110" t="s">
        <v>326</v>
      </c>
      <c r="DR69" s="111" t="s">
        <v>326</v>
      </c>
      <c r="DS69" s="90"/>
      <c r="DT69" s="61"/>
      <c r="DU69" s="274" t="s">
        <v>0</v>
      </c>
      <c r="DV69" s="61"/>
      <c r="DW69" s="110" t="s">
        <v>326</v>
      </c>
      <c r="DX69" s="111" t="s">
        <v>326</v>
      </c>
      <c r="DY69" s="90"/>
      <c r="DZ69" s="61"/>
      <c r="EA69" s="274" t="s">
        <v>0</v>
      </c>
      <c r="EB69" s="61"/>
      <c r="EC69" s="110" t="s">
        <v>326</v>
      </c>
      <c r="ED69" s="111" t="s">
        <v>326</v>
      </c>
      <c r="EE69" s="90"/>
      <c r="EF69" s="61"/>
      <c r="EG69" s="274" t="s">
        <v>0</v>
      </c>
      <c r="EH69" s="61"/>
      <c r="EI69" s="110" t="s">
        <v>326</v>
      </c>
      <c r="EJ69" s="111" t="s">
        <v>326</v>
      </c>
      <c r="EK69" s="90"/>
      <c r="EL69" s="61"/>
      <c r="EM69" s="274" t="s">
        <v>0</v>
      </c>
      <c r="EN69" s="61"/>
      <c r="EO69" s="110" t="s">
        <v>326</v>
      </c>
      <c r="EP69" s="111" t="s">
        <v>326</v>
      </c>
      <c r="EQ69" s="90"/>
      <c r="ER69" s="102"/>
      <c r="ES69" s="274" t="s">
        <v>0</v>
      </c>
      <c r="ET69" s="101"/>
      <c r="EU69" s="110" t="s">
        <v>326</v>
      </c>
      <c r="EV69" s="111" t="s">
        <v>326</v>
      </c>
      <c r="EW69" s="90"/>
      <c r="EX69" s="61"/>
      <c r="EY69" s="274" t="s">
        <v>0</v>
      </c>
      <c r="EZ69" s="61"/>
      <c r="FA69" s="110" t="s">
        <v>326</v>
      </c>
      <c r="FB69" s="111" t="s">
        <v>326</v>
      </c>
      <c r="FC69" s="90"/>
      <c r="FD69" s="102"/>
      <c r="FE69" s="274" t="s">
        <v>0</v>
      </c>
      <c r="FF69" s="101"/>
      <c r="FG69" s="110" t="s">
        <v>326</v>
      </c>
      <c r="FH69" s="111" t="s">
        <v>326</v>
      </c>
      <c r="FI69" s="90"/>
      <c r="FJ69" s="61"/>
      <c r="FK69" s="274" t="s">
        <v>0</v>
      </c>
      <c r="FL69" s="61"/>
      <c r="FM69" s="110" t="s">
        <v>326</v>
      </c>
      <c r="FN69" s="111" t="s">
        <v>326</v>
      </c>
      <c r="FO69" s="90"/>
      <c r="FP69" s="61"/>
      <c r="FQ69" s="274" t="s">
        <v>0</v>
      </c>
      <c r="FR69" s="61"/>
      <c r="FS69" s="110" t="s">
        <v>326</v>
      </c>
      <c r="FT69" s="111" t="s">
        <v>326</v>
      </c>
      <c r="FU69" s="90"/>
      <c r="FV69" s="61"/>
      <c r="FW69" s="274" t="s">
        <v>0</v>
      </c>
      <c r="FX69" s="61"/>
      <c r="FY69" s="110" t="s">
        <v>326</v>
      </c>
      <c r="FZ69" s="111" t="s">
        <v>326</v>
      </c>
      <c r="GA69" s="90"/>
      <c r="GB69" s="102"/>
      <c r="GC69" s="274" t="s">
        <v>0</v>
      </c>
      <c r="GD69" s="101"/>
      <c r="GE69" s="110" t="s">
        <v>326</v>
      </c>
      <c r="GF69" s="111" t="s">
        <v>326</v>
      </c>
      <c r="GG69" s="90"/>
      <c r="GH69" s="102"/>
      <c r="GI69" s="274" t="s">
        <v>0</v>
      </c>
      <c r="GJ69" s="101"/>
      <c r="GK69" s="110" t="s">
        <v>326</v>
      </c>
      <c r="GL69" s="111" t="s">
        <v>326</v>
      </c>
      <c r="GM69" s="90"/>
      <c r="GN69" s="61"/>
      <c r="GO69" s="274" t="s">
        <v>0</v>
      </c>
      <c r="GP69" s="61"/>
      <c r="GQ69" s="110" t="s">
        <v>326</v>
      </c>
      <c r="GR69" s="111" t="s">
        <v>326</v>
      </c>
      <c r="GS69" s="90"/>
      <c r="GT69" s="61"/>
      <c r="GU69" s="274" t="s">
        <v>0</v>
      </c>
      <c r="GV69" s="61"/>
      <c r="GW69" s="110" t="s">
        <v>326</v>
      </c>
      <c r="GX69" s="111" t="s">
        <v>326</v>
      </c>
      <c r="GY69" s="90"/>
      <c r="GZ69" s="102"/>
      <c r="HA69" s="274" t="s">
        <v>0</v>
      </c>
      <c r="HB69" s="101"/>
      <c r="HC69" s="110" t="s">
        <v>326</v>
      </c>
      <c r="HD69" s="111" t="s">
        <v>326</v>
      </c>
      <c r="HE69" s="90"/>
      <c r="HF69" s="61"/>
      <c r="HG69" s="274" t="s">
        <v>0</v>
      </c>
      <c r="HH69" s="61"/>
      <c r="HI69" s="110" t="s">
        <v>326</v>
      </c>
      <c r="HJ69" s="111" t="s">
        <v>326</v>
      </c>
      <c r="HK69" s="90"/>
      <c r="HL69" s="61"/>
      <c r="HM69" s="274" t="s">
        <v>0</v>
      </c>
      <c r="HN69" s="61"/>
      <c r="HO69" s="110" t="s">
        <v>326</v>
      </c>
      <c r="HP69" s="111" t="s">
        <v>326</v>
      </c>
      <c r="HQ69" s="90"/>
      <c r="HR69" s="61"/>
      <c r="HS69" s="274" t="s">
        <v>0</v>
      </c>
      <c r="HT69" s="61"/>
      <c r="HU69" s="110" t="s">
        <v>326</v>
      </c>
      <c r="HV69" s="111" t="s">
        <v>326</v>
      </c>
      <c r="HW69" s="90"/>
      <c r="HX69" s="102"/>
      <c r="HY69" s="274" t="s">
        <v>0</v>
      </c>
      <c r="HZ69" s="101"/>
      <c r="IA69" s="110" t="s">
        <v>326</v>
      </c>
      <c r="IB69" s="111" t="s">
        <v>326</v>
      </c>
      <c r="IC69" s="90"/>
      <c r="ID69" s="61"/>
      <c r="IE69" s="274" t="s">
        <v>0</v>
      </c>
      <c r="IF69" s="61"/>
      <c r="IG69" s="110" t="s">
        <v>326</v>
      </c>
      <c r="IH69" s="111" t="s">
        <v>326</v>
      </c>
      <c r="II69" s="90"/>
      <c r="IJ69" s="61"/>
      <c r="IK69" s="274" t="s">
        <v>0</v>
      </c>
      <c r="IL69" s="61"/>
      <c r="IM69" s="110" t="s">
        <v>326</v>
      </c>
      <c r="IN69" s="111" t="s">
        <v>326</v>
      </c>
      <c r="IO69" s="90"/>
      <c r="IP69" s="102"/>
      <c r="IQ69" s="274" t="s">
        <v>0</v>
      </c>
      <c r="IR69" s="101"/>
      <c r="IS69" s="110" t="s">
        <v>326</v>
      </c>
      <c r="IT69" s="111" t="s">
        <v>326</v>
      </c>
      <c r="IU69" s="90"/>
      <c r="IV69" s="61"/>
      <c r="IW69" s="274" t="s">
        <v>0</v>
      </c>
      <c r="IX69" s="61"/>
      <c r="IY69" s="110" t="s">
        <v>326</v>
      </c>
      <c r="IZ69" s="111" t="s">
        <v>326</v>
      </c>
      <c r="JA69" s="90"/>
      <c r="JB69" s="61"/>
      <c r="JC69" s="274" t="s">
        <v>0</v>
      </c>
      <c r="JD69" s="61"/>
      <c r="JE69" s="110" t="s">
        <v>326</v>
      </c>
      <c r="JF69" s="111" t="s">
        <v>326</v>
      </c>
      <c r="JG69" s="90"/>
      <c r="JH69" s="61"/>
      <c r="JI69" s="274" t="s">
        <v>0</v>
      </c>
      <c r="JJ69" s="61"/>
      <c r="JK69" s="110" t="s">
        <v>326</v>
      </c>
      <c r="JL69" s="111" t="s">
        <v>326</v>
      </c>
      <c r="JM69" s="90"/>
      <c r="JN69" s="61"/>
      <c r="JO69" s="274" t="s">
        <v>0</v>
      </c>
      <c r="JP69" s="61"/>
      <c r="JQ69" s="110" t="s">
        <v>326</v>
      </c>
      <c r="JR69" s="111" t="s">
        <v>326</v>
      </c>
      <c r="JS69" s="90"/>
      <c r="JT69" s="102"/>
      <c r="JU69" s="274" t="s">
        <v>0</v>
      </c>
      <c r="JV69" s="101"/>
      <c r="JW69" s="110" t="s">
        <v>326</v>
      </c>
      <c r="JX69" s="111" t="s">
        <v>326</v>
      </c>
      <c r="JY69" s="90"/>
      <c r="JZ69" s="102"/>
      <c r="KA69" s="274" t="s">
        <v>0</v>
      </c>
      <c r="KB69" s="101"/>
      <c r="KC69" s="110" t="s">
        <v>326</v>
      </c>
      <c r="KD69" s="111" t="s">
        <v>326</v>
      </c>
      <c r="KE69" s="90"/>
      <c r="KF69" s="102"/>
      <c r="KG69" s="274" t="s">
        <v>0</v>
      </c>
      <c r="KH69" s="101"/>
      <c r="KI69" s="110" t="s">
        <v>326</v>
      </c>
      <c r="KJ69" s="111" t="s">
        <v>326</v>
      </c>
      <c r="KK69" s="90"/>
      <c r="KL69" s="61"/>
      <c r="KM69" s="274" t="s">
        <v>0</v>
      </c>
      <c r="KN69" s="61"/>
      <c r="KO69" s="110" t="s">
        <v>326</v>
      </c>
      <c r="KP69" s="111" t="s">
        <v>326</v>
      </c>
      <c r="KQ69" s="90"/>
      <c r="KR69" s="61"/>
      <c r="KS69" s="274" t="s">
        <v>0</v>
      </c>
      <c r="KT69" s="61"/>
      <c r="KU69" s="110" t="s">
        <v>326</v>
      </c>
      <c r="KV69" s="111" t="s">
        <v>326</v>
      </c>
      <c r="KW69" s="90"/>
      <c r="KX69" s="61"/>
      <c r="KY69" s="274" t="s">
        <v>0</v>
      </c>
      <c r="KZ69" s="61"/>
      <c r="LA69" s="110" t="s">
        <v>326</v>
      </c>
      <c r="LB69" s="111" t="s">
        <v>326</v>
      </c>
      <c r="LC69" s="90"/>
      <c r="LD69" s="102"/>
      <c r="LE69" s="274" t="s">
        <v>0</v>
      </c>
      <c r="LF69" s="101"/>
      <c r="LG69" s="110" t="s">
        <v>326</v>
      </c>
      <c r="LH69" s="111" t="s">
        <v>326</v>
      </c>
      <c r="LI69" s="90"/>
      <c r="LJ69" s="61"/>
      <c r="LK69" s="274" t="s">
        <v>0</v>
      </c>
      <c r="LL69" s="61"/>
      <c r="LM69" s="110" t="s">
        <v>326</v>
      </c>
      <c r="LN69" s="111" t="s">
        <v>326</v>
      </c>
      <c r="LO69" s="90"/>
      <c r="LP69" s="61"/>
      <c r="LQ69" s="274" t="s">
        <v>0</v>
      </c>
      <c r="LR69" s="61"/>
      <c r="LS69" s="110" t="s">
        <v>326</v>
      </c>
      <c r="LT69" s="111" t="s">
        <v>326</v>
      </c>
      <c r="LU69" s="90"/>
      <c r="LV69" s="102"/>
      <c r="LW69" s="274" t="s">
        <v>0</v>
      </c>
      <c r="LX69" s="101"/>
      <c r="LY69" s="110" t="s">
        <v>326</v>
      </c>
      <c r="LZ69" s="111" t="s">
        <v>326</v>
      </c>
      <c r="MA69" s="90"/>
      <c r="MB69" s="61"/>
      <c r="MC69" s="274" t="s">
        <v>0</v>
      </c>
      <c r="MD69" s="61"/>
      <c r="ME69" s="110" t="s">
        <v>326</v>
      </c>
      <c r="MF69" s="111" t="s">
        <v>326</v>
      </c>
      <c r="MG69" s="90"/>
      <c r="MH69" s="61"/>
      <c r="MI69" s="274" t="s">
        <v>0</v>
      </c>
      <c r="MJ69" s="61"/>
      <c r="MK69" s="110" t="s">
        <v>326</v>
      </c>
      <c r="ML69" s="111" t="s">
        <v>326</v>
      </c>
      <c r="MM69" s="90"/>
      <c r="MN69" s="61"/>
      <c r="MO69" s="274" t="s">
        <v>0</v>
      </c>
      <c r="MP69" s="61"/>
      <c r="MQ69" s="110" t="s">
        <v>326</v>
      </c>
      <c r="MR69" s="111" t="s">
        <v>326</v>
      </c>
      <c r="MS69" s="90"/>
      <c r="MT69" s="102"/>
      <c r="MU69" s="274" t="s">
        <v>0</v>
      </c>
      <c r="MV69" s="101"/>
      <c r="MW69" s="110" t="s">
        <v>326</v>
      </c>
      <c r="MX69" s="111" t="s">
        <v>326</v>
      </c>
      <c r="MY69" s="90"/>
      <c r="MZ69" s="61"/>
      <c r="NA69" s="274" t="s">
        <v>0</v>
      </c>
      <c r="NB69" s="61"/>
      <c r="NC69" s="110" t="s">
        <v>326</v>
      </c>
      <c r="ND69" s="111" t="s">
        <v>326</v>
      </c>
      <c r="NE69" s="90"/>
      <c r="NF69" s="61"/>
      <c r="NG69" s="274" t="s">
        <v>0</v>
      </c>
      <c r="NH69" s="61"/>
      <c r="NI69" s="110" t="s">
        <v>326</v>
      </c>
      <c r="NJ69" s="111" t="s">
        <v>326</v>
      </c>
      <c r="NK69" s="90"/>
      <c r="NL69" s="61"/>
      <c r="NM69" s="274" t="s">
        <v>0</v>
      </c>
      <c r="NN69" s="61"/>
      <c r="NO69" s="110" t="s">
        <v>326</v>
      </c>
      <c r="NP69" s="111" t="s">
        <v>326</v>
      </c>
      <c r="NQ69" s="90"/>
      <c r="NR69" s="61"/>
      <c r="NS69" s="274" t="s">
        <v>0</v>
      </c>
      <c r="NT69" s="61"/>
      <c r="NU69" s="110" t="s">
        <v>326</v>
      </c>
      <c r="NV69" s="111" t="s">
        <v>326</v>
      </c>
      <c r="NW69" s="98"/>
      <c r="NX69" s="102"/>
      <c r="NY69" s="274" t="s">
        <v>0</v>
      </c>
      <c r="NZ69" s="101"/>
      <c r="OA69" s="110" t="s">
        <v>326</v>
      </c>
      <c r="OB69" s="111" t="s">
        <v>326</v>
      </c>
      <c r="OC69" s="117"/>
      <c r="OD69" s="253"/>
      <c r="OE69" s="110" t="s">
        <v>0</v>
      </c>
      <c r="OF69" s="110"/>
      <c r="OG69" s="110" t="s">
        <v>326</v>
      </c>
      <c r="OH69" s="111" t="s">
        <v>326</v>
      </c>
    </row>
    <row r="70" spans="1:398" ht="15" hidden="1" x14ac:dyDescent="0.2">
      <c r="A70" s="283">
        <f>IF(B70="","",VLOOKUP(B70,'Registrovaní tipéri'!$A$2:$B$101,2,FALSE))</f>
        <v>56</v>
      </c>
      <c r="B70" s="277" t="s">
        <v>323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216</v>
      </c>
      <c r="N70" s="111" t="s">
        <v>216</v>
      </c>
      <c r="O70" s="77"/>
      <c r="P70" s="102">
        <v>3</v>
      </c>
      <c r="Q70" s="311" t="s">
        <v>0</v>
      </c>
      <c r="R70" s="101">
        <v>1</v>
      </c>
      <c r="S70" s="110" t="s">
        <v>216</v>
      </c>
      <c r="T70" s="111" t="s">
        <v>216</v>
      </c>
      <c r="U70" s="77"/>
      <c r="V70" s="102">
        <v>2</v>
      </c>
      <c r="W70" s="311" t="s">
        <v>0</v>
      </c>
      <c r="X70" s="101">
        <v>1</v>
      </c>
      <c r="Y70" s="110" t="s">
        <v>351</v>
      </c>
      <c r="Z70" s="111" t="s">
        <v>219</v>
      </c>
      <c r="AA70" s="90"/>
      <c r="AB70" s="61">
        <v>1</v>
      </c>
      <c r="AC70" s="294" t="s">
        <v>0</v>
      </c>
      <c r="AD70" s="61">
        <v>3</v>
      </c>
      <c r="AE70" s="110" t="s">
        <v>363</v>
      </c>
      <c r="AF70" s="111" t="s">
        <v>364</v>
      </c>
      <c r="AG70" s="90"/>
      <c r="AH70" s="61"/>
      <c r="AI70" s="274" t="s">
        <v>0</v>
      </c>
      <c r="AJ70" s="61"/>
      <c r="AK70" s="110" t="s">
        <v>326</v>
      </c>
      <c r="AL70" s="111" t="s">
        <v>326</v>
      </c>
      <c r="AM70" s="90"/>
      <c r="AN70" s="102">
        <v>0</v>
      </c>
      <c r="AO70" s="274" t="s">
        <v>0</v>
      </c>
      <c r="AP70" s="101">
        <v>3</v>
      </c>
      <c r="AQ70" s="110" t="s">
        <v>218</v>
      </c>
      <c r="AR70" s="111" t="s">
        <v>215</v>
      </c>
      <c r="AS70" s="90"/>
      <c r="AT70" s="61">
        <v>2</v>
      </c>
      <c r="AU70" s="274" t="s">
        <v>0</v>
      </c>
      <c r="AV70" s="61">
        <v>1</v>
      </c>
      <c r="AW70" s="110" t="s">
        <v>216</v>
      </c>
      <c r="AX70" s="111" t="s">
        <v>219</v>
      </c>
      <c r="AY70" s="90"/>
      <c r="AZ70" s="102"/>
      <c r="BA70" s="274" t="s">
        <v>0</v>
      </c>
      <c r="BB70" s="101"/>
      <c r="BC70" s="110" t="s">
        <v>326</v>
      </c>
      <c r="BD70" s="111" t="s">
        <v>326</v>
      </c>
      <c r="BE70" s="90"/>
      <c r="BF70" s="61">
        <v>1</v>
      </c>
      <c r="BG70" s="274" t="s">
        <v>0</v>
      </c>
      <c r="BH70" s="61">
        <v>2</v>
      </c>
      <c r="BI70" s="110" t="s">
        <v>289</v>
      </c>
      <c r="BJ70" s="111" t="s">
        <v>216</v>
      </c>
      <c r="BK70" s="90"/>
      <c r="BL70" s="61">
        <v>4</v>
      </c>
      <c r="BM70" s="274" t="s">
        <v>0</v>
      </c>
      <c r="BN70" s="61">
        <v>1</v>
      </c>
      <c r="BO70" s="110" t="s">
        <v>215</v>
      </c>
      <c r="BP70" s="111" t="s">
        <v>218</v>
      </c>
      <c r="BQ70" s="90"/>
      <c r="BR70" s="61">
        <v>1</v>
      </c>
      <c r="BS70" s="274" t="s">
        <v>0</v>
      </c>
      <c r="BT70" s="61">
        <v>2</v>
      </c>
      <c r="BU70" s="110" t="s">
        <v>216</v>
      </c>
      <c r="BV70" s="111" t="s">
        <v>212</v>
      </c>
      <c r="BW70" s="90"/>
      <c r="BX70" s="61">
        <v>2</v>
      </c>
      <c r="BY70" s="274" t="s">
        <v>0</v>
      </c>
      <c r="BZ70" s="61">
        <v>0</v>
      </c>
      <c r="CA70" s="110" t="s">
        <v>216</v>
      </c>
      <c r="CB70" s="111" t="s">
        <v>289</v>
      </c>
      <c r="CC70" s="90"/>
      <c r="CD70" s="61">
        <v>4</v>
      </c>
      <c r="CE70" s="274" t="s">
        <v>0</v>
      </c>
      <c r="CF70" s="61">
        <v>1</v>
      </c>
      <c r="CG70" s="110" t="s">
        <v>218</v>
      </c>
      <c r="CH70" s="111" t="s">
        <v>215</v>
      </c>
      <c r="CI70" s="90"/>
      <c r="CJ70" s="102"/>
      <c r="CK70" s="274" t="s">
        <v>0</v>
      </c>
      <c r="CL70" s="101"/>
      <c r="CM70" s="110" t="s">
        <v>326</v>
      </c>
      <c r="CN70" s="111" t="s">
        <v>326</v>
      </c>
      <c r="CO70" s="90"/>
      <c r="CP70" s="102">
        <v>1</v>
      </c>
      <c r="CQ70" s="274" t="s">
        <v>0</v>
      </c>
      <c r="CR70" s="101">
        <v>2</v>
      </c>
      <c r="CS70" s="110" t="s">
        <v>266</v>
      </c>
      <c r="CT70" s="111" t="s">
        <v>215</v>
      </c>
      <c r="CU70" s="90"/>
      <c r="CV70" s="61">
        <v>1</v>
      </c>
      <c r="CW70" s="274" t="s">
        <v>0</v>
      </c>
      <c r="CX70" s="61">
        <v>4</v>
      </c>
      <c r="CY70" s="110" t="s">
        <v>216</v>
      </c>
      <c r="CZ70" s="111" t="s">
        <v>289</v>
      </c>
      <c r="DA70" s="90"/>
      <c r="DB70" s="61"/>
      <c r="DC70" s="274" t="s">
        <v>0</v>
      </c>
      <c r="DD70" s="61"/>
      <c r="DE70" s="110" t="s">
        <v>326</v>
      </c>
      <c r="DF70" s="111" t="s">
        <v>326</v>
      </c>
      <c r="DG70" s="90"/>
      <c r="DH70" s="61"/>
      <c r="DI70" s="274" t="s">
        <v>0</v>
      </c>
      <c r="DJ70" s="61"/>
      <c r="DK70" s="110" t="s">
        <v>326</v>
      </c>
      <c r="DL70" s="111" t="s">
        <v>326</v>
      </c>
      <c r="DM70" s="90"/>
      <c r="DN70" s="61"/>
      <c r="DO70" s="274" t="s">
        <v>0</v>
      </c>
      <c r="DP70" s="61"/>
      <c r="DQ70" s="110" t="s">
        <v>326</v>
      </c>
      <c r="DR70" s="111" t="s">
        <v>326</v>
      </c>
      <c r="DS70" s="90"/>
      <c r="DT70" s="61"/>
      <c r="DU70" s="274" t="s">
        <v>0</v>
      </c>
      <c r="DV70" s="61"/>
      <c r="DW70" s="110" t="s">
        <v>326</v>
      </c>
      <c r="DX70" s="111" t="s">
        <v>326</v>
      </c>
      <c r="DY70" s="90"/>
      <c r="DZ70" s="61"/>
      <c r="EA70" s="274" t="s">
        <v>0</v>
      </c>
      <c r="EB70" s="61"/>
      <c r="EC70" s="110" t="s">
        <v>326</v>
      </c>
      <c r="ED70" s="111" t="s">
        <v>326</v>
      </c>
      <c r="EE70" s="90"/>
      <c r="EF70" s="61"/>
      <c r="EG70" s="274" t="s">
        <v>0</v>
      </c>
      <c r="EH70" s="61"/>
      <c r="EI70" s="110" t="s">
        <v>326</v>
      </c>
      <c r="EJ70" s="111" t="s">
        <v>326</v>
      </c>
      <c r="EK70" s="90"/>
      <c r="EL70" s="61"/>
      <c r="EM70" s="274" t="s">
        <v>0</v>
      </c>
      <c r="EN70" s="61"/>
      <c r="EO70" s="110" t="s">
        <v>326</v>
      </c>
      <c r="EP70" s="111" t="s">
        <v>326</v>
      </c>
      <c r="EQ70" s="90"/>
      <c r="ER70" s="102"/>
      <c r="ES70" s="274" t="s">
        <v>0</v>
      </c>
      <c r="ET70" s="101"/>
      <c r="EU70" s="110" t="s">
        <v>326</v>
      </c>
      <c r="EV70" s="111" t="s">
        <v>326</v>
      </c>
      <c r="EW70" s="90"/>
      <c r="EX70" s="61"/>
      <c r="EY70" s="274" t="s">
        <v>0</v>
      </c>
      <c r="EZ70" s="61"/>
      <c r="FA70" s="110" t="s">
        <v>326</v>
      </c>
      <c r="FB70" s="111" t="s">
        <v>326</v>
      </c>
      <c r="FC70" s="90"/>
      <c r="FD70" s="102"/>
      <c r="FE70" s="274" t="s">
        <v>0</v>
      </c>
      <c r="FF70" s="101"/>
      <c r="FG70" s="110" t="s">
        <v>326</v>
      </c>
      <c r="FH70" s="111" t="s">
        <v>326</v>
      </c>
      <c r="FI70" s="90"/>
      <c r="FJ70" s="61"/>
      <c r="FK70" s="274" t="s">
        <v>0</v>
      </c>
      <c r="FL70" s="61"/>
      <c r="FM70" s="110" t="s">
        <v>326</v>
      </c>
      <c r="FN70" s="111" t="s">
        <v>326</v>
      </c>
      <c r="FO70" s="90"/>
      <c r="FP70" s="61"/>
      <c r="FQ70" s="274" t="s">
        <v>0</v>
      </c>
      <c r="FR70" s="61"/>
      <c r="FS70" s="110" t="s">
        <v>326</v>
      </c>
      <c r="FT70" s="111" t="s">
        <v>326</v>
      </c>
      <c r="FU70" s="90"/>
      <c r="FV70" s="61"/>
      <c r="FW70" s="274" t="s">
        <v>0</v>
      </c>
      <c r="FX70" s="61"/>
      <c r="FY70" s="110" t="s">
        <v>326</v>
      </c>
      <c r="FZ70" s="111" t="s">
        <v>326</v>
      </c>
      <c r="GA70" s="90"/>
      <c r="GB70" s="102"/>
      <c r="GC70" s="274" t="s">
        <v>0</v>
      </c>
      <c r="GD70" s="101"/>
      <c r="GE70" s="110" t="s">
        <v>326</v>
      </c>
      <c r="GF70" s="111" t="s">
        <v>326</v>
      </c>
      <c r="GG70" s="90"/>
      <c r="GH70" s="102"/>
      <c r="GI70" s="274" t="s">
        <v>0</v>
      </c>
      <c r="GJ70" s="101"/>
      <c r="GK70" s="110" t="s">
        <v>326</v>
      </c>
      <c r="GL70" s="111" t="s">
        <v>326</v>
      </c>
      <c r="GM70" s="90"/>
      <c r="GN70" s="61"/>
      <c r="GO70" s="274" t="s">
        <v>0</v>
      </c>
      <c r="GP70" s="61"/>
      <c r="GQ70" s="110" t="s">
        <v>326</v>
      </c>
      <c r="GR70" s="111" t="s">
        <v>326</v>
      </c>
      <c r="GS70" s="90"/>
      <c r="GT70" s="61"/>
      <c r="GU70" s="274" t="s">
        <v>0</v>
      </c>
      <c r="GV70" s="61"/>
      <c r="GW70" s="110" t="s">
        <v>326</v>
      </c>
      <c r="GX70" s="111" t="s">
        <v>326</v>
      </c>
      <c r="GY70" s="90"/>
      <c r="GZ70" s="102"/>
      <c r="HA70" s="274" t="s">
        <v>0</v>
      </c>
      <c r="HB70" s="101"/>
      <c r="HC70" s="110" t="s">
        <v>326</v>
      </c>
      <c r="HD70" s="111" t="s">
        <v>326</v>
      </c>
      <c r="HE70" s="90"/>
      <c r="HF70" s="61"/>
      <c r="HG70" s="274" t="s">
        <v>0</v>
      </c>
      <c r="HH70" s="61"/>
      <c r="HI70" s="110" t="s">
        <v>326</v>
      </c>
      <c r="HJ70" s="111" t="s">
        <v>326</v>
      </c>
      <c r="HK70" s="90"/>
      <c r="HL70" s="61"/>
      <c r="HM70" s="274" t="s">
        <v>0</v>
      </c>
      <c r="HN70" s="61"/>
      <c r="HO70" s="110" t="s">
        <v>326</v>
      </c>
      <c r="HP70" s="111" t="s">
        <v>326</v>
      </c>
      <c r="HQ70" s="90"/>
      <c r="HR70" s="61"/>
      <c r="HS70" s="274" t="s">
        <v>0</v>
      </c>
      <c r="HT70" s="61"/>
      <c r="HU70" s="110" t="s">
        <v>326</v>
      </c>
      <c r="HV70" s="111" t="s">
        <v>326</v>
      </c>
      <c r="HW70" s="90"/>
      <c r="HX70" s="102"/>
      <c r="HY70" s="274" t="s">
        <v>0</v>
      </c>
      <c r="HZ70" s="101"/>
      <c r="IA70" s="110" t="s">
        <v>326</v>
      </c>
      <c r="IB70" s="111" t="s">
        <v>326</v>
      </c>
      <c r="IC70" s="90"/>
      <c r="ID70" s="61"/>
      <c r="IE70" s="274" t="s">
        <v>0</v>
      </c>
      <c r="IF70" s="61"/>
      <c r="IG70" s="110" t="s">
        <v>326</v>
      </c>
      <c r="IH70" s="111" t="s">
        <v>326</v>
      </c>
      <c r="II70" s="90"/>
      <c r="IJ70" s="61"/>
      <c r="IK70" s="274" t="s">
        <v>0</v>
      </c>
      <c r="IL70" s="61"/>
      <c r="IM70" s="110" t="s">
        <v>326</v>
      </c>
      <c r="IN70" s="111" t="s">
        <v>326</v>
      </c>
      <c r="IO70" s="90"/>
      <c r="IP70" s="102"/>
      <c r="IQ70" s="274" t="s">
        <v>0</v>
      </c>
      <c r="IR70" s="101"/>
      <c r="IS70" s="110" t="s">
        <v>326</v>
      </c>
      <c r="IT70" s="111" t="s">
        <v>326</v>
      </c>
      <c r="IU70" s="90"/>
      <c r="IV70" s="61"/>
      <c r="IW70" s="274" t="s">
        <v>0</v>
      </c>
      <c r="IX70" s="61"/>
      <c r="IY70" s="110" t="s">
        <v>326</v>
      </c>
      <c r="IZ70" s="111" t="s">
        <v>326</v>
      </c>
      <c r="JA70" s="90"/>
      <c r="JB70" s="61"/>
      <c r="JC70" s="274" t="s">
        <v>0</v>
      </c>
      <c r="JD70" s="61"/>
      <c r="JE70" s="110" t="s">
        <v>326</v>
      </c>
      <c r="JF70" s="111" t="s">
        <v>326</v>
      </c>
      <c r="JG70" s="90"/>
      <c r="JH70" s="61"/>
      <c r="JI70" s="274" t="s">
        <v>0</v>
      </c>
      <c r="JJ70" s="61"/>
      <c r="JK70" s="110" t="s">
        <v>326</v>
      </c>
      <c r="JL70" s="111" t="s">
        <v>326</v>
      </c>
      <c r="JM70" s="90"/>
      <c r="JN70" s="61"/>
      <c r="JO70" s="274" t="s">
        <v>0</v>
      </c>
      <c r="JP70" s="61"/>
      <c r="JQ70" s="110" t="s">
        <v>326</v>
      </c>
      <c r="JR70" s="111" t="s">
        <v>326</v>
      </c>
      <c r="JS70" s="90"/>
      <c r="JT70" s="102"/>
      <c r="JU70" s="274" t="s">
        <v>0</v>
      </c>
      <c r="JV70" s="101"/>
      <c r="JW70" s="110" t="s">
        <v>326</v>
      </c>
      <c r="JX70" s="111" t="s">
        <v>326</v>
      </c>
      <c r="JY70" s="90"/>
      <c r="JZ70" s="102"/>
      <c r="KA70" s="274" t="s">
        <v>0</v>
      </c>
      <c r="KB70" s="101"/>
      <c r="KC70" s="110" t="s">
        <v>326</v>
      </c>
      <c r="KD70" s="111" t="s">
        <v>326</v>
      </c>
      <c r="KE70" s="90"/>
      <c r="KF70" s="102"/>
      <c r="KG70" s="274" t="s">
        <v>0</v>
      </c>
      <c r="KH70" s="101"/>
      <c r="KI70" s="110" t="s">
        <v>326</v>
      </c>
      <c r="KJ70" s="111" t="s">
        <v>326</v>
      </c>
      <c r="KK70" s="90"/>
      <c r="KL70" s="61"/>
      <c r="KM70" s="274" t="s">
        <v>0</v>
      </c>
      <c r="KN70" s="61"/>
      <c r="KO70" s="110" t="s">
        <v>326</v>
      </c>
      <c r="KP70" s="111" t="s">
        <v>326</v>
      </c>
      <c r="KQ70" s="90"/>
      <c r="KR70" s="61"/>
      <c r="KS70" s="274" t="s">
        <v>0</v>
      </c>
      <c r="KT70" s="61"/>
      <c r="KU70" s="110" t="s">
        <v>326</v>
      </c>
      <c r="KV70" s="111" t="s">
        <v>326</v>
      </c>
      <c r="KW70" s="90"/>
      <c r="KX70" s="61"/>
      <c r="KY70" s="274" t="s">
        <v>0</v>
      </c>
      <c r="KZ70" s="61"/>
      <c r="LA70" s="110" t="s">
        <v>326</v>
      </c>
      <c r="LB70" s="111" t="s">
        <v>326</v>
      </c>
      <c r="LC70" s="90"/>
      <c r="LD70" s="102"/>
      <c r="LE70" s="274" t="s">
        <v>0</v>
      </c>
      <c r="LF70" s="101"/>
      <c r="LG70" s="110" t="s">
        <v>326</v>
      </c>
      <c r="LH70" s="111" t="s">
        <v>326</v>
      </c>
      <c r="LI70" s="90"/>
      <c r="LJ70" s="61"/>
      <c r="LK70" s="274" t="s">
        <v>0</v>
      </c>
      <c r="LL70" s="61"/>
      <c r="LM70" s="110" t="s">
        <v>326</v>
      </c>
      <c r="LN70" s="111" t="s">
        <v>326</v>
      </c>
      <c r="LO70" s="90"/>
      <c r="LP70" s="61"/>
      <c r="LQ70" s="274" t="s">
        <v>0</v>
      </c>
      <c r="LR70" s="61"/>
      <c r="LS70" s="110" t="s">
        <v>326</v>
      </c>
      <c r="LT70" s="111" t="s">
        <v>326</v>
      </c>
      <c r="LU70" s="90"/>
      <c r="LV70" s="102"/>
      <c r="LW70" s="274" t="s">
        <v>0</v>
      </c>
      <c r="LX70" s="101"/>
      <c r="LY70" s="110" t="s">
        <v>326</v>
      </c>
      <c r="LZ70" s="111" t="s">
        <v>326</v>
      </c>
      <c r="MA70" s="90"/>
      <c r="MB70" s="61"/>
      <c r="MC70" s="274" t="s">
        <v>0</v>
      </c>
      <c r="MD70" s="61"/>
      <c r="ME70" s="110" t="s">
        <v>326</v>
      </c>
      <c r="MF70" s="111" t="s">
        <v>326</v>
      </c>
      <c r="MG70" s="90"/>
      <c r="MH70" s="61"/>
      <c r="MI70" s="274" t="s">
        <v>0</v>
      </c>
      <c r="MJ70" s="61"/>
      <c r="MK70" s="110" t="s">
        <v>326</v>
      </c>
      <c r="ML70" s="111" t="s">
        <v>326</v>
      </c>
      <c r="MM70" s="90"/>
      <c r="MN70" s="61"/>
      <c r="MO70" s="274" t="s">
        <v>0</v>
      </c>
      <c r="MP70" s="61"/>
      <c r="MQ70" s="110" t="s">
        <v>326</v>
      </c>
      <c r="MR70" s="111" t="s">
        <v>326</v>
      </c>
      <c r="MS70" s="90"/>
      <c r="MT70" s="102"/>
      <c r="MU70" s="274" t="s">
        <v>0</v>
      </c>
      <c r="MV70" s="101"/>
      <c r="MW70" s="110" t="s">
        <v>326</v>
      </c>
      <c r="MX70" s="111" t="s">
        <v>326</v>
      </c>
      <c r="MY70" s="90"/>
      <c r="MZ70" s="61"/>
      <c r="NA70" s="274" t="s">
        <v>0</v>
      </c>
      <c r="NB70" s="61"/>
      <c r="NC70" s="110" t="s">
        <v>326</v>
      </c>
      <c r="ND70" s="111" t="s">
        <v>326</v>
      </c>
      <c r="NE70" s="90"/>
      <c r="NF70" s="61"/>
      <c r="NG70" s="274" t="s">
        <v>0</v>
      </c>
      <c r="NH70" s="61"/>
      <c r="NI70" s="110" t="s">
        <v>326</v>
      </c>
      <c r="NJ70" s="111" t="s">
        <v>326</v>
      </c>
      <c r="NK70" s="90"/>
      <c r="NL70" s="61"/>
      <c r="NM70" s="274" t="s">
        <v>0</v>
      </c>
      <c r="NN70" s="61"/>
      <c r="NO70" s="110" t="s">
        <v>326</v>
      </c>
      <c r="NP70" s="111" t="s">
        <v>326</v>
      </c>
      <c r="NQ70" s="90"/>
      <c r="NR70" s="61"/>
      <c r="NS70" s="274" t="s">
        <v>0</v>
      </c>
      <c r="NT70" s="61"/>
      <c r="NU70" s="110" t="s">
        <v>326</v>
      </c>
      <c r="NV70" s="111" t="s">
        <v>326</v>
      </c>
      <c r="NW70" s="98"/>
      <c r="NX70" s="102"/>
      <c r="NY70" s="274" t="s">
        <v>0</v>
      </c>
      <c r="NZ70" s="101"/>
      <c r="OA70" s="110" t="s">
        <v>326</v>
      </c>
      <c r="OB70" s="111" t="s">
        <v>326</v>
      </c>
      <c r="OC70" s="117"/>
      <c r="OD70" s="253"/>
      <c r="OE70" s="110" t="s">
        <v>0</v>
      </c>
      <c r="OF70" s="110"/>
      <c r="OG70" s="110" t="s">
        <v>326</v>
      </c>
      <c r="OH70" s="111" t="s">
        <v>326</v>
      </c>
    </row>
    <row r="71" spans="1:398" ht="15" x14ac:dyDescent="0.2">
      <c r="A71" s="292">
        <f>IF(B71="","",VLOOKUP(B71,'Registrovaní tipéri'!$A$2:$B$101,2,FALSE))</f>
        <v>65</v>
      </c>
      <c r="B71" s="277" t="s">
        <v>251</v>
      </c>
      <c r="J71" s="310">
        <v>0</v>
      </c>
      <c r="K71" s="311"/>
      <c r="L71" s="311">
        <v>0</v>
      </c>
      <c r="M71" s="311" t="s">
        <v>212</v>
      </c>
      <c r="N71" s="312" t="s">
        <v>212</v>
      </c>
      <c r="O71" s="77"/>
      <c r="P71" s="102">
        <v>1</v>
      </c>
      <c r="Q71" s="311" t="s">
        <v>0</v>
      </c>
      <c r="R71" s="101">
        <v>2</v>
      </c>
      <c r="S71" s="110" t="s">
        <v>342</v>
      </c>
      <c r="T71" s="111" t="s">
        <v>212</v>
      </c>
      <c r="U71" s="77"/>
      <c r="V71" s="102">
        <v>2</v>
      </c>
      <c r="W71" s="311" t="s">
        <v>0</v>
      </c>
      <c r="X71" s="101">
        <v>1</v>
      </c>
      <c r="Y71" s="110" t="s">
        <v>266</v>
      </c>
      <c r="Z71" s="111" t="s">
        <v>349</v>
      </c>
      <c r="AA71" s="90"/>
      <c r="AB71" s="61">
        <v>3</v>
      </c>
      <c r="AC71" s="294" t="s">
        <v>0</v>
      </c>
      <c r="AD71" s="61">
        <v>0</v>
      </c>
      <c r="AE71" s="110" t="s">
        <v>217</v>
      </c>
      <c r="AF71" s="111" t="s">
        <v>289</v>
      </c>
      <c r="AG71" s="90"/>
      <c r="AH71" s="61">
        <v>1</v>
      </c>
      <c r="AI71" s="274" t="s">
        <v>0</v>
      </c>
      <c r="AJ71" s="61">
        <v>5</v>
      </c>
      <c r="AK71" s="110" t="s">
        <v>217</v>
      </c>
      <c r="AL71" s="111" t="s">
        <v>289</v>
      </c>
      <c r="AM71" s="90"/>
      <c r="AN71" s="102">
        <v>2</v>
      </c>
      <c r="AO71" s="274" t="s">
        <v>0</v>
      </c>
      <c r="AP71" s="101">
        <v>3</v>
      </c>
      <c r="AQ71" s="110" t="s">
        <v>215</v>
      </c>
      <c r="AR71" s="111" t="s">
        <v>219</v>
      </c>
      <c r="AS71" s="90"/>
      <c r="AT71" s="61">
        <v>5</v>
      </c>
      <c r="AU71" s="274" t="s">
        <v>0</v>
      </c>
      <c r="AV71" s="61">
        <v>1</v>
      </c>
      <c r="AW71" s="110" t="s">
        <v>219</v>
      </c>
      <c r="AX71" s="111" t="s">
        <v>289</v>
      </c>
      <c r="AY71" s="90"/>
      <c r="AZ71" s="102">
        <v>4</v>
      </c>
      <c r="BA71" s="274" t="s">
        <v>0</v>
      </c>
      <c r="BB71" s="101">
        <v>2</v>
      </c>
      <c r="BC71" s="110" t="s">
        <v>217</v>
      </c>
      <c r="BD71" s="111" t="s">
        <v>360</v>
      </c>
      <c r="BE71" s="90"/>
      <c r="BF71" s="61">
        <v>1</v>
      </c>
      <c r="BG71" s="274" t="s">
        <v>0</v>
      </c>
      <c r="BH71" s="61">
        <v>2</v>
      </c>
      <c r="BI71" s="110" t="s">
        <v>218</v>
      </c>
      <c r="BJ71" s="111" t="s">
        <v>214</v>
      </c>
      <c r="BK71" s="90"/>
      <c r="BL71" s="61">
        <v>3</v>
      </c>
      <c r="BM71" s="274" t="s">
        <v>0</v>
      </c>
      <c r="BN71" s="61">
        <v>1</v>
      </c>
      <c r="BO71" s="110" t="s">
        <v>360</v>
      </c>
      <c r="BP71" s="111" t="s">
        <v>217</v>
      </c>
      <c r="BQ71" s="90"/>
      <c r="BR71" s="61">
        <v>0</v>
      </c>
      <c r="BS71" s="274" t="s">
        <v>0</v>
      </c>
      <c r="BT71" s="61">
        <v>5</v>
      </c>
      <c r="BU71" s="110" t="s">
        <v>216</v>
      </c>
      <c r="BV71" s="111" t="s">
        <v>327</v>
      </c>
      <c r="BW71" s="90"/>
      <c r="BX71" s="61">
        <v>2</v>
      </c>
      <c r="BY71" s="274" t="s">
        <v>0</v>
      </c>
      <c r="BZ71" s="61">
        <v>1</v>
      </c>
      <c r="CA71" s="110" t="s">
        <v>216</v>
      </c>
      <c r="CB71" s="111" t="s">
        <v>218</v>
      </c>
      <c r="CC71" s="90"/>
      <c r="CD71" s="61">
        <v>2</v>
      </c>
      <c r="CE71" s="274" t="s">
        <v>0</v>
      </c>
      <c r="CF71" s="61">
        <v>0</v>
      </c>
      <c r="CG71" s="110" t="s">
        <v>217</v>
      </c>
      <c r="CH71" s="111" t="s">
        <v>214</v>
      </c>
      <c r="CI71" s="90"/>
      <c r="CJ71" s="102">
        <v>9</v>
      </c>
      <c r="CK71" s="274" t="s">
        <v>0</v>
      </c>
      <c r="CL71" s="101">
        <v>1</v>
      </c>
      <c r="CM71" s="110" t="s">
        <v>218</v>
      </c>
      <c r="CN71" s="111" t="s">
        <v>216</v>
      </c>
      <c r="CO71" s="90"/>
      <c r="CP71" s="102">
        <v>2</v>
      </c>
      <c r="CQ71" s="274" t="s">
        <v>0</v>
      </c>
      <c r="CR71" s="101">
        <v>3</v>
      </c>
      <c r="CS71" s="110" t="s">
        <v>266</v>
      </c>
      <c r="CT71" s="111" t="s">
        <v>214</v>
      </c>
      <c r="CU71" s="90"/>
      <c r="CV71" s="61">
        <v>0</v>
      </c>
      <c r="CW71" s="274" t="s">
        <v>0</v>
      </c>
      <c r="CX71" s="61">
        <v>7</v>
      </c>
      <c r="CY71" s="110" t="s">
        <v>217</v>
      </c>
      <c r="CZ71" s="111" t="s">
        <v>289</v>
      </c>
      <c r="DA71" s="90"/>
      <c r="DB71" s="61">
        <v>0</v>
      </c>
      <c r="DC71" s="274" t="s">
        <v>0</v>
      </c>
      <c r="DD71" s="61">
        <v>3</v>
      </c>
      <c r="DE71" s="110" t="s">
        <v>215</v>
      </c>
      <c r="DF71" s="111" t="s">
        <v>266</v>
      </c>
      <c r="DG71" s="90"/>
      <c r="DH71" s="61">
        <v>6</v>
      </c>
      <c r="DI71" s="274" t="s">
        <v>0</v>
      </c>
      <c r="DJ71" s="61">
        <v>1</v>
      </c>
      <c r="DK71" s="110" t="s">
        <v>216</v>
      </c>
      <c r="DL71" s="111" t="s">
        <v>215</v>
      </c>
      <c r="DM71" s="90"/>
      <c r="DN71" s="61">
        <v>1</v>
      </c>
      <c r="DO71" s="274" t="s">
        <v>0</v>
      </c>
      <c r="DP71" s="61">
        <v>1</v>
      </c>
      <c r="DQ71" s="110" t="s">
        <v>217</v>
      </c>
      <c r="DR71" s="111" t="s">
        <v>289</v>
      </c>
      <c r="DS71" s="90"/>
      <c r="DT71" s="61">
        <v>5</v>
      </c>
      <c r="DU71" s="274" t="s">
        <v>0</v>
      </c>
      <c r="DV71" s="61">
        <v>1</v>
      </c>
      <c r="DW71" s="110" t="s">
        <v>215</v>
      </c>
      <c r="DX71" s="111" t="s">
        <v>209</v>
      </c>
      <c r="DY71" s="90"/>
      <c r="DZ71" s="61">
        <v>4</v>
      </c>
      <c r="EA71" s="274" t="s">
        <v>0</v>
      </c>
      <c r="EB71" s="61">
        <v>1</v>
      </c>
      <c r="EC71" s="110" t="s">
        <v>216</v>
      </c>
      <c r="ED71" s="111" t="s">
        <v>209</v>
      </c>
      <c r="EE71" s="90"/>
      <c r="EF71" s="61">
        <v>1</v>
      </c>
      <c r="EG71" s="274" t="s">
        <v>0</v>
      </c>
      <c r="EH71" s="61">
        <v>1</v>
      </c>
      <c r="EI71" s="110" t="s">
        <v>266</v>
      </c>
      <c r="EJ71" s="111" t="s">
        <v>209</v>
      </c>
      <c r="EK71" s="90"/>
      <c r="EL71" s="61"/>
      <c r="EM71" s="274" t="s">
        <v>0</v>
      </c>
      <c r="EN71" s="61"/>
      <c r="EO71" s="110" t="s">
        <v>326</v>
      </c>
      <c r="EP71" s="111" t="s">
        <v>326</v>
      </c>
      <c r="EQ71" s="90"/>
      <c r="ER71" s="102">
        <v>2</v>
      </c>
      <c r="ES71" s="274" t="s">
        <v>0</v>
      </c>
      <c r="ET71" s="101">
        <v>2</v>
      </c>
      <c r="EU71" s="110" t="s">
        <v>215</v>
      </c>
      <c r="EV71" s="111" t="s">
        <v>390</v>
      </c>
      <c r="EW71" s="90"/>
      <c r="EX71" s="61">
        <v>8</v>
      </c>
      <c r="EY71" s="274" t="s">
        <v>0</v>
      </c>
      <c r="EZ71" s="61">
        <v>1</v>
      </c>
      <c r="FA71" s="110" t="s">
        <v>216</v>
      </c>
      <c r="FB71" s="111" t="s">
        <v>212</v>
      </c>
      <c r="FC71" s="90"/>
      <c r="FD71" s="102">
        <v>1</v>
      </c>
      <c r="FE71" s="274" t="s">
        <v>0</v>
      </c>
      <c r="FF71" s="101">
        <v>0</v>
      </c>
      <c r="FG71" s="110" t="s">
        <v>216</v>
      </c>
      <c r="FH71" s="111" t="s">
        <v>218</v>
      </c>
      <c r="FI71" s="90"/>
      <c r="FJ71" s="61">
        <v>4</v>
      </c>
      <c r="FK71" s="274" t="s">
        <v>0</v>
      </c>
      <c r="FL71" s="61">
        <v>1</v>
      </c>
      <c r="FM71" s="110" t="s">
        <v>218</v>
      </c>
      <c r="FN71" s="111" t="s">
        <v>212</v>
      </c>
      <c r="FO71" s="90"/>
      <c r="FP71" s="61">
        <v>1</v>
      </c>
      <c r="FQ71" s="274" t="s">
        <v>0</v>
      </c>
      <c r="FR71" s="61">
        <v>2</v>
      </c>
      <c r="FS71" s="110" t="s">
        <v>218</v>
      </c>
      <c r="FT71" s="111" t="s">
        <v>212</v>
      </c>
      <c r="FU71" s="90"/>
      <c r="FV71" s="61">
        <v>2</v>
      </c>
      <c r="FW71" s="274" t="s">
        <v>0</v>
      </c>
      <c r="FX71" s="61">
        <v>0</v>
      </c>
      <c r="FY71" s="110" t="s">
        <v>216</v>
      </c>
      <c r="FZ71" s="111" t="s">
        <v>218</v>
      </c>
      <c r="GA71" s="90"/>
      <c r="GB71" s="102">
        <v>3</v>
      </c>
      <c r="GC71" s="274" t="s">
        <v>0</v>
      </c>
      <c r="GD71" s="101">
        <v>4</v>
      </c>
      <c r="GE71" s="110" t="s">
        <v>218</v>
      </c>
      <c r="GF71" s="111" t="s">
        <v>217</v>
      </c>
      <c r="GG71" s="90"/>
      <c r="GH71" s="102">
        <v>2</v>
      </c>
      <c r="GI71" s="274" t="s">
        <v>0</v>
      </c>
      <c r="GJ71" s="101">
        <v>0</v>
      </c>
      <c r="GK71" s="110" t="s">
        <v>219</v>
      </c>
      <c r="GL71" s="111" t="s">
        <v>215</v>
      </c>
      <c r="GM71" s="90"/>
      <c r="GN71" s="61">
        <v>0</v>
      </c>
      <c r="GO71" s="274" t="s">
        <v>0</v>
      </c>
      <c r="GP71" s="61">
        <v>0</v>
      </c>
      <c r="GQ71" s="110" t="s">
        <v>215</v>
      </c>
      <c r="GR71" s="111" t="s">
        <v>208</v>
      </c>
      <c r="GS71" s="90"/>
      <c r="GT71" s="61">
        <v>1</v>
      </c>
      <c r="GU71" s="274" t="s">
        <v>0</v>
      </c>
      <c r="GV71" s="61">
        <v>1</v>
      </c>
      <c r="GW71" s="110" t="s">
        <v>219</v>
      </c>
      <c r="GX71" s="111" t="s">
        <v>218</v>
      </c>
      <c r="GY71" s="90"/>
      <c r="GZ71" s="102">
        <v>6</v>
      </c>
      <c r="HA71" s="274" t="s">
        <v>0</v>
      </c>
      <c r="HB71" s="101">
        <v>0</v>
      </c>
      <c r="HC71" s="110" t="s">
        <v>217</v>
      </c>
      <c r="HD71" s="111" t="s">
        <v>360</v>
      </c>
      <c r="HE71" s="90"/>
      <c r="HF71" s="61">
        <v>2</v>
      </c>
      <c r="HG71" s="274" t="s">
        <v>0</v>
      </c>
      <c r="HH71" s="61">
        <v>0</v>
      </c>
      <c r="HI71" s="110" t="s">
        <v>217</v>
      </c>
      <c r="HJ71" s="111" t="s">
        <v>218</v>
      </c>
      <c r="HK71" s="90"/>
      <c r="HL71" s="61">
        <v>1</v>
      </c>
      <c r="HM71" s="274" t="s">
        <v>0</v>
      </c>
      <c r="HN71" s="61">
        <v>2</v>
      </c>
      <c r="HO71" s="110" t="s">
        <v>219</v>
      </c>
      <c r="HP71" s="111" t="s">
        <v>327</v>
      </c>
      <c r="HQ71" s="90"/>
      <c r="HR71" s="61">
        <v>2</v>
      </c>
      <c r="HS71" s="274" t="s">
        <v>0</v>
      </c>
      <c r="HT71" s="61">
        <v>1</v>
      </c>
      <c r="HU71" s="110" t="s">
        <v>217</v>
      </c>
      <c r="HV71" s="111" t="s">
        <v>218</v>
      </c>
      <c r="HW71" s="90"/>
      <c r="HX71" s="102"/>
      <c r="HY71" s="274" t="s">
        <v>0</v>
      </c>
      <c r="HZ71" s="101"/>
      <c r="IA71" s="110" t="s">
        <v>326</v>
      </c>
      <c r="IB71" s="111" t="s">
        <v>326</v>
      </c>
      <c r="IC71" s="90"/>
      <c r="ID71" s="61">
        <v>2</v>
      </c>
      <c r="IE71" s="274" t="s">
        <v>0</v>
      </c>
      <c r="IF71" s="61">
        <v>3</v>
      </c>
      <c r="IG71" s="110" t="s">
        <v>216</v>
      </c>
      <c r="IH71" s="111" t="s">
        <v>214</v>
      </c>
      <c r="II71" s="90"/>
      <c r="IJ71" s="61"/>
      <c r="IK71" s="274" t="s">
        <v>0</v>
      </c>
      <c r="IL71" s="61"/>
      <c r="IM71" s="110" t="s">
        <v>326</v>
      </c>
      <c r="IN71" s="111" t="s">
        <v>326</v>
      </c>
      <c r="IO71" s="90"/>
      <c r="IP71" s="102">
        <v>2</v>
      </c>
      <c r="IQ71" s="274" t="s">
        <v>0</v>
      </c>
      <c r="IR71" s="101">
        <v>0</v>
      </c>
      <c r="IS71" s="110" t="s">
        <v>215</v>
      </c>
      <c r="IT71" s="111" t="s">
        <v>219</v>
      </c>
      <c r="IU71" s="90"/>
      <c r="IV71" s="61">
        <v>2</v>
      </c>
      <c r="IW71" s="274" t="s">
        <v>0</v>
      </c>
      <c r="IX71" s="61">
        <v>3</v>
      </c>
      <c r="IY71" s="110" t="s">
        <v>215</v>
      </c>
      <c r="IZ71" s="111" t="s">
        <v>215</v>
      </c>
      <c r="JA71" s="90"/>
      <c r="JB71" s="61">
        <v>2</v>
      </c>
      <c r="JC71" s="274" t="s">
        <v>0</v>
      </c>
      <c r="JD71" s="61">
        <v>0</v>
      </c>
      <c r="JE71" s="110" t="s">
        <v>215</v>
      </c>
      <c r="JF71" s="111" t="s">
        <v>417</v>
      </c>
      <c r="JG71" s="90"/>
      <c r="JH71" s="61"/>
      <c r="JI71" s="274" t="s">
        <v>0</v>
      </c>
      <c r="JJ71" s="61"/>
      <c r="JK71" s="110" t="s">
        <v>326</v>
      </c>
      <c r="JL71" s="111" t="s">
        <v>326</v>
      </c>
      <c r="JM71" s="90"/>
      <c r="JN71" s="61"/>
      <c r="JO71" s="274" t="s">
        <v>0</v>
      </c>
      <c r="JP71" s="61"/>
      <c r="JQ71" s="110" t="s">
        <v>326</v>
      </c>
      <c r="JR71" s="111" t="s">
        <v>326</v>
      </c>
      <c r="JS71" s="90"/>
      <c r="JT71" s="102"/>
      <c r="JU71" s="274" t="s">
        <v>0</v>
      </c>
      <c r="JV71" s="101"/>
      <c r="JW71" s="110" t="s">
        <v>326</v>
      </c>
      <c r="JX71" s="111" t="s">
        <v>326</v>
      </c>
      <c r="JY71" s="90"/>
      <c r="JZ71" s="102"/>
      <c r="KA71" s="274" t="s">
        <v>0</v>
      </c>
      <c r="KB71" s="101"/>
      <c r="KC71" s="110" t="s">
        <v>326</v>
      </c>
      <c r="KD71" s="111" t="s">
        <v>326</v>
      </c>
      <c r="KE71" s="90"/>
      <c r="KF71" s="102"/>
      <c r="KG71" s="274" t="s">
        <v>0</v>
      </c>
      <c r="KH71" s="101"/>
      <c r="KI71" s="110" t="s">
        <v>326</v>
      </c>
      <c r="KJ71" s="111" t="s">
        <v>326</v>
      </c>
      <c r="KK71" s="90"/>
      <c r="KL71" s="61"/>
      <c r="KM71" s="274" t="s">
        <v>0</v>
      </c>
      <c r="KN71" s="61"/>
      <c r="KO71" s="110" t="s">
        <v>326</v>
      </c>
      <c r="KP71" s="111" t="s">
        <v>326</v>
      </c>
      <c r="KQ71" s="90"/>
      <c r="KR71" s="61"/>
      <c r="KS71" s="274" t="s">
        <v>0</v>
      </c>
      <c r="KT71" s="61"/>
      <c r="KU71" s="110" t="s">
        <v>326</v>
      </c>
      <c r="KV71" s="111" t="s">
        <v>326</v>
      </c>
      <c r="KW71" s="90"/>
      <c r="KX71" s="61"/>
      <c r="KY71" s="274" t="s">
        <v>0</v>
      </c>
      <c r="KZ71" s="61"/>
      <c r="LA71" s="110" t="s">
        <v>326</v>
      </c>
      <c r="LB71" s="111" t="s">
        <v>326</v>
      </c>
      <c r="LC71" s="90"/>
      <c r="LD71" s="102"/>
      <c r="LE71" s="274" t="s">
        <v>0</v>
      </c>
      <c r="LF71" s="101"/>
      <c r="LG71" s="110" t="s">
        <v>326</v>
      </c>
      <c r="LH71" s="111" t="s">
        <v>326</v>
      </c>
      <c r="LI71" s="90"/>
      <c r="LJ71" s="61"/>
      <c r="LK71" s="274" t="s">
        <v>0</v>
      </c>
      <c r="LL71" s="61"/>
      <c r="LM71" s="110" t="s">
        <v>326</v>
      </c>
      <c r="LN71" s="111" t="s">
        <v>326</v>
      </c>
      <c r="LO71" s="90"/>
      <c r="LP71" s="61"/>
      <c r="LQ71" s="274" t="s">
        <v>0</v>
      </c>
      <c r="LR71" s="61"/>
      <c r="LS71" s="110" t="s">
        <v>326</v>
      </c>
      <c r="LT71" s="111" t="s">
        <v>326</v>
      </c>
      <c r="LU71" s="90"/>
      <c r="LV71" s="102"/>
      <c r="LW71" s="274" t="s">
        <v>0</v>
      </c>
      <c r="LX71" s="101"/>
      <c r="LY71" s="110" t="s">
        <v>326</v>
      </c>
      <c r="LZ71" s="111" t="s">
        <v>326</v>
      </c>
      <c r="MA71" s="90"/>
      <c r="MB71" s="61"/>
      <c r="MC71" s="274" t="s">
        <v>0</v>
      </c>
      <c r="MD71" s="61"/>
      <c r="ME71" s="110" t="s">
        <v>326</v>
      </c>
      <c r="MF71" s="111" t="s">
        <v>326</v>
      </c>
      <c r="MG71" s="90"/>
      <c r="MH71" s="61"/>
      <c r="MI71" s="274" t="s">
        <v>0</v>
      </c>
      <c r="MJ71" s="61"/>
      <c r="MK71" s="110" t="s">
        <v>326</v>
      </c>
      <c r="ML71" s="111" t="s">
        <v>326</v>
      </c>
      <c r="MM71" s="90"/>
      <c r="MN71" s="61"/>
      <c r="MO71" s="274" t="s">
        <v>0</v>
      </c>
      <c r="MP71" s="61"/>
      <c r="MQ71" s="110" t="s">
        <v>326</v>
      </c>
      <c r="MR71" s="111" t="s">
        <v>326</v>
      </c>
      <c r="MS71" s="90"/>
      <c r="MT71" s="102"/>
      <c r="MU71" s="274" t="s">
        <v>0</v>
      </c>
      <c r="MV71" s="101"/>
      <c r="MW71" s="110" t="s">
        <v>326</v>
      </c>
      <c r="MX71" s="111" t="s">
        <v>326</v>
      </c>
      <c r="MY71" s="90"/>
      <c r="MZ71" s="61"/>
      <c r="NA71" s="274" t="s">
        <v>0</v>
      </c>
      <c r="NB71" s="61"/>
      <c r="NC71" s="110" t="s">
        <v>326</v>
      </c>
      <c r="ND71" s="111" t="s">
        <v>326</v>
      </c>
      <c r="NE71" s="90"/>
      <c r="NF71" s="61"/>
      <c r="NG71" s="274" t="s">
        <v>0</v>
      </c>
      <c r="NH71" s="61"/>
      <c r="NI71" s="110" t="s">
        <v>326</v>
      </c>
      <c r="NJ71" s="111" t="s">
        <v>326</v>
      </c>
      <c r="NK71" s="90"/>
      <c r="NL71" s="61"/>
      <c r="NM71" s="274" t="s">
        <v>0</v>
      </c>
      <c r="NN71" s="61"/>
      <c r="NO71" s="110" t="s">
        <v>326</v>
      </c>
      <c r="NP71" s="111" t="s">
        <v>326</v>
      </c>
      <c r="NQ71" s="90"/>
      <c r="NR71" s="61"/>
      <c r="NS71" s="274" t="s">
        <v>0</v>
      </c>
      <c r="NT71" s="61"/>
      <c r="NU71" s="110" t="s">
        <v>326</v>
      </c>
      <c r="NV71" s="111" t="s">
        <v>326</v>
      </c>
      <c r="NW71" s="98"/>
      <c r="NX71" s="102"/>
      <c r="NY71" s="274" t="s">
        <v>0</v>
      </c>
      <c r="NZ71" s="101"/>
      <c r="OA71" s="110" t="s">
        <v>326</v>
      </c>
      <c r="OB71" s="111" t="s">
        <v>326</v>
      </c>
      <c r="OC71" s="117"/>
      <c r="OD71" s="253"/>
      <c r="OE71" s="110" t="s">
        <v>0</v>
      </c>
      <c r="OF71" s="110"/>
      <c r="OG71" s="110" t="s">
        <v>326</v>
      </c>
      <c r="OH71" s="111" t="s">
        <v>326</v>
      </c>
    </row>
    <row r="72" spans="1:398" ht="15" hidden="1" x14ac:dyDescent="0.2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218</v>
      </c>
      <c r="N72" s="111" t="s">
        <v>212</v>
      </c>
      <c r="O72" s="77"/>
      <c r="P72" s="102"/>
      <c r="Q72" s="311" t="s">
        <v>0</v>
      </c>
      <c r="R72" s="101"/>
      <c r="S72" s="110" t="s">
        <v>326</v>
      </c>
      <c r="T72" s="111" t="s">
        <v>326</v>
      </c>
      <c r="U72" s="77"/>
      <c r="V72" s="102"/>
      <c r="W72" s="311" t="s">
        <v>0</v>
      </c>
      <c r="X72" s="101"/>
      <c r="Y72" s="110" t="s">
        <v>326</v>
      </c>
      <c r="Z72" s="111" t="s">
        <v>326</v>
      </c>
      <c r="AA72" s="90"/>
      <c r="AB72" s="61"/>
      <c r="AC72" s="294" t="s">
        <v>0</v>
      </c>
      <c r="AD72" s="61"/>
      <c r="AE72" s="110" t="s">
        <v>326</v>
      </c>
      <c r="AF72" s="111" t="s">
        <v>326</v>
      </c>
      <c r="AG72" s="90"/>
      <c r="AH72" s="61"/>
      <c r="AI72" s="274" t="s">
        <v>0</v>
      </c>
      <c r="AJ72" s="61"/>
      <c r="AK72" s="110" t="s">
        <v>326</v>
      </c>
      <c r="AL72" s="111" t="s">
        <v>326</v>
      </c>
      <c r="AM72" s="90"/>
      <c r="AN72" s="102"/>
      <c r="AO72" s="274" t="s">
        <v>0</v>
      </c>
      <c r="AP72" s="101"/>
      <c r="AQ72" s="110" t="s">
        <v>326</v>
      </c>
      <c r="AR72" s="111" t="s">
        <v>326</v>
      </c>
      <c r="AS72" s="90"/>
      <c r="AT72" s="61"/>
      <c r="AU72" s="274" t="s">
        <v>0</v>
      </c>
      <c r="AV72" s="61"/>
      <c r="AW72" s="110" t="s">
        <v>326</v>
      </c>
      <c r="AX72" s="111" t="s">
        <v>326</v>
      </c>
      <c r="AY72" s="90"/>
      <c r="AZ72" s="102"/>
      <c r="BA72" s="274" t="s">
        <v>0</v>
      </c>
      <c r="BB72" s="101"/>
      <c r="BC72" s="110" t="s">
        <v>326</v>
      </c>
      <c r="BD72" s="111" t="s">
        <v>326</v>
      </c>
      <c r="BE72" s="90"/>
      <c r="BF72" s="61"/>
      <c r="BG72" s="274" t="s">
        <v>0</v>
      </c>
      <c r="BH72" s="61"/>
      <c r="BI72" s="110" t="s">
        <v>326</v>
      </c>
      <c r="BJ72" s="111" t="s">
        <v>326</v>
      </c>
      <c r="BK72" s="90"/>
      <c r="BL72" s="61"/>
      <c r="BM72" s="274" t="s">
        <v>0</v>
      </c>
      <c r="BN72" s="61"/>
      <c r="BO72" s="110" t="s">
        <v>326</v>
      </c>
      <c r="BP72" s="111" t="s">
        <v>326</v>
      </c>
      <c r="BQ72" s="90"/>
      <c r="BR72" s="61"/>
      <c r="BS72" s="274" t="s">
        <v>0</v>
      </c>
      <c r="BT72" s="61"/>
      <c r="BU72" s="110" t="s">
        <v>326</v>
      </c>
      <c r="BV72" s="111" t="s">
        <v>326</v>
      </c>
      <c r="BW72" s="90"/>
      <c r="BX72" s="61"/>
      <c r="BY72" s="274" t="s">
        <v>0</v>
      </c>
      <c r="BZ72" s="61"/>
      <c r="CA72" s="110" t="s">
        <v>326</v>
      </c>
      <c r="CB72" s="111" t="s">
        <v>326</v>
      </c>
      <c r="CC72" s="90"/>
      <c r="CD72" s="61"/>
      <c r="CE72" s="274" t="s">
        <v>0</v>
      </c>
      <c r="CF72" s="61"/>
      <c r="CG72" s="110" t="s">
        <v>326</v>
      </c>
      <c r="CH72" s="111" t="s">
        <v>326</v>
      </c>
      <c r="CI72" s="90"/>
      <c r="CJ72" s="102"/>
      <c r="CK72" s="274" t="s">
        <v>0</v>
      </c>
      <c r="CL72" s="101"/>
      <c r="CM72" s="110" t="s">
        <v>326</v>
      </c>
      <c r="CN72" s="111" t="s">
        <v>326</v>
      </c>
      <c r="CO72" s="90"/>
      <c r="CP72" s="102"/>
      <c r="CQ72" s="274" t="s">
        <v>0</v>
      </c>
      <c r="CR72" s="101"/>
      <c r="CS72" s="110" t="s">
        <v>326</v>
      </c>
      <c r="CT72" s="111" t="s">
        <v>326</v>
      </c>
      <c r="CU72" s="90"/>
      <c r="CV72" s="61"/>
      <c r="CW72" s="274" t="s">
        <v>0</v>
      </c>
      <c r="CX72" s="61"/>
      <c r="CY72" s="110" t="s">
        <v>326</v>
      </c>
      <c r="CZ72" s="111" t="s">
        <v>326</v>
      </c>
      <c r="DA72" s="90"/>
      <c r="DB72" s="61"/>
      <c r="DC72" s="274" t="s">
        <v>0</v>
      </c>
      <c r="DD72" s="61"/>
      <c r="DE72" s="110" t="s">
        <v>326</v>
      </c>
      <c r="DF72" s="111" t="s">
        <v>326</v>
      </c>
      <c r="DG72" s="90"/>
      <c r="DH72" s="61"/>
      <c r="DI72" s="274" t="s">
        <v>0</v>
      </c>
      <c r="DJ72" s="61"/>
      <c r="DK72" s="110" t="s">
        <v>326</v>
      </c>
      <c r="DL72" s="111" t="s">
        <v>326</v>
      </c>
      <c r="DM72" s="90"/>
      <c r="DN72" s="61"/>
      <c r="DO72" s="274" t="s">
        <v>0</v>
      </c>
      <c r="DP72" s="61"/>
      <c r="DQ72" s="110" t="s">
        <v>326</v>
      </c>
      <c r="DR72" s="111" t="s">
        <v>326</v>
      </c>
      <c r="DS72" s="90"/>
      <c r="DT72" s="61"/>
      <c r="DU72" s="274" t="s">
        <v>0</v>
      </c>
      <c r="DV72" s="61"/>
      <c r="DW72" s="110" t="s">
        <v>326</v>
      </c>
      <c r="DX72" s="111" t="s">
        <v>326</v>
      </c>
      <c r="DY72" s="90"/>
      <c r="DZ72" s="61"/>
      <c r="EA72" s="274" t="s">
        <v>0</v>
      </c>
      <c r="EB72" s="61"/>
      <c r="EC72" s="110" t="s">
        <v>326</v>
      </c>
      <c r="ED72" s="111" t="s">
        <v>326</v>
      </c>
      <c r="EE72" s="90"/>
      <c r="EF72" s="61"/>
      <c r="EG72" s="274" t="s">
        <v>0</v>
      </c>
      <c r="EH72" s="61"/>
      <c r="EI72" s="110" t="s">
        <v>326</v>
      </c>
      <c r="EJ72" s="111" t="s">
        <v>326</v>
      </c>
      <c r="EK72" s="90"/>
      <c r="EL72" s="61"/>
      <c r="EM72" s="274" t="s">
        <v>0</v>
      </c>
      <c r="EN72" s="61"/>
      <c r="EO72" s="110" t="s">
        <v>326</v>
      </c>
      <c r="EP72" s="111" t="s">
        <v>326</v>
      </c>
      <c r="EQ72" s="90"/>
      <c r="ER72" s="102"/>
      <c r="ES72" s="274" t="s">
        <v>0</v>
      </c>
      <c r="ET72" s="101"/>
      <c r="EU72" s="110" t="s">
        <v>326</v>
      </c>
      <c r="EV72" s="111" t="s">
        <v>326</v>
      </c>
      <c r="EW72" s="90"/>
      <c r="EX72" s="61"/>
      <c r="EY72" s="274" t="s">
        <v>0</v>
      </c>
      <c r="EZ72" s="61"/>
      <c r="FA72" s="110" t="s">
        <v>326</v>
      </c>
      <c r="FB72" s="111" t="s">
        <v>326</v>
      </c>
      <c r="FC72" s="90"/>
      <c r="FD72" s="102"/>
      <c r="FE72" s="274" t="s">
        <v>0</v>
      </c>
      <c r="FF72" s="101"/>
      <c r="FG72" s="110" t="s">
        <v>326</v>
      </c>
      <c r="FH72" s="111" t="s">
        <v>326</v>
      </c>
      <c r="FI72" s="90"/>
      <c r="FJ72" s="61"/>
      <c r="FK72" s="274" t="s">
        <v>0</v>
      </c>
      <c r="FL72" s="61"/>
      <c r="FM72" s="110" t="s">
        <v>326</v>
      </c>
      <c r="FN72" s="111" t="s">
        <v>326</v>
      </c>
      <c r="FO72" s="90"/>
      <c r="FP72" s="61"/>
      <c r="FQ72" s="274" t="s">
        <v>0</v>
      </c>
      <c r="FR72" s="61"/>
      <c r="FS72" s="110" t="s">
        <v>326</v>
      </c>
      <c r="FT72" s="111" t="s">
        <v>326</v>
      </c>
      <c r="FU72" s="90"/>
      <c r="FV72" s="61"/>
      <c r="FW72" s="274" t="s">
        <v>0</v>
      </c>
      <c r="FX72" s="61"/>
      <c r="FY72" s="110" t="s">
        <v>326</v>
      </c>
      <c r="FZ72" s="111" t="s">
        <v>326</v>
      </c>
      <c r="GA72" s="90"/>
      <c r="GB72" s="102"/>
      <c r="GC72" s="274" t="s">
        <v>0</v>
      </c>
      <c r="GD72" s="101"/>
      <c r="GE72" s="110" t="s">
        <v>326</v>
      </c>
      <c r="GF72" s="111" t="s">
        <v>326</v>
      </c>
      <c r="GG72" s="90"/>
      <c r="GH72" s="102"/>
      <c r="GI72" s="274" t="s">
        <v>0</v>
      </c>
      <c r="GJ72" s="101"/>
      <c r="GK72" s="110" t="s">
        <v>326</v>
      </c>
      <c r="GL72" s="111" t="s">
        <v>326</v>
      </c>
      <c r="GM72" s="90"/>
      <c r="GN72" s="61"/>
      <c r="GO72" s="274" t="s">
        <v>0</v>
      </c>
      <c r="GP72" s="61"/>
      <c r="GQ72" s="110" t="s">
        <v>326</v>
      </c>
      <c r="GR72" s="111" t="s">
        <v>326</v>
      </c>
      <c r="GS72" s="90"/>
      <c r="GT72" s="61"/>
      <c r="GU72" s="274" t="s">
        <v>0</v>
      </c>
      <c r="GV72" s="61"/>
      <c r="GW72" s="110" t="s">
        <v>326</v>
      </c>
      <c r="GX72" s="111" t="s">
        <v>326</v>
      </c>
      <c r="GY72" s="90"/>
      <c r="GZ72" s="102"/>
      <c r="HA72" s="274" t="s">
        <v>0</v>
      </c>
      <c r="HB72" s="101"/>
      <c r="HC72" s="110" t="s">
        <v>326</v>
      </c>
      <c r="HD72" s="111" t="s">
        <v>326</v>
      </c>
      <c r="HE72" s="90"/>
      <c r="HF72" s="61"/>
      <c r="HG72" s="274" t="s">
        <v>0</v>
      </c>
      <c r="HH72" s="61"/>
      <c r="HI72" s="110" t="s">
        <v>326</v>
      </c>
      <c r="HJ72" s="111" t="s">
        <v>326</v>
      </c>
      <c r="HK72" s="90"/>
      <c r="HL72" s="61"/>
      <c r="HM72" s="274" t="s">
        <v>0</v>
      </c>
      <c r="HN72" s="61"/>
      <c r="HO72" s="110" t="s">
        <v>326</v>
      </c>
      <c r="HP72" s="111" t="s">
        <v>326</v>
      </c>
      <c r="HQ72" s="90"/>
      <c r="HR72" s="61"/>
      <c r="HS72" s="274" t="s">
        <v>0</v>
      </c>
      <c r="HT72" s="61"/>
      <c r="HU72" s="110" t="s">
        <v>326</v>
      </c>
      <c r="HV72" s="111" t="s">
        <v>326</v>
      </c>
      <c r="HW72" s="90"/>
      <c r="HX72" s="102"/>
      <c r="HY72" s="274" t="s">
        <v>0</v>
      </c>
      <c r="HZ72" s="101"/>
      <c r="IA72" s="110" t="s">
        <v>326</v>
      </c>
      <c r="IB72" s="111" t="s">
        <v>326</v>
      </c>
      <c r="IC72" s="90"/>
      <c r="ID72" s="61"/>
      <c r="IE72" s="274" t="s">
        <v>0</v>
      </c>
      <c r="IF72" s="61"/>
      <c r="IG72" s="110" t="s">
        <v>326</v>
      </c>
      <c r="IH72" s="111" t="s">
        <v>326</v>
      </c>
      <c r="II72" s="90"/>
      <c r="IJ72" s="61"/>
      <c r="IK72" s="274" t="s">
        <v>0</v>
      </c>
      <c r="IL72" s="61"/>
      <c r="IM72" s="110" t="s">
        <v>326</v>
      </c>
      <c r="IN72" s="111" t="s">
        <v>326</v>
      </c>
      <c r="IO72" s="90"/>
      <c r="IP72" s="102"/>
      <c r="IQ72" s="274" t="s">
        <v>0</v>
      </c>
      <c r="IR72" s="101"/>
      <c r="IS72" s="110" t="s">
        <v>326</v>
      </c>
      <c r="IT72" s="111" t="s">
        <v>326</v>
      </c>
      <c r="IU72" s="90"/>
      <c r="IV72" s="61"/>
      <c r="IW72" s="274" t="s">
        <v>0</v>
      </c>
      <c r="IX72" s="61"/>
      <c r="IY72" s="110" t="s">
        <v>326</v>
      </c>
      <c r="IZ72" s="111" t="s">
        <v>326</v>
      </c>
      <c r="JA72" s="90"/>
      <c r="JB72" s="61"/>
      <c r="JC72" s="274" t="s">
        <v>0</v>
      </c>
      <c r="JD72" s="61"/>
      <c r="JE72" s="110" t="s">
        <v>326</v>
      </c>
      <c r="JF72" s="111" t="s">
        <v>326</v>
      </c>
      <c r="JG72" s="90"/>
      <c r="JH72" s="61"/>
      <c r="JI72" s="274" t="s">
        <v>0</v>
      </c>
      <c r="JJ72" s="61"/>
      <c r="JK72" s="110" t="s">
        <v>326</v>
      </c>
      <c r="JL72" s="111" t="s">
        <v>326</v>
      </c>
      <c r="JM72" s="90"/>
      <c r="JN72" s="61"/>
      <c r="JO72" s="274" t="s">
        <v>0</v>
      </c>
      <c r="JP72" s="61"/>
      <c r="JQ72" s="110" t="s">
        <v>326</v>
      </c>
      <c r="JR72" s="111" t="s">
        <v>326</v>
      </c>
      <c r="JS72" s="90"/>
      <c r="JT72" s="102"/>
      <c r="JU72" s="274" t="s">
        <v>0</v>
      </c>
      <c r="JV72" s="101"/>
      <c r="JW72" s="110" t="s">
        <v>326</v>
      </c>
      <c r="JX72" s="111" t="s">
        <v>326</v>
      </c>
      <c r="JY72" s="90"/>
      <c r="JZ72" s="102"/>
      <c r="KA72" s="274" t="s">
        <v>0</v>
      </c>
      <c r="KB72" s="101"/>
      <c r="KC72" s="110" t="s">
        <v>326</v>
      </c>
      <c r="KD72" s="111" t="s">
        <v>326</v>
      </c>
      <c r="KE72" s="90"/>
      <c r="KF72" s="102"/>
      <c r="KG72" s="274" t="s">
        <v>0</v>
      </c>
      <c r="KH72" s="101"/>
      <c r="KI72" s="110" t="s">
        <v>326</v>
      </c>
      <c r="KJ72" s="111" t="s">
        <v>326</v>
      </c>
      <c r="KK72" s="90"/>
      <c r="KL72" s="61"/>
      <c r="KM72" s="274" t="s">
        <v>0</v>
      </c>
      <c r="KN72" s="61"/>
      <c r="KO72" s="110" t="s">
        <v>326</v>
      </c>
      <c r="KP72" s="111" t="s">
        <v>326</v>
      </c>
      <c r="KQ72" s="90"/>
      <c r="KR72" s="61"/>
      <c r="KS72" s="274" t="s">
        <v>0</v>
      </c>
      <c r="KT72" s="61"/>
      <c r="KU72" s="110" t="s">
        <v>326</v>
      </c>
      <c r="KV72" s="111" t="s">
        <v>326</v>
      </c>
      <c r="KW72" s="90"/>
      <c r="KX72" s="61"/>
      <c r="KY72" s="274" t="s">
        <v>0</v>
      </c>
      <c r="KZ72" s="61"/>
      <c r="LA72" s="110" t="s">
        <v>326</v>
      </c>
      <c r="LB72" s="111" t="s">
        <v>326</v>
      </c>
      <c r="LC72" s="90"/>
      <c r="LD72" s="102"/>
      <c r="LE72" s="274" t="s">
        <v>0</v>
      </c>
      <c r="LF72" s="101"/>
      <c r="LG72" s="110" t="s">
        <v>326</v>
      </c>
      <c r="LH72" s="111" t="s">
        <v>326</v>
      </c>
      <c r="LI72" s="90"/>
      <c r="LJ72" s="61"/>
      <c r="LK72" s="274" t="s">
        <v>0</v>
      </c>
      <c r="LL72" s="61"/>
      <c r="LM72" s="110" t="s">
        <v>326</v>
      </c>
      <c r="LN72" s="111" t="s">
        <v>326</v>
      </c>
      <c r="LO72" s="90"/>
      <c r="LP72" s="61"/>
      <c r="LQ72" s="274" t="s">
        <v>0</v>
      </c>
      <c r="LR72" s="61"/>
      <c r="LS72" s="110" t="s">
        <v>326</v>
      </c>
      <c r="LT72" s="111" t="s">
        <v>326</v>
      </c>
      <c r="LU72" s="90"/>
      <c r="LV72" s="102"/>
      <c r="LW72" s="274" t="s">
        <v>0</v>
      </c>
      <c r="LX72" s="101"/>
      <c r="LY72" s="110" t="s">
        <v>326</v>
      </c>
      <c r="LZ72" s="111" t="s">
        <v>326</v>
      </c>
      <c r="MA72" s="90"/>
      <c r="MB72" s="61"/>
      <c r="MC72" s="274" t="s">
        <v>0</v>
      </c>
      <c r="MD72" s="61"/>
      <c r="ME72" s="110" t="s">
        <v>326</v>
      </c>
      <c r="MF72" s="111" t="s">
        <v>326</v>
      </c>
      <c r="MG72" s="90"/>
      <c r="MH72" s="61"/>
      <c r="MI72" s="274" t="s">
        <v>0</v>
      </c>
      <c r="MJ72" s="61"/>
      <c r="MK72" s="110" t="s">
        <v>326</v>
      </c>
      <c r="ML72" s="111" t="s">
        <v>326</v>
      </c>
      <c r="MM72" s="90"/>
      <c r="MN72" s="61"/>
      <c r="MO72" s="274" t="s">
        <v>0</v>
      </c>
      <c r="MP72" s="61"/>
      <c r="MQ72" s="110" t="s">
        <v>326</v>
      </c>
      <c r="MR72" s="111" t="s">
        <v>326</v>
      </c>
      <c r="MS72" s="90"/>
      <c r="MT72" s="102"/>
      <c r="MU72" s="274" t="s">
        <v>0</v>
      </c>
      <c r="MV72" s="101"/>
      <c r="MW72" s="110" t="s">
        <v>326</v>
      </c>
      <c r="MX72" s="111" t="s">
        <v>326</v>
      </c>
      <c r="MY72" s="90"/>
      <c r="MZ72" s="61"/>
      <c r="NA72" s="274" t="s">
        <v>0</v>
      </c>
      <c r="NB72" s="61"/>
      <c r="NC72" s="110" t="s">
        <v>326</v>
      </c>
      <c r="ND72" s="111" t="s">
        <v>326</v>
      </c>
      <c r="NE72" s="90"/>
      <c r="NF72" s="61"/>
      <c r="NG72" s="274" t="s">
        <v>0</v>
      </c>
      <c r="NH72" s="61"/>
      <c r="NI72" s="110" t="s">
        <v>326</v>
      </c>
      <c r="NJ72" s="111" t="s">
        <v>326</v>
      </c>
      <c r="NK72" s="90"/>
      <c r="NL72" s="61"/>
      <c r="NM72" s="274" t="s">
        <v>0</v>
      </c>
      <c r="NN72" s="61"/>
      <c r="NO72" s="110" t="s">
        <v>326</v>
      </c>
      <c r="NP72" s="111" t="s">
        <v>326</v>
      </c>
      <c r="NQ72" s="90"/>
      <c r="NR72" s="61"/>
      <c r="NS72" s="274" t="s">
        <v>0</v>
      </c>
      <c r="NT72" s="61"/>
      <c r="NU72" s="110" t="s">
        <v>326</v>
      </c>
      <c r="NV72" s="111" t="s">
        <v>326</v>
      </c>
      <c r="NW72" s="98"/>
      <c r="NX72" s="102"/>
      <c r="NY72" s="274" t="s">
        <v>0</v>
      </c>
      <c r="NZ72" s="101"/>
      <c r="OA72" s="110" t="s">
        <v>326</v>
      </c>
      <c r="OB72" s="111" t="s">
        <v>326</v>
      </c>
      <c r="OC72" s="117"/>
      <c r="OD72" s="253"/>
      <c r="OE72" s="110" t="s">
        <v>0</v>
      </c>
      <c r="OF72" s="110"/>
      <c r="OG72" s="110" t="s">
        <v>326</v>
      </c>
      <c r="OH72" s="111" t="s">
        <v>326</v>
      </c>
    </row>
    <row r="73" spans="1:398" ht="15" x14ac:dyDescent="0.2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207</v>
      </c>
      <c r="N73" s="111" t="s">
        <v>210</v>
      </c>
      <c r="O73" s="77"/>
      <c r="P73" s="102">
        <v>5</v>
      </c>
      <c r="Q73" s="311" t="s">
        <v>0</v>
      </c>
      <c r="R73" s="101">
        <v>0</v>
      </c>
      <c r="S73" s="110" t="s">
        <v>289</v>
      </c>
      <c r="T73" s="111" t="s">
        <v>327</v>
      </c>
      <c r="U73" s="77"/>
      <c r="V73" s="102">
        <v>1</v>
      </c>
      <c r="W73" s="311" t="s">
        <v>0</v>
      </c>
      <c r="X73" s="101">
        <v>2</v>
      </c>
      <c r="Y73" s="110" t="s">
        <v>219</v>
      </c>
      <c r="Z73" s="111" t="s">
        <v>289</v>
      </c>
      <c r="AA73" s="90"/>
      <c r="AB73" s="61">
        <v>4</v>
      </c>
      <c r="AC73" s="294" t="s">
        <v>0</v>
      </c>
      <c r="AD73" s="61">
        <v>2</v>
      </c>
      <c r="AE73" s="110" t="s">
        <v>218</v>
      </c>
      <c r="AF73" s="111" t="s">
        <v>216</v>
      </c>
      <c r="AG73" s="90"/>
      <c r="AH73" s="61">
        <v>0</v>
      </c>
      <c r="AI73" s="274" t="s">
        <v>0</v>
      </c>
      <c r="AJ73" s="61">
        <v>4</v>
      </c>
      <c r="AK73" s="110" t="s">
        <v>217</v>
      </c>
      <c r="AL73" s="111" t="s">
        <v>216</v>
      </c>
      <c r="AM73" s="90"/>
      <c r="AN73" s="102">
        <v>0</v>
      </c>
      <c r="AO73" s="274" t="s">
        <v>0</v>
      </c>
      <c r="AP73" s="101">
        <v>2</v>
      </c>
      <c r="AQ73" s="110" t="s">
        <v>218</v>
      </c>
      <c r="AR73" s="111" t="s">
        <v>215</v>
      </c>
      <c r="AS73" s="90"/>
      <c r="AT73" s="61">
        <v>3</v>
      </c>
      <c r="AU73" s="274" t="s">
        <v>0</v>
      </c>
      <c r="AV73" s="61">
        <v>1</v>
      </c>
      <c r="AW73" s="110" t="s">
        <v>207</v>
      </c>
      <c r="AX73" s="111" t="s">
        <v>289</v>
      </c>
      <c r="AY73" s="90"/>
      <c r="AZ73" s="102">
        <v>2</v>
      </c>
      <c r="BA73" s="274" t="s">
        <v>0</v>
      </c>
      <c r="BB73" s="101">
        <v>0</v>
      </c>
      <c r="BC73" s="110" t="s">
        <v>215</v>
      </c>
      <c r="BD73" s="111" t="s">
        <v>362</v>
      </c>
      <c r="BE73" s="90"/>
      <c r="BF73" s="61">
        <v>2</v>
      </c>
      <c r="BG73" s="274" t="s">
        <v>0</v>
      </c>
      <c r="BH73" s="61">
        <v>3</v>
      </c>
      <c r="BI73" s="110" t="s">
        <v>217</v>
      </c>
      <c r="BJ73" s="111" t="s">
        <v>216</v>
      </c>
      <c r="BK73" s="90"/>
      <c r="BL73" s="61">
        <v>3</v>
      </c>
      <c r="BM73" s="274" t="s">
        <v>0</v>
      </c>
      <c r="BN73" s="61">
        <v>0</v>
      </c>
      <c r="BO73" s="110" t="s">
        <v>215</v>
      </c>
      <c r="BP73" s="111" t="s">
        <v>209</v>
      </c>
      <c r="BQ73" s="90"/>
      <c r="BR73" s="61">
        <v>1</v>
      </c>
      <c r="BS73" s="274" t="s">
        <v>0</v>
      </c>
      <c r="BT73" s="61">
        <v>3</v>
      </c>
      <c r="BU73" s="110" t="s">
        <v>289</v>
      </c>
      <c r="BV73" s="111" t="s">
        <v>212</v>
      </c>
      <c r="BW73" s="90"/>
      <c r="BX73" s="61">
        <v>3</v>
      </c>
      <c r="BY73" s="274" t="s">
        <v>0</v>
      </c>
      <c r="BZ73" s="61">
        <v>0</v>
      </c>
      <c r="CA73" s="110" t="s">
        <v>207</v>
      </c>
      <c r="CB73" s="111" t="s">
        <v>209</v>
      </c>
      <c r="CC73" s="90"/>
      <c r="CD73" s="61">
        <v>3</v>
      </c>
      <c r="CE73" s="274" t="s">
        <v>0</v>
      </c>
      <c r="CF73" s="61">
        <v>1</v>
      </c>
      <c r="CG73" s="110" t="s">
        <v>215</v>
      </c>
      <c r="CH73" s="111" t="s">
        <v>218</v>
      </c>
      <c r="CI73" s="90"/>
      <c r="CJ73" s="102">
        <v>4</v>
      </c>
      <c r="CK73" s="274" t="s">
        <v>0</v>
      </c>
      <c r="CL73" s="101">
        <v>2</v>
      </c>
      <c r="CM73" s="110" t="s">
        <v>217</v>
      </c>
      <c r="CN73" s="111" t="s">
        <v>216</v>
      </c>
      <c r="CO73" s="90"/>
      <c r="CP73" s="102">
        <v>2</v>
      </c>
      <c r="CQ73" s="274" t="s">
        <v>0</v>
      </c>
      <c r="CR73" s="101">
        <v>3</v>
      </c>
      <c r="CS73" s="110" t="s">
        <v>266</v>
      </c>
      <c r="CT73" s="111" t="s">
        <v>215</v>
      </c>
      <c r="CU73" s="90"/>
      <c r="CV73" s="61">
        <v>0</v>
      </c>
      <c r="CW73" s="274" t="s">
        <v>0</v>
      </c>
      <c r="CX73" s="61">
        <v>6</v>
      </c>
      <c r="CY73" s="110" t="s">
        <v>217</v>
      </c>
      <c r="CZ73" s="111" t="s">
        <v>216</v>
      </c>
      <c r="DA73" s="90"/>
      <c r="DB73" s="61"/>
      <c r="DC73" s="274" t="s">
        <v>0</v>
      </c>
      <c r="DD73" s="61"/>
      <c r="DE73" s="110" t="s">
        <v>326</v>
      </c>
      <c r="DF73" s="111" t="s">
        <v>326</v>
      </c>
      <c r="DG73" s="90"/>
      <c r="DH73" s="61"/>
      <c r="DI73" s="274" t="s">
        <v>0</v>
      </c>
      <c r="DJ73" s="61"/>
      <c r="DK73" s="110" t="s">
        <v>326</v>
      </c>
      <c r="DL73" s="111" t="s">
        <v>326</v>
      </c>
      <c r="DM73" s="90"/>
      <c r="DN73" s="61"/>
      <c r="DO73" s="274" t="s">
        <v>0</v>
      </c>
      <c r="DP73" s="61"/>
      <c r="DQ73" s="110" t="s">
        <v>326</v>
      </c>
      <c r="DR73" s="111" t="s">
        <v>326</v>
      </c>
      <c r="DS73" s="90"/>
      <c r="DT73" s="61"/>
      <c r="DU73" s="274" t="s">
        <v>0</v>
      </c>
      <c r="DV73" s="61"/>
      <c r="DW73" s="110" t="s">
        <v>326</v>
      </c>
      <c r="DX73" s="111" t="s">
        <v>326</v>
      </c>
      <c r="DY73" s="90"/>
      <c r="DZ73" s="61"/>
      <c r="EA73" s="274" t="s">
        <v>0</v>
      </c>
      <c r="EB73" s="61"/>
      <c r="EC73" s="110" t="s">
        <v>326</v>
      </c>
      <c r="ED73" s="111" t="s">
        <v>326</v>
      </c>
      <c r="EE73" s="90"/>
      <c r="EF73" s="61"/>
      <c r="EG73" s="274" t="s">
        <v>0</v>
      </c>
      <c r="EH73" s="61"/>
      <c r="EI73" s="110" t="s">
        <v>326</v>
      </c>
      <c r="EJ73" s="111" t="s">
        <v>326</v>
      </c>
      <c r="EK73" s="90"/>
      <c r="EL73" s="61"/>
      <c r="EM73" s="274" t="s">
        <v>0</v>
      </c>
      <c r="EN73" s="61"/>
      <c r="EO73" s="110" t="s">
        <v>326</v>
      </c>
      <c r="EP73" s="111" t="s">
        <v>326</v>
      </c>
      <c r="EQ73" s="90"/>
      <c r="ER73" s="102"/>
      <c r="ES73" s="274" t="s">
        <v>0</v>
      </c>
      <c r="ET73" s="101"/>
      <c r="EU73" s="110" t="s">
        <v>326</v>
      </c>
      <c r="EV73" s="111" t="s">
        <v>326</v>
      </c>
      <c r="EW73" s="90"/>
      <c r="EX73" s="61"/>
      <c r="EY73" s="274" t="s">
        <v>0</v>
      </c>
      <c r="EZ73" s="61"/>
      <c r="FA73" s="110" t="s">
        <v>326</v>
      </c>
      <c r="FB73" s="111" t="s">
        <v>326</v>
      </c>
      <c r="FC73" s="90"/>
      <c r="FD73" s="102"/>
      <c r="FE73" s="274" t="s">
        <v>0</v>
      </c>
      <c r="FF73" s="101"/>
      <c r="FG73" s="110" t="s">
        <v>326</v>
      </c>
      <c r="FH73" s="111" t="s">
        <v>326</v>
      </c>
      <c r="FI73" s="90"/>
      <c r="FJ73" s="61"/>
      <c r="FK73" s="274" t="s">
        <v>0</v>
      </c>
      <c r="FL73" s="61"/>
      <c r="FM73" s="110" t="s">
        <v>326</v>
      </c>
      <c r="FN73" s="111" t="s">
        <v>326</v>
      </c>
      <c r="FO73" s="90"/>
      <c r="FP73" s="61"/>
      <c r="FQ73" s="274" t="s">
        <v>0</v>
      </c>
      <c r="FR73" s="61"/>
      <c r="FS73" s="110" t="s">
        <v>326</v>
      </c>
      <c r="FT73" s="111" t="s">
        <v>326</v>
      </c>
      <c r="FU73" s="90"/>
      <c r="FV73" s="61">
        <v>4</v>
      </c>
      <c r="FW73" s="274" t="s">
        <v>0</v>
      </c>
      <c r="FX73" s="61">
        <v>2</v>
      </c>
      <c r="FY73" s="110" t="s">
        <v>212</v>
      </c>
      <c r="FZ73" s="111" t="s">
        <v>216</v>
      </c>
      <c r="GA73" s="90"/>
      <c r="GB73" s="102">
        <v>1</v>
      </c>
      <c r="GC73" s="274" t="s">
        <v>0</v>
      </c>
      <c r="GD73" s="101">
        <v>2</v>
      </c>
      <c r="GE73" s="110" t="s">
        <v>217</v>
      </c>
      <c r="GF73" s="111" t="s">
        <v>214</v>
      </c>
      <c r="GG73" s="90"/>
      <c r="GH73" s="102">
        <v>3</v>
      </c>
      <c r="GI73" s="274" t="s">
        <v>0</v>
      </c>
      <c r="GJ73" s="101">
        <v>0</v>
      </c>
      <c r="GK73" s="110" t="s">
        <v>217</v>
      </c>
      <c r="GL73" s="111" t="s">
        <v>218</v>
      </c>
      <c r="GM73" s="90"/>
      <c r="GN73" s="61">
        <v>0</v>
      </c>
      <c r="GO73" s="274" t="s">
        <v>0</v>
      </c>
      <c r="GP73" s="61">
        <v>1</v>
      </c>
      <c r="GQ73" s="110" t="s">
        <v>217</v>
      </c>
      <c r="GR73" s="111" t="s">
        <v>207</v>
      </c>
      <c r="GS73" s="90"/>
      <c r="GT73" s="61">
        <v>1</v>
      </c>
      <c r="GU73" s="274" t="s">
        <v>0</v>
      </c>
      <c r="GV73" s="61">
        <v>4</v>
      </c>
      <c r="GW73" s="110" t="s">
        <v>266</v>
      </c>
      <c r="GX73" s="111" t="s">
        <v>219</v>
      </c>
      <c r="GY73" s="90"/>
      <c r="GZ73" s="102">
        <v>5</v>
      </c>
      <c r="HA73" s="274" t="s">
        <v>0</v>
      </c>
      <c r="HB73" s="101">
        <v>2</v>
      </c>
      <c r="HC73" s="110" t="s">
        <v>266</v>
      </c>
      <c r="HD73" s="111" t="s">
        <v>389</v>
      </c>
      <c r="HE73" s="90"/>
      <c r="HF73" s="61">
        <v>2</v>
      </c>
      <c r="HG73" s="274" t="s">
        <v>0</v>
      </c>
      <c r="HH73" s="61">
        <v>0</v>
      </c>
      <c r="HI73" s="110" t="s">
        <v>212</v>
      </c>
      <c r="HJ73" s="111" t="s">
        <v>289</v>
      </c>
      <c r="HK73" s="90"/>
      <c r="HL73" s="61">
        <v>2</v>
      </c>
      <c r="HM73" s="274" t="s">
        <v>0</v>
      </c>
      <c r="HN73" s="61">
        <v>4</v>
      </c>
      <c r="HO73" s="110" t="s">
        <v>289</v>
      </c>
      <c r="HP73" s="111" t="s">
        <v>218</v>
      </c>
      <c r="HQ73" s="90"/>
      <c r="HR73" s="61">
        <v>5</v>
      </c>
      <c r="HS73" s="274" t="s">
        <v>0</v>
      </c>
      <c r="HT73" s="61">
        <v>1</v>
      </c>
      <c r="HU73" s="110" t="s">
        <v>217</v>
      </c>
      <c r="HV73" s="111" t="s">
        <v>219</v>
      </c>
      <c r="HW73" s="90"/>
      <c r="HX73" s="102"/>
      <c r="HY73" s="274" t="s">
        <v>0</v>
      </c>
      <c r="HZ73" s="101"/>
      <c r="IA73" s="110" t="s">
        <v>326</v>
      </c>
      <c r="IB73" s="111" t="s">
        <v>326</v>
      </c>
      <c r="IC73" s="90"/>
      <c r="ID73" s="61">
        <v>3</v>
      </c>
      <c r="IE73" s="274" t="s">
        <v>0</v>
      </c>
      <c r="IF73" s="61">
        <v>4</v>
      </c>
      <c r="IG73" s="110" t="s">
        <v>207</v>
      </c>
      <c r="IH73" s="111" t="s">
        <v>210</v>
      </c>
      <c r="II73" s="90"/>
      <c r="IJ73" s="61"/>
      <c r="IK73" s="274" t="s">
        <v>0</v>
      </c>
      <c r="IL73" s="61"/>
      <c r="IM73" s="110" t="s">
        <v>326</v>
      </c>
      <c r="IN73" s="111" t="s">
        <v>326</v>
      </c>
      <c r="IO73" s="90"/>
      <c r="IP73" s="102">
        <v>6</v>
      </c>
      <c r="IQ73" s="274" t="s">
        <v>0</v>
      </c>
      <c r="IR73" s="101">
        <v>0</v>
      </c>
      <c r="IS73" s="110" t="s">
        <v>215</v>
      </c>
      <c r="IT73" s="111" t="s">
        <v>389</v>
      </c>
      <c r="IU73" s="90"/>
      <c r="IV73" s="61">
        <v>0</v>
      </c>
      <c r="IW73" s="274" t="s">
        <v>0</v>
      </c>
      <c r="IX73" s="61">
        <v>2</v>
      </c>
      <c r="IY73" s="110" t="s">
        <v>219</v>
      </c>
      <c r="IZ73" s="111" t="s">
        <v>215</v>
      </c>
      <c r="JA73" s="90"/>
      <c r="JB73" s="61">
        <v>3</v>
      </c>
      <c r="JC73" s="274" t="s">
        <v>0</v>
      </c>
      <c r="JD73" s="61">
        <v>1</v>
      </c>
      <c r="JE73" s="110" t="s">
        <v>389</v>
      </c>
      <c r="JF73" s="111" t="s">
        <v>327</v>
      </c>
      <c r="JG73" s="90"/>
      <c r="JH73" s="61"/>
      <c r="JI73" s="274" t="s">
        <v>0</v>
      </c>
      <c r="JJ73" s="61"/>
      <c r="JK73" s="110" t="s">
        <v>326</v>
      </c>
      <c r="JL73" s="111" t="s">
        <v>326</v>
      </c>
      <c r="JM73" s="90"/>
      <c r="JN73" s="61"/>
      <c r="JO73" s="274" t="s">
        <v>0</v>
      </c>
      <c r="JP73" s="61"/>
      <c r="JQ73" s="110" t="s">
        <v>326</v>
      </c>
      <c r="JR73" s="111" t="s">
        <v>326</v>
      </c>
      <c r="JS73" s="90"/>
      <c r="JT73" s="102"/>
      <c r="JU73" s="274" t="s">
        <v>0</v>
      </c>
      <c r="JV73" s="101"/>
      <c r="JW73" s="110" t="s">
        <v>326</v>
      </c>
      <c r="JX73" s="111" t="s">
        <v>326</v>
      </c>
      <c r="JY73" s="90"/>
      <c r="JZ73" s="102"/>
      <c r="KA73" s="274" t="s">
        <v>0</v>
      </c>
      <c r="KB73" s="101"/>
      <c r="KC73" s="110" t="s">
        <v>326</v>
      </c>
      <c r="KD73" s="111" t="s">
        <v>326</v>
      </c>
      <c r="KE73" s="90"/>
      <c r="KF73" s="102"/>
      <c r="KG73" s="274" t="s">
        <v>0</v>
      </c>
      <c r="KH73" s="101"/>
      <c r="KI73" s="110" t="s">
        <v>326</v>
      </c>
      <c r="KJ73" s="111" t="s">
        <v>326</v>
      </c>
      <c r="KK73" s="90"/>
      <c r="KL73" s="61"/>
      <c r="KM73" s="274" t="s">
        <v>0</v>
      </c>
      <c r="KN73" s="61"/>
      <c r="KO73" s="110" t="s">
        <v>326</v>
      </c>
      <c r="KP73" s="111" t="s">
        <v>326</v>
      </c>
      <c r="KQ73" s="90"/>
      <c r="KR73" s="61"/>
      <c r="KS73" s="274" t="s">
        <v>0</v>
      </c>
      <c r="KT73" s="61"/>
      <c r="KU73" s="110" t="s">
        <v>326</v>
      </c>
      <c r="KV73" s="111" t="s">
        <v>326</v>
      </c>
      <c r="KW73" s="90"/>
      <c r="KX73" s="61"/>
      <c r="KY73" s="274" t="s">
        <v>0</v>
      </c>
      <c r="KZ73" s="61"/>
      <c r="LA73" s="110" t="s">
        <v>326</v>
      </c>
      <c r="LB73" s="111" t="s">
        <v>326</v>
      </c>
      <c r="LC73" s="90"/>
      <c r="LD73" s="102"/>
      <c r="LE73" s="274" t="s">
        <v>0</v>
      </c>
      <c r="LF73" s="101"/>
      <c r="LG73" s="110" t="s">
        <v>326</v>
      </c>
      <c r="LH73" s="111" t="s">
        <v>326</v>
      </c>
      <c r="LI73" s="90"/>
      <c r="LJ73" s="61"/>
      <c r="LK73" s="274" t="s">
        <v>0</v>
      </c>
      <c r="LL73" s="61"/>
      <c r="LM73" s="110" t="s">
        <v>326</v>
      </c>
      <c r="LN73" s="111" t="s">
        <v>326</v>
      </c>
      <c r="LO73" s="90"/>
      <c r="LP73" s="61"/>
      <c r="LQ73" s="274" t="s">
        <v>0</v>
      </c>
      <c r="LR73" s="61"/>
      <c r="LS73" s="110" t="s">
        <v>326</v>
      </c>
      <c r="LT73" s="111" t="s">
        <v>326</v>
      </c>
      <c r="LU73" s="90"/>
      <c r="LV73" s="102"/>
      <c r="LW73" s="274" t="s">
        <v>0</v>
      </c>
      <c r="LX73" s="101"/>
      <c r="LY73" s="110" t="s">
        <v>326</v>
      </c>
      <c r="LZ73" s="111" t="s">
        <v>326</v>
      </c>
      <c r="MA73" s="90"/>
      <c r="MB73" s="61"/>
      <c r="MC73" s="274" t="s">
        <v>0</v>
      </c>
      <c r="MD73" s="61"/>
      <c r="ME73" s="110" t="s">
        <v>326</v>
      </c>
      <c r="MF73" s="111" t="s">
        <v>326</v>
      </c>
      <c r="MG73" s="90"/>
      <c r="MH73" s="61"/>
      <c r="MI73" s="274" t="s">
        <v>0</v>
      </c>
      <c r="MJ73" s="61"/>
      <c r="MK73" s="110" t="s">
        <v>326</v>
      </c>
      <c r="ML73" s="111" t="s">
        <v>326</v>
      </c>
      <c r="MM73" s="90"/>
      <c r="MN73" s="61"/>
      <c r="MO73" s="274" t="s">
        <v>0</v>
      </c>
      <c r="MP73" s="61"/>
      <c r="MQ73" s="110" t="s">
        <v>326</v>
      </c>
      <c r="MR73" s="111" t="s">
        <v>326</v>
      </c>
      <c r="MS73" s="90"/>
      <c r="MT73" s="102"/>
      <c r="MU73" s="274" t="s">
        <v>0</v>
      </c>
      <c r="MV73" s="101"/>
      <c r="MW73" s="110" t="s">
        <v>326</v>
      </c>
      <c r="MX73" s="111" t="s">
        <v>326</v>
      </c>
      <c r="MY73" s="90"/>
      <c r="MZ73" s="61"/>
      <c r="NA73" s="274" t="s">
        <v>0</v>
      </c>
      <c r="NB73" s="61"/>
      <c r="NC73" s="110" t="s">
        <v>326</v>
      </c>
      <c r="ND73" s="111" t="s">
        <v>326</v>
      </c>
      <c r="NE73" s="90"/>
      <c r="NF73" s="61"/>
      <c r="NG73" s="274" t="s">
        <v>0</v>
      </c>
      <c r="NH73" s="61"/>
      <c r="NI73" s="110" t="s">
        <v>326</v>
      </c>
      <c r="NJ73" s="111" t="s">
        <v>326</v>
      </c>
      <c r="NK73" s="90"/>
      <c r="NL73" s="61"/>
      <c r="NM73" s="274" t="s">
        <v>0</v>
      </c>
      <c r="NN73" s="61"/>
      <c r="NO73" s="110" t="s">
        <v>326</v>
      </c>
      <c r="NP73" s="111" t="s">
        <v>326</v>
      </c>
      <c r="NQ73" s="90"/>
      <c r="NR73" s="61"/>
      <c r="NS73" s="274" t="s">
        <v>0</v>
      </c>
      <c r="NT73" s="61"/>
      <c r="NU73" s="110" t="s">
        <v>326</v>
      </c>
      <c r="NV73" s="111" t="s">
        <v>326</v>
      </c>
      <c r="NW73" s="98"/>
      <c r="NX73" s="102"/>
      <c r="NY73" s="274" t="s">
        <v>0</v>
      </c>
      <c r="NZ73" s="101"/>
      <c r="OA73" s="110" t="s">
        <v>326</v>
      </c>
      <c r="OB73" s="111" t="s">
        <v>326</v>
      </c>
      <c r="OC73" s="117"/>
      <c r="OD73" s="253"/>
      <c r="OE73" s="110" t="s">
        <v>0</v>
      </c>
      <c r="OF73" s="110"/>
      <c r="OG73" s="110" t="s">
        <v>326</v>
      </c>
      <c r="OH73" s="111" t="s">
        <v>326</v>
      </c>
    </row>
    <row r="74" spans="1:398" ht="15" hidden="1" customHeight="1" x14ac:dyDescent="0.2">
      <c r="A74" s="283">
        <f>IF(B74="","",VLOOKUP(B74,'Registrovaní tipéri'!$A$2:$B$101,2,FALSE))</f>
        <v>53</v>
      </c>
      <c r="B74" s="277" t="s">
        <v>318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216</v>
      </c>
      <c r="N74" s="111" t="s">
        <v>217</v>
      </c>
      <c r="O74" s="77"/>
      <c r="P74" s="102">
        <v>3</v>
      </c>
      <c r="Q74" s="311" t="s">
        <v>0</v>
      </c>
      <c r="R74" s="101">
        <v>1</v>
      </c>
      <c r="S74" s="110" t="s">
        <v>216</v>
      </c>
      <c r="T74" s="111" t="s">
        <v>217</v>
      </c>
      <c r="U74" s="77"/>
      <c r="V74" s="102">
        <v>1</v>
      </c>
      <c r="W74" s="311" t="s">
        <v>0</v>
      </c>
      <c r="X74" s="101">
        <v>2</v>
      </c>
      <c r="Y74" s="110" t="s">
        <v>266</v>
      </c>
      <c r="Z74" s="111" t="s">
        <v>216</v>
      </c>
      <c r="AA74" s="90"/>
      <c r="AB74" s="61"/>
      <c r="AC74" s="294" t="s">
        <v>0</v>
      </c>
      <c r="AD74" s="61"/>
      <c r="AE74" s="110" t="s">
        <v>326</v>
      </c>
      <c r="AF74" s="111" t="s">
        <v>326</v>
      </c>
      <c r="AG74" s="90"/>
      <c r="AH74" s="61">
        <v>0</v>
      </c>
      <c r="AI74" s="274" t="s">
        <v>0</v>
      </c>
      <c r="AJ74" s="61">
        <v>2</v>
      </c>
      <c r="AK74" s="110" t="s">
        <v>216</v>
      </c>
      <c r="AL74" s="111" t="s">
        <v>212</v>
      </c>
      <c r="AM74" s="90"/>
      <c r="AN74" s="102">
        <v>0</v>
      </c>
      <c r="AO74" s="274" t="s">
        <v>0</v>
      </c>
      <c r="AP74" s="101">
        <v>3</v>
      </c>
      <c r="AQ74" s="110" t="s">
        <v>218</v>
      </c>
      <c r="AR74" s="111" t="s">
        <v>215</v>
      </c>
      <c r="AS74" s="90"/>
      <c r="AT74" s="61">
        <v>3</v>
      </c>
      <c r="AU74" s="274" t="s">
        <v>0</v>
      </c>
      <c r="AV74" s="61">
        <v>1</v>
      </c>
      <c r="AW74" s="110" t="s">
        <v>216</v>
      </c>
      <c r="AX74" s="111" t="s">
        <v>217</v>
      </c>
      <c r="AY74" s="90"/>
      <c r="AZ74" s="102">
        <v>3</v>
      </c>
      <c r="BA74" s="274" t="s">
        <v>0</v>
      </c>
      <c r="BB74" s="101">
        <v>1</v>
      </c>
      <c r="BC74" s="110" t="s">
        <v>217</v>
      </c>
      <c r="BD74" s="111" t="s">
        <v>360</v>
      </c>
      <c r="BE74" s="90"/>
      <c r="BF74" s="61">
        <v>1</v>
      </c>
      <c r="BG74" s="274" t="s">
        <v>0</v>
      </c>
      <c r="BH74" s="61">
        <v>3</v>
      </c>
      <c r="BI74" s="110" t="s">
        <v>216</v>
      </c>
      <c r="BJ74" s="111" t="s">
        <v>289</v>
      </c>
      <c r="BK74" s="90"/>
      <c r="BL74" s="61">
        <v>2</v>
      </c>
      <c r="BM74" s="274" t="s">
        <v>0</v>
      </c>
      <c r="BN74" s="61">
        <v>0</v>
      </c>
      <c r="BO74" s="110" t="s">
        <v>218</v>
      </c>
      <c r="BP74" s="111" t="s">
        <v>215</v>
      </c>
      <c r="BQ74" s="90"/>
      <c r="BR74" s="61"/>
      <c r="BS74" s="274" t="s">
        <v>0</v>
      </c>
      <c r="BT74" s="61"/>
      <c r="BU74" s="110" t="s">
        <v>326</v>
      </c>
      <c r="BV74" s="111" t="s">
        <v>326</v>
      </c>
      <c r="BW74" s="90"/>
      <c r="BX74" s="61"/>
      <c r="BY74" s="274" t="s">
        <v>0</v>
      </c>
      <c r="BZ74" s="61"/>
      <c r="CA74" s="110" t="s">
        <v>326</v>
      </c>
      <c r="CB74" s="111" t="s">
        <v>326</v>
      </c>
      <c r="CC74" s="90"/>
      <c r="CD74" s="61"/>
      <c r="CE74" s="274" t="s">
        <v>0</v>
      </c>
      <c r="CF74" s="61"/>
      <c r="CG74" s="110" t="s">
        <v>326</v>
      </c>
      <c r="CH74" s="111" t="s">
        <v>326</v>
      </c>
      <c r="CI74" s="90"/>
      <c r="CJ74" s="102"/>
      <c r="CK74" s="274" t="s">
        <v>0</v>
      </c>
      <c r="CL74" s="101"/>
      <c r="CM74" s="110" t="s">
        <v>326</v>
      </c>
      <c r="CN74" s="111" t="s">
        <v>326</v>
      </c>
      <c r="CO74" s="90"/>
      <c r="CP74" s="102"/>
      <c r="CQ74" s="274" t="s">
        <v>0</v>
      </c>
      <c r="CR74" s="101"/>
      <c r="CS74" s="110" t="s">
        <v>326</v>
      </c>
      <c r="CT74" s="111" t="s">
        <v>326</v>
      </c>
      <c r="CU74" s="90"/>
      <c r="CV74" s="61"/>
      <c r="CW74" s="274" t="s">
        <v>0</v>
      </c>
      <c r="CX74" s="61"/>
      <c r="CY74" s="110" t="s">
        <v>326</v>
      </c>
      <c r="CZ74" s="111" t="s">
        <v>326</v>
      </c>
      <c r="DA74" s="90"/>
      <c r="DB74" s="61"/>
      <c r="DC74" s="274" t="s">
        <v>0</v>
      </c>
      <c r="DD74" s="61"/>
      <c r="DE74" s="110" t="s">
        <v>326</v>
      </c>
      <c r="DF74" s="111" t="s">
        <v>326</v>
      </c>
      <c r="DG74" s="90"/>
      <c r="DH74" s="61"/>
      <c r="DI74" s="274" t="s">
        <v>0</v>
      </c>
      <c r="DJ74" s="61"/>
      <c r="DK74" s="110" t="s">
        <v>326</v>
      </c>
      <c r="DL74" s="111" t="s">
        <v>326</v>
      </c>
      <c r="DM74" s="90"/>
      <c r="DN74" s="61"/>
      <c r="DO74" s="274" t="s">
        <v>0</v>
      </c>
      <c r="DP74" s="61"/>
      <c r="DQ74" s="110" t="s">
        <v>326</v>
      </c>
      <c r="DR74" s="111" t="s">
        <v>326</v>
      </c>
      <c r="DS74" s="90"/>
      <c r="DT74" s="61"/>
      <c r="DU74" s="274" t="s">
        <v>0</v>
      </c>
      <c r="DV74" s="61"/>
      <c r="DW74" s="110" t="s">
        <v>326</v>
      </c>
      <c r="DX74" s="111" t="s">
        <v>326</v>
      </c>
      <c r="DY74" s="90"/>
      <c r="DZ74" s="61"/>
      <c r="EA74" s="274" t="s">
        <v>0</v>
      </c>
      <c r="EB74" s="61"/>
      <c r="EC74" s="110" t="s">
        <v>326</v>
      </c>
      <c r="ED74" s="111" t="s">
        <v>326</v>
      </c>
      <c r="EE74" s="90"/>
      <c r="EF74" s="61"/>
      <c r="EG74" s="274" t="s">
        <v>0</v>
      </c>
      <c r="EH74" s="61"/>
      <c r="EI74" s="110" t="s">
        <v>326</v>
      </c>
      <c r="EJ74" s="111" t="s">
        <v>326</v>
      </c>
      <c r="EK74" s="90"/>
      <c r="EL74" s="61"/>
      <c r="EM74" s="274" t="s">
        <v>0</v>
      </c>
      <c r="EN74" s="61"/>
      <c r="EO74" s="110" t="s">
        <v>326</v>
      </c>
      <c r="EP74" s="111" t="s">
        <v>326</v>
      </c>
      <c r="EQ74" s="90"/>
      <c r="ER74" s="102"/>
      <c r="ES74" s="274" t="s">
        <v>0</v>
      </c>
      <c r="ET74" s="101"/>
      <c r="EU74" s="110" t="s">
        <v>326</v>
      </c>
      <c r="EV74" s="111" t="s">
        <v>326</v>
      </c>
      <c r="EW74" s="90"/>
      <c r="EX74" s="61"/>
      <c r="EY74" s="274" t="s">
        <v>0</v>
      </c>
      <c r="EZ74" s="61"/>
      <c r="FA74" s="110" t="s">
        <v>326</v>
      </c>
      <c r="FB74" s="111" t="s">
        <v>326</v>
      </c>
      <c r="FC74" s="90"/>
      <c r="FD74" s="102"/>
      <c r="FE74" s="274" t="s">
        <v>0</v>
      </c>
      <c r="FF74" s="101"/>
      <c r="FG74" s="110" t="s">
        <v>326</v>
      </c>
      <c r="FH74" s="111" t="s">
        <v>326</v>
      </c>
      <c r="FI74" s="90"/>
      <c r="FJ74" s="61"/>
      <c r="FK74" s="274" t="s">
        <v>0</v>
      </c>
      <c r="FL74" s="61"/>
      <c r="FM74" s="110" t="s">
        <v>326</v>
      </c>
      <c r="FN74" s="111" t="s">
        <v>326</v>
      </c>
      <c r="FO74" s="90"/>
      <c r="FP74" s="61"/>
      <c r="FQ74" s="274" t="s">
        <v>0</v>
      </c>
      <c r="FR74" s="61"/>
      <c r="FS74" s="110" t="s">
        <v>326</v>
      </c>
      <c r="FT74" s="111" t="s">
        <v>326</v>
      </c>
      <c r="FU74" s="90"/>
      <c r="FV74" s="61"/>
      <c r="FW74" s="274" t="s">
        <v>0</v>
      </c>
      <c r="FX74" s="61"/>
      <c r="FY74" s="110" t="s">
        <v>326</v>
      </c>
      <c r="FZ74" s="111" t="s">
        <v>326</v>
      </c>
      <c r="GA74" s="90"/>
      <c r="GB74" s="102"/>
      <c r="GC74" s="274" t="s">
        <v>0</v>
      </c>
      <c r="GD74" s="101"/>
      <c r="GE74" s="110" t="s">
        <v>326</v>
      </c>
      <c r="GF74" s="111" t="s">
        <v>326</v>
      </c>
      <c r="GG74" s="90"/>
      <c r="GH74" s="102"/>
      <c r="GI74" s="274" t="s">
        <v>0</v>
      </c>
      <c r="GJ74" s="101"/>
      <c r="GK74" s="110" t="s">
        <v>326</v>
      </c>
      <c r="GL74" s="111" t="s">
        <v>326</v>
      </c>
      <c r="GM74" s="90"/>
      <c r="GN74" s="61"/>
      <c r="GO74" s="274" t="s">
        <v>0</v>
      </c>
      <c r="GP74" s="61"/>
      <c r="GQ74" s="110" t="s">
        <v>326</v>
      </c>
      <c r="GR74" s="111" t="s">
        <v>326</v>
      </c>
      <c r="GS74" s="90"/>
      <c r="GT74" s="61"/>
      <c r="GU74" s="274" t="s">
        <v>0</v>
      </c>
      <c r="GV74" s="61"/>
      <c r="GW74" s="110" t="s">
        <v>326</v>
      </c>
      <c r="GX74" s="111" t="s">
        <v>326</v>
      </c>
      <c r="GY74" s="90"/>
      <c r="GZ74" s="102"/>
      <c r="HA74" s="274" t="s">
        <v>0</v>
      </c>
      <c r="HB74" s="101"/>
      <c r="HC74" s="110" t="s">
        <v>326</v>
      </c>
      <c r="HD74" s="111" t="s">
        <v>326</v>
      </c>
      <c r="HE74" s="90"/>
      <c r="HF74" s="61"/>
      <c r="HG74" s="274" t="s">
        <v>0</v>
      </c>
      <c r="HH74" s="61"/>
      <c r="HI74" s="110" t="s">
        <v>326</v>
      </c>
      <c r="HJ74" s="111" t="s">
        <v>326</v>
      </c>
      <c r="HK74" s="90"/>
      <c r="HL74" s="61"/>
      <c r="HM74" s="274" t="s">
        <v>0</v>
      </c>
      <c r="HN74" s="61"/>
      <c r="HO74" s="110" t="s">
        <v>326</v>
      </c>
      <c r="HP74" s="111" t="s">
        <v>326</v>
      </c>
      <c r="HQ74" s="90"/>
      <c r="HR74" s="61"/>
      <c r="HS74" s="274" t="s">
        <v>0</v>
      </c>
      <c r="HT74" s="61"/>
      <c r="HU74" s="110" t="s">
        <v>326</v>
      </c>
      <c r="HV74" s="111" t="s">
        <v>326</v>
      </c>
      <c r="HW74" s="90"/>
      <c r="HX74" s="102"/>
      <c r="HY74" s="274" t="s">
        <v>0</v>
      </c>
      <c r="HZ74" s="101"/>
      <c r="IA74" s="110" t="s">
        <v>326</v>
      </c>
      <c r="IB74" s="111" t="s">
        <v>326</v>
      </c>
      <c r="IC74" s="90"/>
      <c r="ID74" s="61"/>
      <c r="IE74" s="274" t="s">
        <v>0</v>
      </c>
      <c r="IF74" s="61"/>
      <c r="IG74" s="110" t="s">
        <v>326</v>
      </c>
      <c r="IH74" s="111" t="s">
        <v>326</v>
      </c>
      <c r="II74" s="90"/>
      <c r="IJ74" s="61"/>
      <c r="IK74" s="274" t="s">
        <v>0</v>
      </c>
      <c r="IL74" s="61"/>
      <c r="IM74" s="110" t="s">
        <v>326</v>
      </c>
      <c r="IN74" s="111" t="s">
        <v>326</v>
      </c>
      <c r="IO74" s="90"/>
      <c r="IP74" s="102"/>
      <c r="IQ74" s="274" t="s">
        <v>0</v>
      </c>
      <c r="IR74" s="101"/>
      <c r="IS74" s="110" t="s">
        <v>326</v>
      </c>
      <c r="IT74" s="111" t="s">
        <v>326</v>
      </c>
      <c r="IU74" s="90"/>
      <c r="IV74" s="61"/>
      <c r="IW74" s="274" t="s">
        <v>0</v>
      </c>
      <c r="IX74" s="61"/>
      <c r="IY74" s="110" t="s">
        <v>326</v>
      </c>
      <c r="IZ74" s="111" t="s">
        <v>326</v>
      </c>
      <c r="JA74" s="90"/>
      <c r="JB74" s="61"/>
      <c r="JC74" s="274" t="s">
        <v>0</v>
      </c>
      <c r="JD74" s="61"/>
      <c r="JE74" s="110" t="s">
        <v>326</v>
      </c>
      <c r="JF74" s="111" t="s">
        <v>326</v>
      </c>
      <c r="JG74" s="90"/>
      <c r="JH74" s="61"/>
      <c r="JI74" s="274" t="s">
        <v>0</v>
      </c>
      <c r="JJ74" s="61"/>
      <c r="JK74" s="110" t="s">
        <v>326</v>
      </c>
      <c r="JL74" s="111" t="s">
        <v>326</v>
      </c>
      <c r="JM74" s="90"/>
      <c r="JN74" s="61"/>
      <c r="JO74" s="274" t="s">
        <v>0</v>
      </c>
      <c r="JP74" s="61"/>
      <c r="JQ74" s="110" t="s">
        <v>326</v>
      </c>
      <c r="JR74" s="111" t="s">
        <v>326</v>
      </c>
      <c r="JS74" s="90"/>
      <c r="JT74" s="102"/>
      <c r="JU74" s="274" t="s">
        <v>0</v>
      </c>
      <c r="JV74" s="101"/>
      <c r="JW74" s="110" t="s">
        <v>326</v>
      </c>
      <c r="JX74" s="111" t="s">
        <v>326</v>
      </c>
      <c r="JY74" s="90"/>
      <c r="JZ74" s="102"/>
      <c r="KA74" s="274" t="s">
        <v>0</v>
      </c>
      <c r="KB74" s="101"/>
      <c r="KC74" s="110" t="s">
        <v>326</v>
      </c>
      <c r="KD74" s="111" t="s">
        <v>326</v>
      </c>
      <c r="KE74" s="90"/>
      <c r="KF74" s="102"/>
      <c r="KG74" s="274" t="s">
        <v>0</v>
      </c>
      <c r="KH74" s="101"/>
      <c r="KI74" s="110" t="s">
        <v>326</v>
      </c>
      <c r="KJ74" s="111" t="s">
        <v>326</v>
      </c>
      <c r="KK74" s="90"/>
      <c r="KL74" s="61"/>
      <c r="KM74" s="274" t="s">
        <v>0</v>
      </c>
      <c r="KN74" s="61"/>
      <c r="KO74" s="110" t="s">
        <v>326</v>
      </c>
      <c r="KP74" s="111" t="s">
        <v>326</v>
      </c>
      <c r="KQ74" s="90"/>
      <c r="KR74" s="61"/>
      <c r="KS74" s="274" t="s">
        <v>0</v>
      </c>
      <c r="KT74" s="61"/>
      <c r="KU74" s="110" t="s">
        <v>326</v>
      </c>
      <c r="KV74" s="111" t="s">
        <v>326</v>
      </c>
      <c r="KW74" s="90"/>
      <c r="KX74" s="61"/>
      <c r="KY74" s="274" t="s">
        <v>0</v>
      </c>
      <c r="KZ74" s="61"/>
      <c r="LA74" s="110" t="s">
        <v>326</v>
      </c>
      <c r="LB74" s="111" t="s">
        <v>326</v>
      </c>
      <c r="LC74" s="90"/>
      <c r="LD74" s="102"/>
      <c r="LE74" s="274" t="s">
        <v>0</v>
      </c>
      <c r="LF74" s="101"/>
      <c r="LG74" s="110" t="s">
        <v>326</v>
      </c>
      <c r="LH74" s="111" t="s">
        <v>326</v>
      </c>
      <c r="LI74" s="90"/>
      <c r="LJ74" s="61"/>
      <c r="LK74" s="274" t="s">
        <v>0</v>
      </c>
      <c r="LL74" s="61"/>
      <c r="LM74" s="110" t="s">
        <v>326</v>
      </c>
      <c r="LN74" s="111" t="s">
        <v>326</v>
      </c>
      <c r="LO74" s="90"/>
      <c r="LP74" s="61"/>
      <c r="LQ74" s="274" t="s">
        <v>0</v>
      </c>
      <c r="LR74" s="61"/>
      <c r="LS74" s="110" t="s">
        <v>326</v>
      </c>
      <c r="LT74" s="111" t="s">
        <v>326</v>
      </c>
      <c r="LU74" s="90"/>
      <c r="LV74" s="102"/>
      <c r="LW74" s="274" t="s">
        <v>0</v>
      </c>
      <c r="LX74" s="101"/>
      <c r="LY74" s="110" t="s">
        <v>326</v>
      </c>
      <c r="LZ74" s="111" t="s">
        <v>326</v>
      </c>
      <c r="MA74" s="90"/>
      <c r="MB74" s="61"/>
      <c r="MC74" s="274" t="s">
        <v>0</v>
      </c>
      <c r="MD74" s="61"/>
      <c r="ME74" s="110" t="s">
        <v>326</v>
      </c>
      <c r="MF74" s="111" t="s">
        <v>326</v>
      </c>
      <c r="MG74" s="90"/>
      <c r="MH74" s="61"/>
      <c r="MI74" s="274" t="s">
        <v>0</v>
      </c>
      <c r="MJ74" s="61"/>
      <c r="MK74" s="110" t="s">
        <v>326</v>
      </c>
      <c r="ML74" s="111" t="s">
        <v>326</v>
      </c>
      <c r="MM74" s="90"/>
      <c r="MN74" s="61"/>
      <c r="MO74" s="274" t="s">
        <v>0</v>
      </c>
      <c r="MP74" s="61"/>
      <c r="MQ74" s="110" t="s">
        <v>326</v>
      </c>
      <c r="MR74" s="111" t="s">
        <v>326</v>
      </c>
      <c r="MS74" s="90"/>
      <c r="MT74" s="102"/>
      <c r="MU74" s="274" t="s">
        <v>0</v>
      </c>
      <c r="MV74" s="101"/>
      <c r="MW74" s="110" t="s">
        <v>326</v>
      </c>
      <c r="MX74" s="111" t="s">
        <v>326</v>
      </c>
      <c r="MY74" s="90"/>
      <c r="MZ74" s="61"/>
      <c r="NA74" s="274" t="s">
        <v>0</v>
      </c>
      <c r="NB74" s="61"/>
      <c r="NC74" s="110" t="s">
        <v>326</v>
      </c>
      <c r="ND74" s="111" t="s">
        <v>326</v>
      </c>
      <c r="NE74" s="90"/>
      <c r="NF74" s="61"/>
      <c r="NG74" s="274" t="s">
        <v>0</v>
      </c>
      <c r="NH74" s="61"/>
      <c r="NI74" s="110" t="s">
        <v>326</v>
      </c>
      <c r="NJ74" s="111" t="s">
        <v>326</v>
      </c>
      <c r="NK74" s="90"/>
      <c r="NL74" s="61"/>
      <c r="NM74" s="274" t="s">
        <v>0</v>
      </c>
      <c r="NN74" s="61"/>
      <c r="NO74" s="110" t="s">
        <v>326</v>
      </c>
      <c r="NP74" s="111" t="s">
        <v>326</v>
      </c>
      <c r="NQ74" s="90"/>
      <c r="NR74" s="61"/>
      <c r="NS74" s="274" t="s">
        <v>0</v>
      </c>
      <c r="NT74" s="61"/>
      <c r="NU74" s="110" t="s">
        <v>326</v>
      </c>
      <c r="NV74" s="111" t="s">
        <v>326</v>
      </c>
      <c r="NW74" s="98"/>
      <c r="NX74" s="102"/>
      <c r="NY74" s="274" t="s">
        <v>0</v>
      </c>
      <c r="NZ74" s="101"/>
      <c r="OA74" s="110" t="s">
        <v>326</v>
      </c>
      <c r="OB74" s="111" t="s">
        <v>326</v>
      </c>
      <c r="OC74" s="117"/>
      <c r="OD74" s="253"/>
      <c r="OE74" s="110" t="s">
        <v>0</v>
      </c>
      <c r="OF74" s="110"/>
      <c r="OG74" s="110" t="s">
        <v>326</v>
      </c>
      <c r="OH74" s="111" t="s">
        <v>326</v>
      </c>
    </row>
    <row r="75" spans="1:398" ht="15" x14ac:dyDescent="0.2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216</v>
      </c>
      <c r="N75" s="312" t="s">
        <v>216</v>
      </c>
      <c r="O75" s="77"/>
      <c r="P75" s="102">
        <v>4</v>
      </c>
      <c r="Q75" s="311" t="s">
        <v>0</v>
      </c>
      <c r="R75" s="101">
        <v>1</v>
      </c>
      <c r="S75" s="110" t="s">
        <v>218</v>
      </c>
      <c r="T75" s="111" t="s">
        <v>216</v>
      </c>
      <c r="U75" s="77"/>
      <c r="V75" s="102">
        <v>1</v>
      </c>
      <c r="W75" s="311" t="s">
        <v>0</v>
      </c>
      <c r="X75" s="101">
        <v>2</v>
      </c>
      <c r="Y75" s="110" t="s">
        <v>216</v>
      </c>
      <c r="Z75" s="111" t="s">
        <v>216</v>
      </c>
      <c r="AA75" s="90"/>
      <c r="AB75" s="61">
        <v>4</v>
      </c>
      <c r="AC75" s="294" t="s">
        <v>0</v>
      </c>
      <c r="AD75" s="61">
        <v>1</v>
      </c>
      <c r="AE75" s="110" t="s">
        <v>289</v>
      </c>
      <c r="AF75" s="111" t="s">
        <v>216</v>
      </c>
      <c r="AG75" s="90"/>
      <c r="AH75" s="61">
        <v>0</v>
      </c>
      <c r="AI75" s="274" t="s">
        <v>0</v>
      </c>
      <c r="AJ75" s="61">
        <v>3</v>
      </c>
      <c r="AK75" s="110" t="s">
        <v>216</v>
      </c>
      <c r="AL75" s="111" t="s">
        <v>219</v>
      </c>
      <c r="AM75" s="90"/>
      <c r="AN75" s="102">
        <v>0</v>
      </c>
      <c r="AO75" s="274" t="s">
        <v>0</v>
      </c>
      <c r="AP75" s="101">
        <v>3</v>
      </c>
      <c r="AQ75" s="110" t="s">
        <v>218</v>
      </c>
      <c r="AR75" s="111" t="s">
        <v>365</v>
      </c>
      <c r="AS75" s="90"/>
      <c r="AT75" s="61"/>
      <c r="AU75" s="274" t="s">
        <v>0</v>
      </c>
      <c r="AV75" s="61"/>
      <c r="AW75" s="110" t="s">
        <v>326</v>
      </c>
      <c r="AX75" s="111" t="s">
        <v>326</v>
      </c>
      <c r="AY75" s="90"/>
      <c r="AZ75" s="102">
        <v>4</v>
      </c>
      <c r="BA75" s="274" t="s">
        <v>0</v>
      </c>
      <c r="BB75" s="101">
        <v>1</v>
      </c>
      <c r="BC75" s="110" t="s">
        <v>218</v>
      </c>
      <c r="BD75" s="111" t="s">
        <v>219</v>
      </c>
      <c r="BE75" s="90"/>
      <c r="BF75" s="61">
        <v>1</v>
      </c>
      <c r="BG75" s="274" t="s">
        <v>0</v>
      </c>
      <c r="BH75" s="61">
        <v>2</v>
      </c>
      <c r="BI75" s="110" t="s">
        <v>219</v>
      </c>
      <c r="BJ75" s="111" t="s">
        <v>216</v>
      </c>
      <c r="BK75" s="90"/>
      <c r="BL75" s="61">
        <v>4</v>
      </c>
      <c r="BM75" s="274" t="s">
        <v>0</v>
      </c>
      <c r="BN75" s="61">
        <v>1</v>
      </c>
      <c r="BO75" s="110" t="s">
        <v>362</v>
      </c>
      <c r="BP75" s="111" t="s">
        <v>209</v>
      </c>
      <c r="BQ75" s="90"/>
      <c r="BR75" s="61">
        <v>0</v>
      </c>
      <c r="BS75" s="274" t="s">
        <v>0</v>
      </c>
      <c r="BT75" s="61">
        <v>2</v>
      </c>
      <c r="BU75" s="110" t="s">
        <v>216</v>
      </c>
      <c r="BV75" s="111" t="s">
        <v>216</v>
      </c>
      <c r="BW75" s="90"/>
      <c r="BX75" s="61">
        <v>3</v>
      </c>
      <c r="BY75" s="274" t="s">
        <v>0</v>
      </c>
      <c r="BZ75" s="61">
        <v>0</v>
      </c>
      <c r="CA75" s="110" t="s">
        <v>218</v>
      </c>
      <c r="CB75" s="111" t="s">
        <v>216</v>
      </c>
      <c r="CC75" s="90"/>
      <c r="CD75" s="61">
        <v>3</v>
      </c>
      <c r="CE75" s="274" t="s">
        <v>0</v>
      </c>
      <c r="CF75" s="61">
        <v>0</v>
      </c>
      <c r="CG75" s="110" t="s">
        <v>218</v>
      </c>
      <c r="CH75" s="111" t="s">
        <v>289</v>
      </c>
      <c r="CI75" s="90"/>
      <c r="CJ75" s="102">
        <v>3</v>
      </c>
      <c r="CK75" s="274" t="s">
        <v>0</v>
      </c>
      <c r="CL75" s="101">
        <v>1</v>
      </c>
      <c r="CM75" s="110" t="s">
        <v>289</v>
      </c>
      <c r="CN75" s="111" t="s">
        <v>289</v>
      </c>
      <c r="CO75" s="90"/>
      <c r="CP75" s="102">
        <v>0</v>
      </c>
      <c r="CQ75" s="274" t="s">
        <v>0</v>
      </c>
      <c r="CR75" s="101">
        <v>4</v>
      </c>
      <c r="CS75" s="110" t="s">
        <v>217</v>
      </c>
      <c r="CT75" s="111" t="s">
        <v>215</v>
      </c>
      <c r="CU75" s="90"/>
      <c r="CV75" s="61">
        <v>0</v>
      </c>
      <c r="CW75" s="274" t="s">
        <v>0</v>
      </c>
      <c r="CX75" s="61">
        <v>3</v>
      </c>
      <c r="CY75" s="110" t="s">
        <v>216</v>
      </c>
      <c r="CZ75" s="111" t="s">
        <v>216</v>
      </c>
      <c r="DA75" s="90"/>
      <c r="DB75" s="61">
        <v>0</v>
      </c>
      <c r="DC75" s="274" t="s">
        <v>0</v>
      </c>
      <c r="DD75" s="61">
        <v>2</v>
      </c>
      <c r="DE75" s="110" t="s">
        <v>266</v>
      </c>
      <c r="DF75" s="111" t="s">
        <v>360</v>
      </c>
      <c r="DG75" s="90"/>
      <c r="DH75" s="61">
        <v>2</v>
      </c>
      <c r="DI75" s="274" t="s">
        <v>0</v>
      </c>
      <c r="DJ75" s="61">
        <v>0</v>
      </c>
      <c r="DK75" s="110" t="s">
        <v>217</v>
      </c>
      <c r="DL75" s="111" t="s">
        <v>289</v>
      </c>
      <c r="DM75" s="90"/>
      <c r="DN75" s="61">
        <v>0</v>
      </c>
      <c r="DO75" s="274" t="s">
        <v>0</v>
      </c>
      <c r="DP75" s="61">
        <v>1</v>
      </c>
      <c r="DQ75" s="110" t="s">
        <v>215</v>
      </c>
      <c r="DR75" s="111" t="s">
        <v>216</v>
      </c>
      <c r="DS75" s="90"/>
      <c r="DT75" s="61">
        <v>4</v>
      </c>
      <c r="DU75" s="274" t="s">
        <v>0</v>
      </c>
      <c r="DV75" s="61">
        <v>0</v>
      </c>
      <c r="DW75" s="110" t="s">
        <v>219</v>
      </c>
      <c r="DX75" s="111" t="s">
        <v>215</v>
      </c>
      <c r="DY75" s="90"/>
      <c r="DZ75" s="61">
        <v>2</v>
      </c>
      <c r="EA75" s="274" t="s">
        <v>0</v>
      </c>
      <c r="EB75" s="61">
        <v>0</v>
      </c>
      <c r="EC75" s="110" t="s">
        <v>266</v>
      </c>
      <c r="ED75" s="111" t="s">
        <v>216</v>
      </c>
      <c r="EE75" s="90"/>
      <c r="EF75" s="61">
        <v>1</v>
      </c>
      <c r="EG75" s="274" t="s">
        <v>0</v>
      </c>
      <c r="EH75" s="61">
        <v>4</v>
      </c>
      <c r="EI75" s="110" t="s">
        <v>266</v>
      </c>
      <c r="EJ75" s="111" t="s">
        <v>216</v>
      </c>
      <c r="EK75" s="90"/>
      <c r="EL75" s="61">
        <v>0</v>
      </c>
      <c r="EM75" s="274" t="s">
        <v>0</v>
      </c>
      <c r="EN75" s="61">
        <v>2</v>
      </c>
      <c r="EO75" s="110" t="s">
        <v>216</v>
      </c>
      <c r="EP75" s="111" t="s">
        <v>212</v>
      </c>
      <c r="EQ75" s="90"/>
      <c r="ER75" s="102">
        <v>0</v>
      </c>
      <c r="ES75" s="274" t="s">
        <v>0</v>
      </c>
      <c r="ET75" s="101">
        <v>2</v>
      </c>
      <c r="EU75" s="110" t="s">
        <v>218</v>
      </c>
      <c r="EV75" s="111" t="s">
        <v>362</v>
      </c>
      <c r="EW75" s="90"/>
      <c r="EX75" s="61">
        <v>4</v>
      </c>
      <c r="EY75" s="274" t="s">
        <v>0</v>
      </c>
      <c r="EZ75" s="61">
        <v>0</v>
      </c>
      <c r="FA75" s="110" t="s">
        <v>216</v>
      </c>
      <c r="FB75" s="111" t="s">
        <v>219</v>
      </c>
      <c r="FC75" s="90"/>
      <c r="FD75" s="102">
        <v>2</v>
      </c>
      <c r="FE75" s="274" t="s">
        <v>0</v>
      </c>
      <c r="FF75" s="101">
        <v>1</v>
      </c>
      <c r="FG75" s="110" t="s">
        <v>218</v>
      </c>
      <c r="FH75" s="111" t="s">
        <v>214</v>
      </c>
      <c r="FI75" s="90"/>
      <c r="FJ75" s="61">
        <v>3</v>
      </c>
      <c r="FK75" s="274" t="s">
        <v>0</v>
      </c>
      <c r="FL75" s="61">
        <v>1</v>
      </c>
      <c r="FM75" s="110" t="s">
        <v>216</v>
      </c>
      <c r="FN75" s="111" t="s">
        <v>219</v>
      </c>
      <c r="FO75" s="90"/>
      <c r="FP75" s="61">
        <v>1</v>
      </c>
      <c r="FQ75" s="274" t="s">
        <v>0</v>
      </c>
      <c r="FR75" s="61">
        <v>3</v>
      </c>
      <c r="FS75" s="110" t="s">
        <v>216</v>
      </c>
      <c r="FT75" s="111" t="s">
        <v>219</v>
      </c>
      <c r="FU75" s="90"/>
      <c r="FV75" s="61">
        <v>3</v>
      </c>
      <c r="FW75" s="274" t="s">
        <v>0</v>
      </c>
      <c r="FX75" s="61">
        <v>1</v>
      </c>
      <c r="FY75" s="110" t="s">
        <v>216</v>
      </c>
      <c r="FZ75" s="111" t="s">
        <v>218</v>
      </c>
      <c r="GA75" s="90"/>
      <c r="GB75" s="102">
        <v>1</v>
      </c>
      <c r="GC75" s="274" t="s">
        <v>0</v>
      </c>
      <c r="GD75" s="101">
        <v>3</v>
      </c>
      <c r="GE75" s="110" t="s">
        <v>217</v>
      </c>
      <c r="GF75" s="111" t="s">
        <v>217</v>
      </c>
      <c r="GG75" s="90"/>
      <c r="GH75" s="102">
        <v>3</v>
      </c>
      <c r="GI75" s="274" t="s">
        <v>0</v>
      </c>
      <c r="GJ75" s="101">
        <v>1</v>
      </c>
      <c r="GK75" s="110" t="s">
        <v>217</v>
      </c>
      <c r="GL75" s="111" t="s">
        <v>217</v>
      </c>
      <c r="GM75" s="90"/>
      <c r="GN75" s="61">
        <v>1</v>
      </c>
      <c r="GO75" s="274" t="s">
        <v>0</v>
      </c>
      <c r="GP75" s="61">
        <v>3</v>
      </c>
      <c r="GQ75" s="110" t="s">
        <v>218</v>
      </c>
      <c r="GR75" s="111" t="s">
        <v>218</v>
      </c>
      <c r="GS75" s="90"/>
      <c r="GT75" s="61">
        <v>1</v>
      </c>
      <c r="GU75" s="274" t="s">
        <v>0</v>
      </c>
      <c r="GV75" s="61">
        <v>2</v>
      </c>
      <c r="GW75" s="110" t="s">
        <v>266</v>
      </c>
      <c r="GX75" s="111" t="s">
        <v>327</v>
      </c>
      <c r="GY75" s="90"/>
      <c r="GZ75" s="102"/>
      <c r="HA75" s="274" t="s">
        <v>0</v>
      </c>
      <c r="HB75" s="101"/>
      <c r="HC75" s="110" t="s">
        <v>326</v>
      </c>
      <c r="HD75" s="111" t="s">
        <v>326</v>
      </c>
      <c r="HE75" s="90"/>
      <c r="HF75" s="61">
        <v>3</v>
      </c>
      <c r="HG75" s="274" t="s">
        <v>0</v>
      </c>
      <c r="HH75" s="61">
        <v>1</v>
      </c>
      <c r="HI75" s="110" t="s">
        <v>218</v>
      </c>
      <c r="HJ75" s="111" t="s">
        <v>218</v>
      </c>
      <c r="HK75" s="90"/>
      <c r="HL75" s="61">
        <v>1</v>
      </c>
      <c r="HM75" s="274" t="s">
        <v>0</v>
      </c>
      <c r="HN75" s="61">
        <v>3</v>
      </c>
      <c r="HO75" s="110" t="s">
        <v>217</v>
      </c>
      <c r="HP75" s="111" t="s">
        <v>219</v>
      </c>
      <c r="HQ75" s="90"/>
      <c r="HR75" s="61">
        <v>3</v>
      </c>
      <c r="HS75" s="274" t="s">
        <v>0</v>
      </c>
      <c r="HT75" s="61">
        <v>0</v>
      </c>
      <c r="HU75" s="110" t="s">
        <v>218</v>
      </c>
      <c r="HV75" s="111" t="s">
        <v>218</v>
      </c>
      <c r="HW75" s="90"/>
      <c r="HX75" s="102"/>
      <c r="HY75" s="274" t="s">
        <v>0</v>
      </c>
      <c r="HZ75" s="101"/>
      <c r="IA75" s="110" t="s">
        <v>326</v>
      </c>
      <c r="IB75" s="111" t="s">
        <v>326</v>
      </c>
      <c r="IC75" s="90"/>
      <c r="ID75" s="61">
        <v>1</v>
      </c>
      <c r="IE75" s="274" t="s">
        <v>0</v>
      </c>
      <c r="IF75" s="61">
        <v>3</v>
      </c>
      <c r="IG75" s="110" t="s">
        <v>218</v>
      </c>
      <c r="IH75" s="111" t="s">
        <v>327</v>
      </c>
      <c r="II75" s="90"/>
      <c r="IJ75" s="61"/>
      <c r="IK75" s="274" t="s">
        <v>0</v>
      </c>
      <c r="IL75" s="61"/>
      <c r="IM75" s="110" t="s">
        <v>326</v>
      </c>
      <c r="IN75" s="111" t="s">
        <v>326</v>
      </c>
      <c r="IO75" s="90"/>
      <c r="IP75" s="102">
        <v>4</v>
      </c>
      <c r="IQ75" s="274" t="s">
        <v>0</v>
      </c>
      <c r="IR75" s="101">
        <v>0</v>
      </c>
      <c r="IS75" s="110" t="s">
        <v>219</v>
      </c>
      <c r="IT75" s="111" t="s">
        <v>327</v>
      </c>
      <c r="IU75" s="90"/>
      <c r="IV75" s="61">
        <v>0</v>
      </c>
      <c r="IW75" s="274" t="s">
        <v>0</v>
      </c>
      <c r="IX75" s="61">
        <v>1</v>
      </c>
      <c r="IY75" s="110" t="s">
        <v>266</v>
      </c>
      <c r="IZ75" s="111" t="s">
        <v>327</v>
      </c>
      <c r="JA75" s="90"/>
      <c r="JB75" s="61">
        <v>3</v>
      </c>
      <c r="JC75" s="274" t="s">
        <v>0</v>
      </c>
      <c r="JD75" s="61">
        <v>1</v>
      </c>
      <c r="JE75" s="110" t="s">
        <v>266</v>
      </c>
      <c r="JF75" s="111" t="s">
        <v>210</v>
      </c>
      <c r="JG75" s="90"/>
      <c r="JH75" s="61"/>
      <c r="JI75" s="274" t="s">
        <v>0</v>
      </c>
      <c r="JJ75" s="61"/>
      <c r="JK75" s="110" t="s">
        <v>326</v>
      </c>
      <c r="JL75" s="111" t="s">
        <v>326</v>
      </c>
      <c r="JM75" s="90"/>
      <c r="JN75" s="61"/>
      <c r="JO75" s="274" t="s">
        <v>0</v>
      </c>
      <c r="JP75" s="61"/>
      <c r="JQ75" s="110" t="s">
        <v>326</v>
      </c>
      <c r="JR75" s="111" t="s">
        <v>326</v>
      </c>
      <c r="JS75" s="90"/>
      <c r="JT75" s="102"/>
      <c r="JU75" s="274" t="s">
        <v>0</v>
      </c>
      <c r="JV75" s="101"/>
      <c r="JW75" s="110" t="s">
        <v>326</v>
      </c>
      <c r="JX75" s="111" t="s">
        <v>326</v>
      </c>
      <c r="JY75" s="90"/>
      <c r="JZ75" s="102"/>
      <c r="KA75" s="274" t="s">
        <v>0</v>
      </c>
      <c r="KB75" s="101"/>
      <c r="KC75" s="110" t="s">
        <v>326</v>
      </c>
      <c r="KD75" s="111" t="s">
        <v>326</v>
      </c>
      <c r="KE75" s="90"/>
      <c r="KF75" s="102"/>
      <c r="KG75" s="274" t="s">
        <v>0</v>
      </c>
      <c r="KH75" s="101"/>
      <c r="KI75" s="110" t="s">
        <v>326</v>
      </c>
      <c r="KJ75" s="111" t="s">
        <v>326</v>
      </c>
      <c r="KK75" s="90"/>
      <c r="KL75" s="61"/>
      <c r="KM75" s="274" t="s">
        <v>0</v>
      </c>
      <c r="KN75" s="61"/>
      <c r="KO75" s="110" t="s">
        <v>326</v>
      </c>
      <c r="KP75" s="111" t="s">
        <v>326</v>
      </c>
      <c r="KQ75" s="90"/>
      <c r="KR75" s="61"/>
      <c r="KS75" s="274" t="s">
        <v>0</v>
      </c>
      <c r="KT75" s="61"/>
      <c r="KU75" s="110" t="s">
        <v>326</v>
      </c>
      <c r="KV75" s="111" t="s">
        <v>326</v>
      </c>
      <c r="KW75" s="90"/>
      <c r="KX75" s="61"/>
      <c r="KY75" s="274" t="s">
        <v>0</v>
      </c>
      <c r="KZ75" s="61"/>
      <c r="LA75" s="110" t="s">
        <v>326</v>
      </c>
      <c r="LB75" s="111" t="s">
        <v>326</v>
      </c>
      <c r="LC75" s="90"/>
      <c r="LD75" s="102"/>
      <c r="LE75" s="274" t="s">
        <v>0</v>
      </c>
      <c r="LF75" s="101"/>
      <c r="LG75" s="110" t="s">
        <v>326</v>
      </c>
      <c r="LH75" s="111" t="s">
        <v>326</v>
      </c>
      <c r="LI75" s="90"/>
      <c r="LJ75" s="61"/>
      <c r="LK75" s="274" t="s">
        <v>0</v>
      </c>
      <c r="LL75" s="61"/>
      <c r="LM75" s="110" t="s">
        <v>326</v>
      </c>
      <c r="LN75" s="111" t="s">
        <v>326</v>
      </c>
      <c r="LO75" s="90"/>
      <c r="LP75" s="61"/>
      <c r="LQ75" s="274" t="s">
        <v>0</v>
      </c>
      <c r="LR75" s="61"/>
      <c r="LS75" s="110" t="s">
        <v>326</v>
      </c>
      <c r="LT75" s="111" t="s">
        <v>326</v>
      </c>
      <c r="LU75" s="90"/>
      <c r="LV75" s="102"/>
      <c r="LW75" s="274" t="s">
        <v>0</v>
      </c>
      <c r="LX75" s="101"/>
      <c r="LY75" s="110" t="s">
        <v>326</v>
      </c>
      <c r="LZ75" s="111" t="s">
        <v>326</v>
      </c>
      <c r="MA75" s="90"/>
      <c r="MB75" s="61"/>
      <c r="MC75" s="274" t="s">
        <v>0</v>
      </c>
      <c r="MD75" s="61"/>
      <c r="ME75" s="110" t="s">
        <v>326</v>
      </c>
      <c r="MF75" s="111" t="s">
        <v>326</v>
      </c>
      <c r="MG75" s="90"/>
      <c r="MH75" s="61"/>
      <c r="MI75" s="274" t="s">
        <v>0</v>
      </c>
      <c r="MJ75" s="61"/>
      <c r="MK75" s="110" t="s">
        <v>326</v>
      </c>
      <c r="ML75" s="111" t="s">
        <v>326</v>
      </c>
      <c r="MM75" s="90"/>
      <c r="MN75" s="61"/>
      <c r="MO75" s="274" t="s">
        <v>0</v>
      </c>
      <c r="MP75" s="61"/>
      <c r="MQ75" s="110" t="s">
        <v>326</v>
      </c>
      <c r="MR75" s="111" t="s">
        <v>326</v>
      </c>
      <c r="MS75" s="90"/>
      <c r="MT75" s="102"/>
      <c r="MU75" s="274" t="s">
        <v>0</v>
      </c>
      <c r="MV75" s="101"/>
      <c r="MW75" s="110" t="s">
        <v>326</v>
      </c>
      <c r="MX75" s="111" t="s">
        <v>326</v>
      </c>
      <c r="MY75" s="90"/>
      <c r="MZ75" s="61"/>
      <c r="NA75" s="274" t="s">
        <v>0</v>
      </c>
      <c r="NB75" s="61"/>
      <c r="NC75" s="110" t="s">
        <v>326</v>
      </c>
      <c r="ND75" s="111" t="s">
        <v>326</v>
      </c>
      <c r="NE75" s="90"/>
      <c r="NF75" s="61"/>
      <c r="NG75" s="274" t="s">
        <v>0</v>
      </c>
      <c r="NH75" s="61"/>
      <c r="NI75" s="110" t="s">
        <v>326</v>
      </c>
      <c r="NJ75" s="111" t="s">
        <v>326</v>
      </c>
      <c r="NK75" s="90"/>
      <c r="NL75" s="61"/>
      <c r="NM75" s="274" t="s">
        <v>0</v>
      </c>
      <c r="NN75" s="61"/>
      <c r="NO75" s="110" t="s">
        <v>326</v>
      </c>
      <c r="NP75" s="111" t="s">
        <v>326</v>
      </c>
      <c r="NQ75" s="90"/>
      <c r="NR75" s="61"/>
      <c r="NS75" s="274" t="s">
        <v>0</v>
      </c>
      <c r="NT75" s="61"/>
      <c r="NU75" s="110" t="s">
        <v>326</v>
      </c>
      <c r="NV75" s="111" t="s">
        <v>326</v>
      </c>
      <c r="NW75" s="98"/>
      <c r="NX75" s="102"/>
      <c r="NY75" s="274" t="s">
        <v>0</v>
      </c>
      <c r="NZ75" s="101"/>
      <c r="OA75" s="110" t="s">
        <v>326</v>
      </c>
      <c r="OB75" s="111" t="s">
        <v>326</v>
      </c>
      <c r="OC75" s="117"/>
      <c r="OD75" s="253"/>
      <c r="OE75" s="110" t="s">
        <v>0</v>
      </c>
      <c r="OF75" s="110"/>
      <c r="OG75" s="110" t="s">
        <v>326</v>
      </c>
      <c r="OH75" s="111" t="s">
        <v>326</v>
      </c>
    </row>
    <row r="76" spans="1:398" ht="15" x14ac:dyDescent="0.2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218</v>
      </c>
      <c r="N76" s="111" t="s">
        <v>210</v>
      </c>
      <c r="O76" s="77"/>
      <c r="P76" s="102">
        <v>6</v>
      </c>
      <c r="Q76" s="311" t="s">
        <v>0</v>
      </c>
      <c r="R76" s="101">
        <v>0</v>
      </c>
      <c r="S76" s="110" t="s">
        <v>207</v>
      </c>
      <c r="T76" s="111" t="s">
        <v>289</v>
      </c>
      <c r="U76" s="77"/>
      <c r="V76" s="102">
        <v>2</v>
      </c>
      <c r="W76" s="311" t="s">
        <v>0</v>
      </c>
      <c r="X76" s="101">
        <v>4</v>
      </c>
      <c r="Y76" s="110" t="s">
        <v>266</v>
      </c>
      <c r="Z76" s="111" t="s">
        <v>212</v>
      </c>
      <c r="AA76" s="90"/>
      <c r="AB76" s="61">
        <v>4</v>
      </c>
      <c r="AC76" s="294" t="s">
        <v>0</v>
      </c>
      <c r="AD76" s="61">
        <v>1</v>
      </c>
      <c r="AE76" s="110" t="s">
        <v>217</v>
      </c>
      <c r="AF76" s="111" t="s">
        <v>216</v>
      </c>
      <c r="AG76" s="90"/>
      <c r="AH76" s="61">
        <v>1</v>
      </c>
      <c r="AI76" s="274" t="s">
        <v>0</v>
      </c>
      <c r="AJ76" s="61">
        <v>3</v>
      </c>
      <c r="AK76" s="110" t="s">
        <v>217</v>
      </c>
      <c r="AL76" s="111" t="s">
        <v>289</v>
      </c>
      <c r="AM76" s="90"/>
      <c r="AN76" s="102">
        <v>0</v>
      </c>
      <c r="AO76" s="274" t="s">
        <v>0</v>
      </c>
      <c r="AP76" s="101">
        <v>2</v>
      </c>
      <c r="AQ76" s="110" t="s">
        <v>218</v>
      </c>
      <c r="AR76" s="111" t="s">
        <v>216</v>
      </c>
      <c r="AS76" s="90"/>
      <c r="AT76" s="61">
        <v>3</v>
      </c>
      <c r="AU76" s="274" t="s">
        <v>0</v>
      </c>
      <c r="AV76" s="61">
        <v>1</v>
      </c>
      <c r="AW76" s="110" t="s">
        <v>216</v>
      </c>
      <c r="AX76" s="111" t="s">
        <v>210</v>
      </c>
      <c r="AY76" s="90"/>
      <c r="AZ76" s="102">
        <v>2</v>
      </c>
      <c r="BA76" s="274" t="s">
        <v>0</v>
      </c>
      <c r="BB76" s="101">
        <v>0</v>
      </c>
      <c r="BC76" s="110" t="s">
        <v>217</v>
      </c>
      <c r="BD76" s="111" t="s">
        <v>362</v>
      </c>
      <c r="BE76" s="90"/>
      <c r="BF76" s="61">
        <v>1</v>
      </c>
      <c r="BG76" s="274" t="s">
        <v>0</v>
      </c>
      <c r="BH76" s="61">
        <v>3</v>
      </c>
      <c r="BI76" s="110" t="s">
        <v>218</v>
      </c>
      <c r="BJ76" s="111" t="s">
        <v>210</v>
      </c>
      <c r="BK76" s="90"/>
      <c r="BL76" s="61">
        <v>4</v>
      </c>
      <c r="BM76" s="274" t="s">
        <v>0</v>
      </c>
      <c r="BN76" s="61">
        <v>0</v>
      </c>
      <c r="BO76" s="110" t="s">
        <v>218</v>
      </c>
      <c r="BP76" s="111" t="s">
        <v>212</v>
      </c>
      <c r="BQ76" s="90"/>
      <c r="BR76" s="61">
        <v>1</v>
      </c>
      <c r="BS76" s="274" t="s">
        <v>0</v>
      </c>
      <c r="BT76" s="61">
        <v>3</v>
      </c>
      <c r="BU76" s="110" t="s">
        <v>218</v>
      </c>
      <c r="BV76" s="111" t="s">
        <v>212</v>
      </c>
      <c r="BW76" s="90"/>
      <c r="BX76" s="61">
        <v>4</v>
      </c>
      <c r="BY76" s="274" t="s">
        <v>0</v>
      </c>
      <c r="BZ76" s="61">
        <v>0</v>
      </c>
      <c r="CA76" s="110" t="s">
        <v>216</v>
      </c>
      <c r="CB76" s="111" t="s">
        <v>212</v>
      </c>
      <c r="CC76" s="90"/>
      <c r="CD76" s="61">
        <v>3</v>
      </c>
      <c r="CE76" s="274" t="s">
        <v>0</v>
      </c>
      <c r="CF76" s="61">
        <v>0</v>
      </c>
      <c r="CG76" s="110" t="s">
        <v>218</v>
      </c>
      <c r="CH76" s="111" t="s">
        <v>289</v>
      </c>
      <c r="CI76" s="90"/>
      <c r="CJ76" s="102">
        <v>5</v>
      </c>
      <c r="CK76" s="274" t="s">
        <v>0</v>
      </c>
      <c r="CL76" s="101">
        <v>0</v>
      </c>
      <c r="CM76" s="110" t="s">
        <v>212</v>
      </c>
      <c r="CN76" s="111" t="s">
        <v>289</v>
      </c>
      <c r="CO76" s="90"/>
      <c r="CP76" s="102">
        <v>1</v>
      </c>
      <c r="CQ76" s="274" t="s">
        <v>0</v>
      </c>
      <c r="CR76" s="101">
        <v>2</v>
      </c>
      <c r="CS76" s="110" t="s">
        <v>266</v>
      </c>
      <c r="CT76" s="111" t="s">
        <v>214</v>
      </c>
      <c r="CU76" s="90"/>
      <c r="CV76" s="61">
        <v>0</v>
      </c>
      <c r="CW76" s="274" t="s">
        <v>0</v>
      </c>
      <c r="CX76" s="61">
        <v>4</v>
      </c>
      <c r="CY76" s="110" t="s">
        <v>216</v>
      </c>
      <c r="CZ76" s="111" t="s">
        <v>212</v>
      </c>
      <c r="DA76" s="90"/>
      <c r="DB76" s="61">
        <v>1</v>
      </c>
      <c r="DC76" s="274" t="s">
        <v>0</v>
      </c>
      <c r="DD76" s="61">
        <v>2</v>
      </c>
      <c r="DE76" s="110" t="s">
        <v>266</v>
      </c>
      <c r="DF76" s="111" t="s">
        <v>362</v>
      </c>
      <c r="DG76" s="90"/>
      <c r="DH76" s="61">
        <v>2</v>
      </c>
      <c r="DI76" s="274" t="s">
        <v>0</v>
      </c>
      <c r="DJ76" s="61">
        <v>0</v>
      </c>
      <c r="DK76" s="110" t="s">
        <v>216</v>
      </c>
      <c r="DL76" s="111" t="s">
        <v>212</v>
      </c>
      <c r="DM76" s="90"/>
      <c r="DN76" s="61">
        <v>2</v>
      </c>
      <c r="DO76" s="274" t="s">
        <v>0</v>
      </c>
      <c r="DP76" s="61">
        <v>3</v>
      </c>
      <c r="DQ76" s="110" t="s">
        <v>216</v>
      </c>
      <c r="DR76" s="111" t="s">
        <v>212</v>
      </c>
      <c r="DS76" s="90"/>
      <c r="DT76" s="61">
        <v>3</v>
      </c>
      <c r="DU76" s="274" t="s">
        <v>0</v>
      </c>
      <c r="DV76" s="61">
        <v>0</v>
      </c>
      <c r="DW76" s="110" t="s">
        <v>266</v>
      </c>
      <c r="DX76" s="111" t="s">
        <v>209</v>
      </c>
      <c r="DY76" s="90"/>
      <c r="DZ76" s="61">
        <v>4</v>
      </c>
      <c r="EA76" s="274" t="s">
        <v>0</v>
      </c>
      <c r="EB76" s="61">
        <v>0</v>
      </c>
      <c r="EC76" s="110" t="s">
        <v>216</v>
      </c>
      <c r="ED76" s="111" t="s">
        <v>212</v>
      </c>
      <c r="EE76" s="90"/>
      <c r="EF76" s="61">
        <v>0</v>
      </c>
      <c r="EG76" s="274" t="s">
        <v>0</v>
      </c>
      <c r="EH76" s="61">
        <v>3</v>
      </c>
      <c r="EI76" s="110" t="s">
        <v>216</v>
      </c>
      <c r="EJ76" s="111" t="s">
        <v>212</v>
      </c>
      <c r="EK76" s="90"/>
      <c r="EL76" s="61">
        <v>0</v>
      </c>
      <c r="EM76" s="274" t="s">
        <v>0</v>
      </c>
      <c r="EN76" s="61">
        <v>3</v>
      </c>
      <c r="EO76" s="110" t="s">
        <v>214</v>
      </c>
      <c r="EP76" s="111" t="s">
        <v>212</v>
      </c>
      <c r="EQ76" s="90"/>
      <c r="ER76" s="102">
        <v>2</v>
      </c>
      <c r="ES76" s="274" t="s">
        <v>0</v>
      </c>
      <c r="ET76" s="101">
        <v>2</v>
      </c>
      <c r="EU76" s="110" t="s">
        <v>266</v>
      </c>
      <c r="EV76" s="111" t="s">
        <v>360</v>
      </c>
      <c r="EW76" s="90"/>
      <c r="EX76" s="61">
        <v>4</v>
      </c>
      <c r="EY76" s="274" t="s">
        <v>0</v>
      </c>
      <c r="EZ76" s="61">
        <v>0</v>
      </c>
      <c r="FA76" s="110" t="s">
        <v>216</v>
      </c>
      <c r="FB76" s="111" t="s">
        <v>212</v>
      </c>
      <c r="FC76" s="90"/>
      <c r="FD76" s="102">
        <v>2</v>
      </c>
      <c r="FE76" s="274" t="s">
        <v>0</v>
      </c>
      <c r="FF76" s="101">
        <v>1</v>
      </c>
      <c r="FG76" s="110" t="s">
        <v>266</v>
      </c>
      <c r="FH76" s="111" t="s">
        <v>214</v>
      </c>
      <c r="FI76" s="90"/>
      <c r="FJ76" s="61">
        <v>3</v>
      </c>
      <c r="FK76" s="274" t="s">
        <v>0</v>
      </c>
      <c r="FL76" s="61">
        <v>0</v>
      </c>
      <c r="FM76" s="110" t="s">
        <v>212</v>
      </c>
      <c r="FN76" s="111" t="s">
        <v>216</v>
      </c>
      <c r="FO76" s="90"/>
      <c r="FP76" s="61">
        <v>0</v>
      </c>
      <c r="FQ76" s="274" t="s">
        <v>0</v>
      </c>
      <c r="FR76" s="61">
        <v>3</v>
      </c>
      <c r="FS76" s="110" t="s">
        <v>212</v>
      </c>
      <c r="FT76" s="111" t="s">
        <v>216</v>
      </c>
      <c r="FU76" s="90"/>
      <c r="FV76" s="61">
        <v>3</v>
      </c>
      <c r="FW76" s="274" t="s">
        <v>0</v>
      </c>
      <c r="FX76" s="61">
        <v>0</v>
      </c>
      <c r="FY76" s="110" t="s">
        <v>216</v>
      </c>
      <c r="FZ76" s="111" t="s">
        <v>212</v>
      </c>
      <c r="GA76" s="90"/>
      <c r="GB76" s="102">
        <v>1</v>
      </c>
      <c r="GC76" s="274" t="s">
        <v>0</v>
      </c>
      <c r="GD76" s="101">
        <v>3</v>
      </c>
      <c r="GE76" s="110" t="s">
        <v>218</v>
      </c>
      <c r="GF76" s="111" t="s">
        <v>212</v>
      </c>
      <c r="GG76" s="90"/>
      <c r="GH76" s="102">
        <v>2</v>
      </c>
      <c r="GI76" s="274" t="s">
        <v>0</v>
      </c>
      <c r="GJ76" s="101">
        <v>0</v>
      </c>
      <c r="GK76" s="110" t="s">
        <v>217</v>
      </c>
      <c r="GL76" s="111" t="s">
        <v>214</v>
      </c>
      <c r="GM76" s="90"/>
      <c r="GN76" s="61">
        <v>1</v>
      </c>
      <c r="GO76" s="274" t="s">
        <v>0</v>
      </c>
      <c r="GP76" s="61">
        <v>2</v>
      </c>
      <c r="GQ76" s="110" t="s">
        <v>214</v>
      </c>
      <c r="GR76" s="111" t="s">
        <v>217</v>
      </c>
      <c r="GS76" s="90"/>
      <c r="GT76" s="61">
        <v>1</v>
      </c>
      <c r="GU76" s="274" t="s">
        <v>0</v>
      </c>
      <c r="GV76" s="61">
        <v>2</v>
      </c>
      <c r="GW76" s="110" t="s">
        <v>266</v>
      </c>
      <c r="GX76" s="111" t="s">
        <v>217</v>
      </c>
      <c r="GY76" s="90"/>
      <c r="GZ76" s="102">
        <v>5</v>
      </c>
      <c r="HA76" s="274" t="s">
        <v>0</v>
      </c>
      <c r="HB76" s="101">
        <v>0</v>
      </c>
      <c r="HC76" s="110" t="s">
        <v>217</v>
      </c>
      <c r="HD76" s="111" t="s">
        <v>389</v>
      </c>
      <c r="HE76" s="90"/>
      <c r="HF76" s="61">
        <v>3</v>
      </c>
      <c r="HG76" s="274" t="s">
        <v>0</v>
      </c>
      <c r="HH76" s="61">
        <v>1</v>
      </c>
      <c r="HI76" s="110" t="s">
        <v>212</v>
      </c>
      <c r="HJ76" s="111" t="s">
        <v>218</v>
      </c>
      <c r="HK76" s="90"/>
      <c r="HL76" s="61">
        <v>1</v>
      </c>
      <c r="HM76" s="274" t="s">
        <v>0</v>
      </c>
      <c r="HN76" s="61">
        <v>3</v>
      </c>
      <c r="HO76" s="110" t="s">
        <v>212</v>
      </c>
      <c r="HP76" s="111" t="s">
        <v>215</v>
      </c>
      <c r="HQ76" s="90"/>
      <c r="HR76" s="61">
        <v>4</v>
      </c>
      <c r="HS76" s="274" t="s">
        <v>0</v>
      </c>
      <c r="HT76" s="61">
        <v>0</v>
      </c>
      <c r="HU76" s="110" t="s">
        <v>218</v>
      </c>
      <c r="HV76" s="111" t="s">
        <v>208</v>
      </c>
      <c r="HW76" s="90"/>
      <c r="HX76" s="102"/>
      <c r="HY76" s="274" t="s">
        <v>0</v>
      </c>
      <c r="HZ76" s="101"/>
      <c r="IA76" s="110" t="s">
        <v>326</v>
      </c>
      <c r="IB76" s="111" t="s">
        <v>326</v>
      </c>
      <c r="IC76" s="90"/>
      <c r="ID76" s="61">
        <v>0</v>
      </c>
      <c r="IE76" s="274" t="s">
        <v>0</v>
      </c>
      <c r="IF76" s="61">
        <v>2</v>
      </c>
      <c r="IG76" s="110" t="s">
        <v>207</v>
      </c>
      <c r="IH76" s="111" t="s">
        <v>210</v>
      </c>
      <c r="II76" s="90"/>
      <c r="IJ76" s="61"/>
      <c r="IK76" s="274" t="s">
        <v>0</v>
      </c>
      <c r="IL76" s="61"/>
      <c r="IM76" s="110" t="s">
        <v>326</v>
      </c>
      <c r="IN76" s="111" t="s">
        <v>326</v>
      </c>
      <c r="IO76" s="90"/>
      <c r="IP76" s="102">
        <v>3</v>
      </c>
      <c r="IQ76" s="274" t="s">
        <v>0</v>
      </c>
      <c r="IR76" s="101">
        <v>0</v>
      </c>
      <c r="IS76" s="110" t="s">
        <v>389</v>
      </c>
      <c r="IT76" s="111" t="s">
        <v>210</v>
      </c>
      <c r="IU76" s="90"/>
      <c r="IV76" s="61">
        <v>1</v>
      </c>
      <c r="IW76" s="274" t="s">
        <v>0</v>
      </c>
      <c r="IX76" s="61">
        <v>3</v>
      </c>
      <c r="IY76" s="110" t="s">
        <v>216</v>
      </c>
      <c r="IZ76" s="111" t="s">
        <v>389</v>
      </c>
      <c r="JA76" s="90"/>
      <c r="JB76" s="61">
        <v>4</v>
      </c>
      <c r="JC76" s="274" t="s">
        <v>0</v>
      </c>
      <c r="JD76" s="61">
        <v>0</v>
      </c>
      <c r="JE76" s="110" t="s">
        <v>266</v>
      </c>
      <c r="JF76" s="111" t="s">
        <v>210</v>
      </c>
      <c r="JG76" s="90"/>
      <c r="JH76" s="61"/>
      <c r="JI76" s="274" t="s">
        <v>0</v>
      </c>
      <c r="JJ76" s="61"/>
      <c r="JK76" s="110" t="s">
        <v>326</v>
      </c>
      <c r="JL76" s="111" t="s">
        <v>326</v>
      </c>
      <c r="JM76" s="90"/>
      <c r="JN76" s="61"/>
      <c r="JO76" s="274" t="s">
        <v>0</v>
      </c>
      <c r="JP76" s="61"/>
      <c r="JQ76" s="110" t="s">
        <v>326</v>
      </c>
      <c r="JR76" s="111" t="s">
        <v>326</v>
      </c>
      <c r="JS76" s="90"/>
      <c r="JT76" s="102"/>
      <c r="JU76" s="274" t="s">
        <v>0</v>
      </c>
      <c r="JV76" s="101"/>
      <c r="JW76" s="110" t="s">
        <v>326</v>
      </c>
      <c r="JX76" s="111" t="s">
        <v>326</v>
      </c>
      <c r="JY76" s="90"/>
      <c r="JZ76" s="102"/>
      <c r="KA76" s="274" t="s">
        <v>0</v>
      </c>
      <c r="KB76" s="101"/>
      <c r="KC76" s="110" t="s">
        <v>326</v>
      </c>
      <c r="KD76" s="111" t="s">
        <v>326</v>
      </c>
      <c r="KE76" s="90"/>
      <c r="KF76" s="102"/>
      <c r="KG76" s="274" t="s">
        <v>0</v>
      </c>
      <c r="KH76" s="101"/>
      <c r="KI76" s="110" t="s">
        <v>326</v>
      </c>
      <c r="KJ76" s="111" t="s">
        <v>326</v>
      </c>
      <c r="KK76" s="90"/>
      <c r="KL76" s="61"/>
      <c r="KM76" s="274" t="s">
        <v>0</v>
      </c>
      <c r="KN76" s="61"/>
      <c r="KO76" s="110" t="s">
        <v>326</v>
      </c>
      <c r="KP76" s="111" t="s">
        <v>326</v>
      </c>
      <c r="KQ76" s="90"/>
      <c r="KR76" s="61"/>
      <c r="KS76" s="274" t="s">
        <v>0</v>
      </c>
      <c r="KT76" s="61"/>
      <c r="KU76" s="110" t="s">
        <v>326</v>
      </c>
      <c r="KV76" s="111" t="s">
        <v>326</v>
      </c>
      <c r="KW76" s="90"/>
      <c r="KX76" s="61"/>
      <c r="KY76" s="274" t="s">
        <v>0</v>
      </c>
      <c r="KZ76" s="61"/>
      <c r="LA76" s="110" t="s">
        <v>326</v>
      </c>
      <c r="LB76" s="111" t="s">
        <v>326</v>
      </c>
      <c r="LC76" s="90"/>
      <c r="LD76" s="102"/>
      <c r="LE76" s="274" t="s">
        <v>0</v>
      </c>
      <c r="LF76" s="101"/>
      <c r="LG76" s="110" t="s">
        <v>326</v>
      </c>
      <c r="LH76" s="111" t="s">
        <v>326</v>
      </c>
      <c r="LI76" s="90"/>
      <c r="LJ76" s="61"/>
      <c r="LK76" s="274" t="s">
        <v>0</v>
      </c>
      <c r="LL76" s="61"/>
      <c r="LM76" s="110" t="s">
        <v>326</v>
      </c>
      <c r="LN76" s="111" t="s">
        <v>326</v>
      </c>
      <c r="LO76" s="90"/>
      <c r="LP76" s="61"/>
      <c r="LQ76" s="274" t="s">
        <v>0</v>
      </c>
      <c r="LR76" s="61"/>
      <c r="LS76" s="110" t="s">
        <v>326</v>
      </c>
      <c r="LT76" s="111" t="s">
        <v>326</v>
      </c>
      <c r="LU76" s="90"/>
      <c r="LV76" s="102"/>
      <c r="LW76" s="274" t="s">
        <v>0</v>
      </c>
      <c r="LX76" s="101"/>
      <c r="LY76" s="110" t="s">
        <v>326</v>
      </c>
      <c r="LZ76" s="111" t="s">
        <v>326</v>
      </c>
      <c r="MA76" s="90"/>
      <c r="MB76" s="61"/>
      <c r="MC76" s="274" t="s">
        <v>0</v>
      </c>
      <c r="MD76" s="61"/>
      <c r="ME76" s="110" t="s">
        <v>326</v>
      </c>
      <c r="MF76" s="111" t="s">
        <v>326</v>
      </c>
      <c r="MG76" s="90"/>
      <c r="MH76" s="61"/>
      <c r="MI76" s="274" t="s">
        <v>0</v>
      </c>
      <c r="MJ76" s="61"/>
      <c r="MK76" s="110" t="s">
        <v>326</v>
      </c>
      <c r="ML76" s="111" t="s">
        <v>326</v>
      </c>
      <c r="MM76" s="90"/>
      <c r="MN76" s="61"/>
      <c r="MO76" s="274" t="s">
        <v>0</v>
      </c>
      <c r="MP76" s="61"/>
      <c r="MQ76" s="110" t="s">
        <v>326</v>
      </c>
      <c r="MR76" s="111" t="s">
        <v>326</v>
      </c>
      <c r="MS76" s="90"/>
      <c r="MT76" s="102"/>
      <c r="MU76" s="274" t="s">
        <v>0</v>
      </c>
      <c r="MV76" s="101"/>
      <c r="MW76" s="110" t="s">
        <v>326</v>
      </c>
      <c r="MX76" s="111" t="s">
        <v>326</v>
      </c>
      <c r="MY76" s="90"/>
      <c r="MZ76" s="61"/>
      <c r="NA76" s="274" t="s">
        <v>0</v>
      </c>
      <c r="NB76" s="61"/>
      <c r="NC76" s="110" t="s">
        <v>326</v>
      </c>
      <c r="ND76" s="111" t="s">
        <v>326</v>
      </c>
      <c r="NE76" s="90"/>
      <c r="NF76" s="61"/>
      <c r="NG76" s="274" t="s">
        <v>0</v>
      </c>
      <c r="NH76" s="61"/>
      <c r="NI76" s="110" t="s">
        <v>326</v>
      </c>
      <c r="NJ76" s="111" t="s">
        <v>326</v>
      </c>
      <c r="NK76" s="90"/>
      <c r="NL76" s="61"/>
      <c r="NM76" s="274" t="s">
        <v>0</v>
      </c>
      <c r="NN76" s="61"/>
      <c r="NO76" s="110" t="s">
        <v>326</v>
      </c>
      <c r="NP76" s="111" t="s">
        <v>326</v>
      </c>
      <c r="NQ76" s="90"/>
      <c r="NR76" s="61"/>
      <c r="NS76" s="274" t="s">
        <v>0</v>
      </c>
      <c r="NT76" s="61"/>
      <c r="NU76" s="110" t="s">
        <v>326</v>
      </c>
      <c r="NV76" s="111" t="s">
        <v>326</v>
      </c>
      <c r="NW76" s="98"/>
      <c r="NX76" s="102"/>
      <c r="NY76" s="274" t="s">
        <v>0</v>
      </c>
      <c r="NZ76" s="101"/>
      <c r="OA76" s="110" t="s">
        <v>326</v>
      </c>
      <c r="OB76" s="111" t="s">
        <v>326</v>
      </c>
      <c r="OC76" s="117"/>
      <c r="OD76" s="253"/>
      <c r="OE76" s="110" t="s">
        <v>0</v>
      </c>
      <c r="OF76" s="110"/>
      <c r="OG76" s="110" t="s">
        <v>326</v>
      </c>
      <c r="OH76" s="111" t="s">
        <v>326</v>
      </c>
    </row>
    <row r="77" spans="1:398" ht="15" x14ac:dyDescent="0.2">
      <c r="A77" s="283">
        <f>IF(B77="","",VLOOKUP(B77,'Registrovaní tipéri'!$A$2:$B$101,2,FALSE))</f>
        <v>7</v>
      </c>
      <c r="B77" s="277" t="s">
        <v>260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216</v>
      </c>
      <c r="N77" s="111" t="s">
        <v>216</v>
      </c>
      <c r="O77" s="77"/>
      <c r="P77" s="102">
        <v>7</v>
      </c>
      <c r="Q77" s="311" t="s">
        <v>0</v>
      </c>
      <c r="R77" s="101">
        <v>0</v>
      </c>
      <c r="S77" s="110" t="s">
        <v>216</v>
      </c>
      <c r="T77" s="111" t="s">
        <v>216</v>
      </c>
      <c r="U77" s="77"/>
      <c r="V77" s="102">
        <v>1</v>
      </c>
      <c r="W77" s="311" t="s">
        <v>0</v>
      </c>
      <c r="X77" s="101">
        <v>2</v>
      </c>
      <c r="Y77" s="110" t="s">
        <v>216</v>
      </c>
      <c r="Z77" s="111" t="s">
        <v>216</v>
      </c>
      <c r="AA77" s="90"/>
      <c r="AB77" s="61">
        <v>3</v>
      </c>
      <c r="AC77" s="294" t="s">
        <v>0</v>
      </c>
      <c r="AD77" s="61">
        <v>1</v>
      </c>
      <c r="AE77" s="110" t="s">
        <v>216</v>
      </c>
      <c r="AF77" s="111" t="s">
        <v>216</v>
      </c>
      <c r="AG77" s="90"/>
      <c r="AH77" s="61">
        <v>0</v>
      </c>
      <c r="AI77" s="274" t="s">
        <v>0</v>
      </c>
      <c r="AJ77" s="61">
        <v>2</v>
      </c>
      <c r="AK77" s="110" t="s">
        <v>216</v>
      </c>
      <c r="AL77" s="111" t="s">
        <v>216</v>
      </c>
      <c r="AM77" s="90"/>
      <c r="AN77" s="102">
        <v>0</v>
      </c>
      <c r="AO77" s="274" t="s">
        <v>0</v>
      </c>
      <c r="AP77" s="101">
        <v>3</v>
      </c>
      <c r="AQ77" s="110" t="s">
        <v>218</v>
      </c>
      <c r="AR77" s="111" t="s">
        <v>216</v>
      </c>
      <c r="AS77" s="90"/>
      <c r="AT77" s="61">
        <v>3</v>
      </c>
      <c r="AU77" s="274" t="s">
        <v>0</v>
      </c>
      <c r="AV77" s="61">
        <v>1</v>
      </c>
      <c r="AW77" s="110" t="s">
        <v>216</v>
      </c>
      <c r="AX77" s="111" t="s">
        <v>216</v>
      </c>
      <c r="AY77" s="90"/>
      <c r="AZ77" s="102">
        <v>2</v>
      </c>
      <c r="BA77" s="274" t="s">
        <v>0</v>
      </c>
      <c r="BB77" s="101">
        <v>1</v>
      </c>
      <c r="BC77" s="110" t="s">
        <v>217</v>
      </c>
      <c r="BD77" s="111" t="s">
        <v>360</v>
      </c>
      <c r="BE77" s="90"/>
      <c r="BF77" s="61">
        <v>2</v>
      </c>
      <c r="BG77" s="274" t="s">
        <v>0</v>
      </c>
      <c r="BH77" s="61">
        <v>2</v>
      </c>
      <c r="BI77" s="110" t="s">
        <v>216</v>
      </c>
      <c r="BJ77" s="111" t="s">
        <v>216</v>
      </c>
      <c r="BK77" s="90"/>
      <c r="BL77" s="61">
        <v>3</v>
      </c>
      <c r="BM77" s="274" t="s">
        <v>0</v>
      </c>
      <c r="BN77" s="61">
        <v>1</v>
      </c>
      <c r="BO77" s="110" t="s">
        <v>218</v>
      </c>
      <c r="BP77" s="111" t="s">
        <v>215</v>
      </c>
      <c r="BQ77" s="90"/>
      <c r="BR77" s="61">
        <v>2</v>
      </c>
      <c r="BS77" s="274" t="s">
        <v>0</v>
      </c>
      <c r="BT77" s="61">
        <v>3</v>
      </c>
      <c r="BU77" s="110" t="s">
        <v>216</v>
      </c>
      <c r="BV77" s="111" t="s">
        <v>216</v>
      </c>
      <c r="BW77" s="90"/>
      <c r="BX77" s="61">
        <v>2</v>
      </c>
      <c r="BY77" s="274" t="s">
        <v>0</v>
      </c>
      <c r="BZ77" s="61">
        <v>0</v>
      </c>
      <c r="CA77" s="110" t="s">
        <v>218</v>
      </c>
      <c r="CB77" s="111" t="s">
        <v>216</v>
      </c>
      <c r="CC77" s="90"/>
      <c r="CD77" s="61">
        <v>2</v>
      </c>
      <c r="CE77" s="274" t="s">
        <v>0</v>
      </c>
      <c r="CF77" s="61">
        <v>0</v>
      </c>
      <c r="CG77" s="110" t="s">
        <v>218</v>
      </c>
      <c r="CH77" s="111" t="s">
        <v>360</v>
      </c>
      <c r="CI77" s="90"/>
      <c r="CJ77" s="102">
        <v>3</v>
      </c>
      <c r="CK77" s="274" t="s">
        <v>0</v>
      </c>
      <c r="CL77" s="101">
        <v>1</v>
      </c>
      <c r="CM77" s="110" t="s">
        <v>216</v>
      </c>
      <c r="CN77" s="111" t="s">
        <v>216</v>
      </c>
      <c r="CO77" s="90"/>
      <c r="CP77" s="102">
        <v>1</v>
      </c>
      <c r="CQ77" s="274" t="s">
        <v>0</v>
      </c>
      <c r="CR77" s="101">
        <v>2</v>
      </c>
      <c r="CS77" s="110" t="s">
        <v>217</v>
      </c>
      <c r="CT77" s="111" t="s">
        <v>266</v>
      </c>
      <c r="CU77" s="90"/>
      <c r="CV77" s="61">
        <v>0</v>
      </c>
      <c r="CW77" s="274" t="s">
        <v>0</v>
      </c>
      <c r="CX77" s="61">
        <v>3</v>
      </c>
      <c r="CY77" s="110" t="s">
        <v>218</v>
      </c>
      <c r="CZ77" s="111" t="s">
        <v>216</v>
      </c>
      <c r="DA77" s="90"/>
      <c r="DB77" s="61">
        <v>1</v>
      </c>
      <c r="DC77" s="274" t="s">
        <v>0</v>
      </c>
      <c r="DD77" s="61">
        <v>3</v>
      </c>
      <c r="DE77" s="110" t="s">
        <v>218</v>
      </c>
      <c r="DF77" s="111" t="s">
        <v>212</v>
      </c>
      <c r="DG77" s="90"/>
      <c r="DH77" s="61">
        <v>4</v>
      </c>
      <c r="DI77" s="274" t="s">
        <v>0</v>
      </c>
      <c r="DJ77" s="61">
        <v>0</v>
      </c>
      <c r="DK77" s="110" t="s">
        <v>218</v>
      </c>
      <c r="DL77" s="111" t="s">
        <v>216</v>
      </c>
      <c r="DM77" s="90"/>
      <c r="DN77" s="61">
        <v>2</v>
      </c>
      <c r="DO77" s="274" t="s">
        <v>0</v>
      </c>
      <c r="DP77" s="61">
        <v>2</v>
      </c>
      <c r="DQ77" s="110" t="s">
        <v>218</v>
      </c>
      <c r="DR77" s="111" t="s">
        <v>216</v>
      </c>
      <c r="DS77" s="90"/>
      <c r="DT77" s="61">
        <v>3</v>
      </c>
      <c r="DU77" s="274" t="s">
        <v>0</v>
      </c>
      <c r="DV77" s="61">
        <v>0</v>
      </c>
      <c r="DW77" s="110" t="s">
        <v>266</v>
      </c>
      <c r="DX77" s="111" t="s">
        <v>360</v>
      </c>
      <c r="DY77" s="90"/>
      <c r="DZ77" s="61">
        <v>3</v>
      </c>
      <c r="EA77" s="274" t="s">
        <v>0</v>
      </c>
      <c r="EB77" s="61">
        <v>0</v>
      </c>
      <c r="EC77" s="110" t="s">
        <v>216</v>
      </c>
      <c r="ED77" s="111" t="s">
        <v>216</v>
      </c>
      <c r="EE77" s="90"/>
      <c r="EF77" s="61">
        <v>0</v>
      </c>
      <c r="EG77" s="274" t="s">
        <v>0</v>
      </c>
      <c r="EH77" s="61">
        <v>5</v>
      </c>
      <c r="EI77" s="110" t="s">
        <v>216</v>
      </c>
      <c r="EJ77" s="111" t="s">
        <v>216</v>
      </c>
      <c r="EK77" s="90"/>
      <c r="EL77" s="61">
        <v>1</v>
      </c>
      <c r="EM77" s="274" t="s">
        <v>0</v>
      </c>
      <c r="EN77" s="61">
        <v>2</v>
      </c>
      <c r="EO77" s="110" t="s">
        <v>216</v>
      </c>
      <c r="EP77" s="111" t="s">
        <v>212</v>
      </c>
      <c r="EQ77" s="90"/>
      <c r="ER77" s="102">
        <v>1</v>
      </c>
      <c r="ES77" s="274" t="s">
        <v>0</v>
      </c>
      <c r="ET77" s="101">
        <v>2</v>
      </c>
      <c r="EU77" s="110" t="s">
        <v>266</v>
      </c>
      <c r="EV77" s="111" t="s">
        <v>215</v>
      </c>
      <c r="EW77" s="90"/>
      <c r="EX77" s="61">
        <v>4</v>
      </c>
      <c r="EY77" s="274" t="s">
        <v>0</v>
      </c>
      <c r="EZ77" s="61">
        <v>0</v>
      </c>
      <c r="FA77" s="110" t="s">
        <v>216</v>
      </c>
      <c r="FB77" s="111" t="s">
        <v>216</v>
      </c>
      <c r="FC77" s="90"/>
      <c r="FD77" s="102">
        <v>2</v>
      </c>
      <c r="FE77" s="274" t="s">
        <v>0</v>
      </c>
      <c r="FF77" s="101">
        <v>1</v>
      </c>
      <c r="FG77" s="110" t="s">
        <v>219</v>
      </c>
      <c r="FH77" s="111" t="s">
        <v>212</v>
      </c>
      <c r="FI77" s="90"/>
      <c r="FJ77" s="61">
        <v>1</v>
      </c>
      <c r="FK77" s="274" t="s">
        <v>0</v>
      </c>
      <c r="FL77" s="61">
        <v>0</v>
      </c>
      <c r="FM77" s="110" t="s">
        <v>218</v>
      </c>
      <c r="FN77" s="111" t="s">
        <v>216</v>
      </c>
      <c r="FO77" s="90"/>
      <c r="FP77" s="61">
        <v>0</v>
      </c>
      <c r="FQ77" s="274" t="s">
        <v>0</v>
      </c>
      <c r="FR77" s="61">
        <v>2</v>
      </c>
      <c r="FS77" s="110" t="s">
        <v>216</v>
      </c>
      <c r="FT77" s="111" t="s">
        <v>212</v>
      </c>
      <c r="FU77" s="90"/>
      <c r="FV77" s="61">
        <v>3</v>
      </c>
      <c r="FW77" s="274" t="s">
        <v>0</v>
      </c>
      <c r="FX77" s="61">
        <v>1</v>
      </c>
      <c r="FY77" s="110" t="s">
        <v>218</v>
      </c>
      <c r="FZ77" s="111" t="s">
        <v>216</v>
      </c>
      <c r="GA77" s="90"/>
      <c r="GB77" s="102">
        <v>2</v>
      </c>
      <c r="GC77" s="274" t="s">
        <v>0</v>
      </c>
      <c r="GD77" s="101">
        <v>1</v>
      </c>
      <c r="GE77" s="110" t="s">
        <v>401</v>
      </c>
      <c r="GF77" s="111" t="s">
        <v>397</v>
      </c>
      <c r="GG77" s="90"/>
      <c r="GH77" s="102">
        <v>3</v>
      </c>
      <c r="GI77" s="274" t="s">
        <v>0</v>
      </c>
      <c r="GJ77" s="101">
        <v>1</v>
      </c>
      <c r="GK77" s="110" t="s">
        <v>217</v>
      </c>
      <c r="GL77" s="111" t="s">
        <v>266</v>
      </c>
      <c r="GM77" s="90"/>
      <c r="GN77" s="61">
        <v>1</v>
      </c>
      <c r="GO77" s="274" t="s">
        <v>0</v>
      </c>
      <c r="GP77" s="61">
        <v>3</v>
      </c>
      <c r="GQ77" s="110" t="s">
        <v>218</v>
      </c>
      <c r="GR77" s="111" t="s">
        <v>218</v>
      </c>
      <c r="GS77" s="90"/>
      <c r="GT77" s="61">
        <v>1</v>
      </c>
      <c r="GU77" s="274" t="s">
        <v>0</v>
      </c>
      <c r="GV77" s="61">
        <v>2</v>
      </c>
      <c r="GW77" s="110" t="s">
        <v>217</v>
      </c>
      <c r="GX77" s="111" t="s">
        <v>266</v>
      </c>
      <c r="GY77" s="90"/>
      <c r="GZ77" s="102">
        <v>4</v>
      </c>
      <c r="HA77" s="274" t="s">
        <v>0</v>
      </c>
      <c r="HB77" s="101">
        <v>0</v>
      </c>
      <c r="HC77" s="110" t="s">
        <v>217</v>
      </c>
      <c r="HD77" s="111" t="s">
        <v>217</v>
      </c>
      <c r="HE77" s="90"/>
      <c r="HF77" s="61">
        <v>1</v>
      </c>
      <c r="HG77" s="274" t="s">
        <v>0</v>
      </c>
      <c r="HH77" s="61">
        <v>0</v>
      </c>
      <c r="HI77" s="110" t="s">
        <v>218</v>
      </c>
      <c r="HJ77" s="111" t="s">
        <v>212</v>
      </c>
      <c r="HK77" s="90"/>
      <c r="HL77" s="61">
        <v>0</v>
      </c>
      <c r="HM77" s="274" t="s">
        <v>0</v>
      </c>
      <c r="HN77" s="61">
        <v>2</v>
      </c>
      <c r="HO77" s="110" t="s">
        <v>217</v>
      </c>
      <c r="HP77" s="111" t="s">
        <v>289</v>
      </c>
      <c r="HQ77" s="90"/>
      <c r="HR77" s="61">
        <v>4</v>
      </c>
      <c r="HS77" s="274" t="s">
        <v>0</v>
      </c>
      <c r="HT77" s="61">
        <v>0</v>
      </c>
      <c r="HU77" s="110" t="s">
        <v>217</v>
      </c>
      <c r="HV77" s="111" t="s">
        <v>218</v>
      </c>
      <c r="HW77" s="90"/>
      <c r="HX77" s="102"/>
      <c r="HY77" s="274" t="s">
        <v>0</v>
      </c>
      <c r="HZ77" s="101"/>
      <c r="IA77" s="110" t="s">
        <v>326</v>
      </c>
      <c r="IB77" s="111" t="s">
        <v>326</v>
      </c>
      <c r="IC77" s="90"/>
      <c r="ID77" s="61">
        <v>1</v>
      </c>
      <c r="IE77" s="274" t="s">
        <v>0</v>
      </c>
      <c r="IF77" s="61">
        <v>2</v>
      </c>
      <c r="IG77" s="110" t="s">
        <v>218</v>
      </c>
      <c r="IH77" s="111" t="s">
        <v>389</v>
      </c>
      <c r="II77" s="90"/>
      <c r="IJ77" s="61"/>
      <c r="IK77" s="274" t="s">
        <v>0</v>
      </c>
      <c r="IL77" s="61"/>
      <c r="IM77" s="110" t="s">
        <v>326</v>
      </c>
      <c r="IN77" s="111" t="s">
        <v>326</v>
      </c>
      <c r="IO77" s="90"/>
      <c r="IP77" s="102">
        <v>3</v>
      </c>
      <c r="IQ77" s="274" t="s">
        <v>0</v>
      </c>
      <c r="IR77" s="101">
        <v>0</v>
      </c>
      <c r="IS77" s="110" t="s">
        <v>266</v>
      </c>
      <c r="IT77" s="111" t="s">
        <v>389</v>
      </c>
      <c r="IU77" s="90"/>
      <c r="IV77" s="61">
        <v>1</v>
      </c>
      <c r="IW77" s="274" t="s">
        <v>0</v>
      </c>
      <c r="IX77" s="61">
        <v>2</v>
      </c>
      <c r="IY77" s="110" t="s">
        <v>219</v>
      </c>
      <c r="IZ77" s="111" t="s">
        <v>266</v>
      </c>
      <c r="JA77" s="90"/>
      <c r="JB77" s="61">
        <v>2</v>
      </c>
      <c r="JC77" s="274" t="s">
        <v>0</v>
      </c>
      <c r="JD77" s="61">
        <v>1</v>
      </c>
      <c r="JE77" s="110" t="s">
        <v>266</v>
      </c>
      <c r="JF77" s="111" t="s">
        <v>215</v>
      </c>
      <c r="JG77" s="90"/>
      <c r="JH77" s="61"/>
      <c r="JI77" s="274" t="s">
        <v>0</v>
      </c>
      <c r="JJ77" s="61"/>
      <c r="JK77" s="110" t="s">
        <v>326</v>
      </c>
      <c r="JL77" s="111" t="s">
        <v>326</v>
      </c>
      <c r="JM77" s="90"/>
      <c r="JN77" s="61"/>
      <c r="JO77" s="274" t="s">
        <v>0</v>
      </c>
      <c r="JP77" s="61"/>
      <c r="JQ77" s="110" t="s">
        <v>326</v>
      </c>
      <c r="JR77" s="111" t="s">
        <v>326</v>
      </c>
      <c r="JS77" s="90"/>
      <c r="JT77" s="102"/>
      <c r="JU77" s="274" t="s">
        <v>0</v>
      </c>
      <c r="JV77" s="101"/>
      <c r="JW77" s="110" t="s">
        <v>326</v>
      </c>
      <c r="JX77" s="111" t="s">
        <v>326</v>
      </c>
      <c r="JY77" s="90"/>
      <c r="JZ77" s="102"/>
      <c r="KA77" s="274" t="s">
        <v>0</v>
      </c>
      <c r="KB77" s="101"/>
      <c r="KC77" s="110" t="s">
        <v>326</v>
      </c>
      <c r="KD77" s="111" t="s">
        <v>326</v>
      </c>
      <c r="KE77" s="90"/>
      <c r="KF77" s="102"/>
      <c r="KG77" s="274" t="s">
        <v>0</v>
      </c>
      <c r="KH77" s="101"/>
      <c r="KI77" s="110" t="s">
        <v>326</v>
      </c>
      <c r="KJ77" s="111" t="s">
        <v>326</v>
      </c>
      <c r="KK77" s="90"/>
      <c r="KL77" s="61"/>
      <c r="KM77" s="274" t="s">
        <v>0</v>
      </c>
      <c r="KN77" s="61"/>
      <c r="KO77" s="110" t="s">
        <v>326</v>
      </c>
      <c r="KP77" s="111" t="s">
        <v>326</v>
      </c>
      <c r="KQ77" s="90"/>
      <c r="KR77" s="61"/>
      <c r="KS77" s="274" t="s">
        <v>0</v>
      </c>
      <c r="KT77" s="61"/>
      <c r="KU77" s="110" t="s">
        <v>326</v>
      </c>
      <c r="KV77" s="111" t="s">
        <v>326</v>
      </c>
      <c r="KW77" s="90"/>
      <c r="KX77" s="61"/>
      <c r="KY77" s="274" t="s">
        <v>0</v>
      </c>
      <c r="KZ77" s="61"/>
      <c r="LA77" s="110" t="s">
        <v>326</v>
      </c>
      <c r="LB77" s="111" t="s">
        <v>326</v>
      </c>
      <c r="LC77" s="90"/>
      <c r="LD77" s="102"/>
      <c r="LE77" s="274" t="s">
        <v>0</v>
      </c>
      <c r="LF77" s="101"/>
      <c r="LG77" s="110" t="s">
        <v>326</v>
      </c>
      <c r="LH77" s="111" t="s">
        <v>326</v>
      </c>
      <c r="LI77" s="90"/>
      <c r="LJ77" s="61"/>
      <c r="LK77" s="274" t="s">
        <v>0</v>
      </c>
      <c r="LL77" s="61"/>
      <c r="LM77" s="110" t="s">
        <v>326</v>
      </c>
      <c r="LN77" s="111" t="s">
        <v>326</v>
      </c>
      <c r="LO77" s="90"/>
      <c r="LP77" s="61"/>
      <c r="LQ77" s="274" t="s">
        <v>0</v>
      </c>
      <c r="LR77" s="61"/>
      <c r="LS77" s="110" t="s">
        <v>326</v>
      </c>
      <c r="LT77" s="111" t="s">
        <v>326</v>
      </c>
      <c r="LU77" s="90"/>
      <c r="LV77" s="102"/>
      <c r="LW77" s="274" t="s">
        <v>0</v>
      </c>
      <c r="LX77" s="101"/>
      <c r="LY77" s="110" t="s">
        <v>326</v>
      </c>
      <c r="LZ77" s="111" t="s">
        <v>326</v>
      </c>
      <c r="MA77" s="90"/>
      <c r="MB77" s="61"/>
      <c r="MC77" s="274" t="s">
        <v>0</v>
      </c>
      <c r="MD77" s="61"/>
      <c r="ME77" s="110" t="s">
        <v>326</v>
      </c>
      <c r="MF77" s="111" t="s">
        <v>326</v>
      </c>
      <c r="MG77" s="90"/>
      <c r="MH77" s="61"/>
      <c r="MI77" s="274" t="s">
        <v>0</v>
      </c>
      <c r="MJ77" s="61"/>
      <c r="MK77" s="110" t="s">
        <v>326</v>
      </c>
      <c r="ML77" s="111" t="s">
        <v>326</v>
      </c>
      <c r="MM77" s="90"/>
      <c r="MN77" s="61"/>
      <c r="MO77" s="274" t="s">
        <v>0</v>
      </c>
      <c r="MP77" s="61"/>
      <c r="MQ77" s="110" t="s">
        <v>326</v>
      </c>
      <c r="MR77" s="111" t="s">
        <v>326</v>
      </c>
      <c r="MS77" s="90"/>
      <c r="MT77" s="102"/>
      <c r="MU77" s="274" t="s">
        <v>0</v>
      </c>
      <c r="MV77" s="101"/>
      <c r="MW77" s="110" t="s">
        <v>326</v>
      </c>
      <c r="MX77" s="111" t="s">
        <v>326</v>
      </c>
      <c r="MY77" s="90"/>
      <c r="MZ77" s="61"/>
      <c r="NA77" s="274" t="s">
        <v>0</v>
      </c>
      <c r="NB77" s="61"/>
      <c r="NC77" s="110" t="s">
        <v>326</v>
      </c>
      <c r="ND77" s="111" t="s">
        <v>326</v>
      </c>
      <c r="NE77" s="90"/>
      <c r="NF77" s="61"/>
      <c r="NG77" s="274" t="s">
        <v>0</v>
      </c>
      <c r="NH77" s="61"/>
      <c r="NI77" s="110" t="s">
        <v>326</v>
      </c>
      <c r="NJ77" s="111" t="s">
        <v>326</v>
      </c>
      <c r="NK77" s="90"/>
      <c r="NL77" s="61"/>
      <c r="NM77" s="274" t="s">
        <v>0</v>
      </c>
      <c r="NN77" s="61"/>
      <c r="NO77" s="110" t="s">
        <v>326</v>
      </c>
      <c r="NP77" s="111" t="s">
        <v>326</v>
      </c>
      <c r="NQ77" s="90"/>
      <c r="NR77" s="61"/>
      <c r="NS77" s="274" t="s">
        <v>0</v>
      </c>
      <c r="NT77" s="61"/>
      <c r="NU77" s="110" t="s">
        <v>326</v>
      </c>
      <c r="NV77" s="111" t="s">
        <v>326</v>
      </c>
      <c r="NW77" s="98"/>
      <c r="NX77" s="102"/>
      <c r="NY77" s="274" t="s">
        <v>0</v>
      </c>
      <c r="NZ77" s="101"/>
      <c r="OA77" s="110" t="s">
        <v>326</v>
      </c>
      <c r="OB77" s="111" t="s">
        <v>326</v>
      </c>
      <c r="OC77" s="117"/>
      <c r="OD77" s="253"/>
      <c r="OE77" s="110" t="s">
        <v>0</v>
      </c>
      <c r="OF77" s="110"/>
      <c r="OG77" s="110" t="s">
        <v>326</v>
      </c>
      <c r="OH77" s="111" t="s">
        <v>326</v>
      </c>
    </row>
    <row r="78" spans="1:398" ht="15" x14ac:dyDescent="0.2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216</v>
      </c>
      <c r="N78" s="111" t="s">
        <v>212</v>
      </c>
      <c r="O78" s="77"/>
      <c r="P78" s="102">
        <v>4</v>
      </c>
      <c r="Q78" s="311" t="s">
        <v>0</v>
      </c>
      <c r="R78" s="101">
        <v>0</v>
      </c>
      <c r="S78" s="110" t="s">
        <v>216</v>
      </c>
      <c r="T78" s="111" t="s">
        <v>327</v>
      </c>
      <c r="U78" s="77"/>
      <c r="V78" s="102">
        <v>1</v>
      </c>
      <c r="W78" s="311" t="s">
        <v>0</v>
      </c>
      <c r="X78" s="101">
        <v>3</v>
      </c>
      <c r="Y78" s="110" t="s">
        <v>218</v>
      </c>
      <c r="Z78" s="111" t="s">
        <v>216</v>
      </c>
      <c r="AA78" s="90"/>
      <c r="AB78" s="61">
        <v>3</v>
      </c>
      <c r="AC78" s="294" t="s">
        <v>0</v>
      </c>
      <c r="AD78" s="61">
        <v>1</v>
      </c>
      <c r="AE78" s="110" t="s">
        <v>218</v>
      </c>
      <c r="AF78" s="111" t="s">
        <v>216</v>
      </c>
      <c r="AG78" s="90"/>
      <c r="AH78" s="61">
        <v>1</v>
      </c>
      <c r="AI78" s="274" t="s">
        <v>0</v>
      </c>
      <c r="AJ78" s="61">
        <v>3</v>
      </c>
      <c r="AK78" s="110" t="s">
        <v>219</v>
      </c>
      <c r="AL78" s="111" t="s">
        <v>216</v>
      </c>
      <c r="AM78" s="90"/>
      <c r="AN78" s="102">
        <v>1</v>
      </c>
      <c r="AO78" s="274" t="s">
        <v>0</v>
      </c>
      <c r="AP78" s="101">
        <v>4</v>
      </c>
      <c r="AQ78" s="110" t="s">
        <v>218</v>
      </c>
      <c r="AR78" s="111" t="s">
        <v>216</v>
      </c>
      <c r="AS78" s="90"/>
      <c r="AT78" s="61">
        <v>3</v>
      </c>
      <c r="AU78" s="274" t="s">
        <v>0</v>
      </c>
      <c r="AV78" s="61">
        <v>1</v>
      </c>
      <c r="AW78" s="110" t="s">
        <v>218</v>
      </c>
      <c r="AX78" s="111" t="s">
        <v>216</v>
      </c>
      <c r="AY78" s="90"/>
      <c r="AZ78" s="102">
        <v>3</v>
      </c>
      <c r="BA78" s="274" t="s">
        <v>0</v>
      </c>
      <c r="BB78" s="101">
        <v>1</v>
      </c>
      <c r="BC78" s="110" t="s">
        <v>217</v>
      </c>
      <c r="BD78" s="111" t="s">
        <v>215</v>
      </c>
      <c r="BE78" s="90"/>
      <c r="BF78" s="61">
        <v>2</v>
      </c>
      <c r="BG78" s="274" t="s">
        <v>0</v>
      </c>
      <c r="BH78" s="61">
        <v>3</v>
      </c>
      <c r="BI78" s="110" t="s">
        <v>216</v>
      </c>
      <c r="BJ78" s="111" t="s">
        <v>289</v>
      </c>
      <c r="BK78" s="90"/>
      <c r="BL78" s="61">
        <v>4</v>
      </c>
      <c r="BM78" s="274" t="s">
        <v>0</v>
      </c>
      <c r="BN78" s="61">
        <v>1</v>
      </c>
      <c r="BO78" s="110" t="s">
        <v>217</v>
      </c>
      <c r="BP78" s="111" t="s">
        <v>216</v>
      </c>
      <c r="BQ78" s="90"/>
      <c r="BR78" s="61">
        <v>1</v>
      </c>
      <c r="BS78" s="274" t="s">
        <v>0</v>
      </c>
      <c r="BT78" s="61">
        <v>3</v>
      </c>
      <c r="BU78" s="110" t="s">
        <v>218</v>
      </c>
      <c r="BV78" s="111" t="s">
        <v>216</v>
      </c>
      <c r="BW78" s="90"/>
      <c r="BX78" s="61">
        <v>3</v>
      </c>
      <c r="BY78" s="274" t="s">
        <v>0</v>
      </c>
      <c r="BZ78" s="61">
        <v>1</v>
      </c>
      <c r="CA78" s="110" t="s">
        <v>216</v>
      </c>
      <c r="CB78" s="111" t="s">
        <v>289</v>
      </c>
      <c r="CC78" s="90"/>
      <c r="CD78" s="61">
        <v>3</v>
      </c>
      <c r="CE78" s="274" t="s">
        <v>0</v>
      </c>
      <c r="CF78" s="61">
        <v>1</v>
      </c>
      <c r="CG78" s="110" t="s">
        <v>217</v>
      </c>
      <c r="CH78" s="111" t="s">
        <v>215</v>
      </c>
      <c r="CI78" s="90"/>
      <c r="CJ78" s="102">
        <v>3</v>
      </c>
      <c r="CK78" s="274" t="s">
        <v>0</v>
      </c>
      <c r="CL78" s="101">
        <v>0</v>
      </c>
      <c r="CM78" s="110" t="s">
        <v>216</v>
      </c>
      <c r="CN78" s="111" t="s">
        <v>218</v>
      </c>
      <c r="CO78" s="90"/>
      <c r="CP78" s="102">
        <v>1</v>
      </c>
      <c r="CQ78" s="274" t="s">
        <v>0</v>
      </c>
      <c r="CR78" s="101">
        <v>3</v>
      </c>
      <c r="CS78" s="110" t="s">
        <v>266</v>
      </c>
      <c r="CT78" s="111" t="s">
        <v>215</v>
      </c>
      <c r="CU78" s="90"/>
      <c r="CV78" s="61">
        <v>0</v>
      </c>
      <c r="CW78" s="274" t="s">
        <v>0</v>
      </c>
      <c r="CX78" s="61">
        <v>3</v>
      </c>
      <c r="CY78" s="110" t="s">
        <v>218</v>
      </c>
      <c r="CZ78" s="111" t="s">
        <v>216</v>
      </c>
      <c r="DA78" s="90"/>
      <c r="DB78" s="61">
        <v>1</v>
      </c>
      <c r="DC78" s="274" t="s">
        <v>0</v>
      </c>
      <c r="DD78" s="61">
        <v>3</v>
      </c>
      <c r="DE78" s="110" t="s">
        <v>219</v>
      </c>
      <c r="DF78" s="111" t="s">
        <v>215</v>
      </c>
      <c r="DG78" s="90"/>
      <c r="DH78" s="61">
        <v>3</v>
      </c>
      <c r="DI78" s="274" t="s">
        <v>0</v>
      </c>
      <c r="DJ78" s="61">
        <v>1</v>
      </c>
      <c r="DK78" s="110" t="s">
        <v>218</v>
      </c>
      <c r="DL78" s="111" t="s">
        <v>216</v>
      </c>
      <c r="DM78" s="90"/>
      <c r="DN78" s="61">
        <v>2</v>
      </c>
      <c r="DO78" s="274" t="s">
        <v>0</v>
      </c>
      <c r="DP78" s="61">
        <v>2</v>
      </c>
      <c r="DQ78" s="110" t="s">
        <v>218</v>
      </c>
      <c r="DR78" s="111" t="s">
        <v>216</v>
      </c>
      <c r="DS78" s="90"/>
      <c r="DT78" s="61">
        <v>3</v>
      </c>
      <c r="DU78" s="274" t="s">
        <v>0</v>
      </c>
      <c r="DV78" s="61">
        <v>0</v>
      </c>
      <c r="DW78" s="110" t="s">
        <v>266</v>
      </c>
      <c r="DX78" s="111" t="s">
        <v>215</v>
      </c>
      <c r="DY78" s="90"/>
      <c r="DZ78" s="61">
        <v>3</v>
      </c>
      <c r="EA78" s="274" t="s">
        <v>0</v>
      </c>
      <c r="EB78" s="61">
        <v>1</v>
      </c>
      <c r="EC78" s="110" t="s">
        <v>218</v>
      </c>
      <c r="ED78" s="111" t="s">
        <v>216</v>
      </c>
      <c r="EE78" s="90"/>
      <c r="EF78" s="61">
        <v>1</v>
      </c>
      <c r="EG78" s="274" t="s">
        <v>0</v>
      </c>
      <c r="EH78" s="61">
        <v>3</v>
      </c>
      <c r="EI78" s="110" t="s">
        <v>218</v>
      </c>
      <c r="EJ78" s="111" t="s">
        <v>216</v>
      </c>
      <c r="EK78" s="90"/>
      <c r="EL78" s="61">
        <v>1</v>
      </c>
      <c r="EM78" s="274" t="s">
        <v>0</v>
      </c>
      <c r="EN78" s="61">
        <v>3</v>
      </c>
      <c r="EO78" s="110" t="s">
        <v>218</v>
      </c>
      <c r="EP78" s="111" t="s">
        <v>216</v>
      </c>
      <c r="EQ78" s="90"/>
      <c r="ER78" s="102">
        <v>2</v>
      </c>
      <c r="ES78" s="274" t="s">
        <v>0</v>
      </c>
      <c r="ET78" s="101">
        <v>3</v>
      </c>
      <c r="EU78" s="110" t="s">
        <v>218</v>
      </c>
      <c r="EV78" s="111" t="s">
        <v>215</v>
      </c>
      <c r="EW78" s="90"/>
      <c r="EX78" s="61">
        <v>3</v>
      </c>
      <c r="EY78" s="274" t="s">
        <v>0</v>
      </c>
      <c r="EZ78" s="61">
        <v>1</v>
      </c>
      <c r="FA78" s="110" t="s">
        <v>218</v>
      </c>
      <c r="FB78" s="111" t="s">
        <v>216</v>
      </c>
      <c r="FC78" s="90"/>
      <c r="FD78" s="102">
        <v>3</v>
      </c>
      <c r="FE78" s="274" t="s">
        <v>0</v>
      </c>
      <c r="FF78" s="101">
        <v>1</v>
      </c>
      <c r="FG78" s="110" t="s">
        <v>218</v>
      </c>
      <c r="FH78" s="111" t="s">
        <v>215</v>
      </c>
      <c r="FI78" s="90"/>
      <c r="FJ78" s="61">
        <v>3</v>
      </c>
      <c r="FK78" s="274" t="s">
        <v>0</v>
      </c>
      <c r="FL78" s="61">
        <v>1</v>
      </c>
      <c r="FM78" s="110" t="s">
        <v>218</v>
      </c>
      <c r="FN78" s="111" t="s">
        <v>216</v>
      </c>
      <c r="FO78" s="90"/>
      <c r="FP78" s="61">
        <v>1</v>
      </c>
      <c r="FQ78" s="274" t="s">
        <v>0</v>
      </c>
      <c r="FR78" s="61">
        <v>3</v>
      </c>
      <c r="FS78" s="110" t="s">
        <v>218</v>
      </c>
      <c r="FT78" s="111" t="s">
        <v>216</v>
      </c>
      <c r="FU78" s="90"/>
      <c r="FV78" s="61">
        <v>3</v>
      </c>
      <c r="FW78" s="274" t="s">
        <v>0</v>
      </c>
      <c r="FX78" s="61">
        <v>1</v>
      </c>
      <c r="FY78" s="110" t="s">
        <v>218</v>
      </c>
      <c r="FZ78" s="111" t="s">
        <v>216</v>
      </c>
      <c r="GA78" s="90"/>
      <c r="GB78" s="102">
        <v>2</v>
      </c>
      <c r="GC78" s="274" t="s">
        <v>0</v>
      </c>
      <c r="GD78" s="101">
        <v>2</v>
      </c>
      <c r="GE78" s="110" t="s">
        <v>218</v>
      </c>
      <c r="GF78" s="111" t="s">
        <v>215</v>
      </c>
      <c r="GG78" s="90"/>
      <c r="GH78" s="102">
        <v>3</v>
      </c>
      <c r="GI78" s="274" t="s">
        <v>0</v>
      </c>
      <c r="GJ78" s="101">
        <v>1</v>
      </c>
      <c r="GK78" s="110" t="s">
        <v>218</v>
      </c>
      <c r="GL78" s="111" t="s">
        <v>212</v>
      </c>
      <c r="GM78" s="90"/>
      <c r="GN78" s="61">
        <v>1</v>
      </c>
      <c r="GO78" s="274" t="s">
        <v>0</v>
      </c>
      <c r="GP78" s="61">
        <v>3</v>
      </c>
      <c r="GQ78" s="110" t="s">
        <v>218</v>
      </c>
      <c r="GR78" s="111" t="s">
        <v>219</v>
      </c>
      <c r="GS78" s="90"/>
      <c r="GT78" s="61">
        <v>1</v>
      </c>
      <c r="GU78" s="274" t="s">
        <v>0</v>
      </c>
      <c r="GV78" s="61">
        <v>3</v>
      </c>
      <c r="GW78" s="110" t="s">
        <v>218</v>
      </c>
      <c r="GX78" s="111" t="s">
        <v>217</v>
      </c>
      <c r="GY78" s="90"/>
      <c r="GZ78" s="102">
        <v>5</v>
      </c>
      <c r="HA78" s="274" t="s">
        <v>0</v>
      </c>
      <c r="HB78" s="101">
        <v>0</v>
      </c>
      <c r="HC78" s="110" t="s">
        <v>218</v>
      </c>
      <c r="HD78" s="111" t="s">
        <v>219</v>
      </c>
      <c r="HE78" s="90"/>
      <c r="HF78" s="61"/>
      <c r="HG78" s="274" t="s">
        <v>0</v>
      </c>
      <c r="HH78" s="61"/>
      <c r="HI78" s="110" t="s">
        <v>326</v>
      </c>
      <c r="HJ78" s="111" t="s">
        <v>326</v>
      </c>
      <c r="HK78" s="90"/>
      <c r="HL78" s="61">
        <v>2</v>
      </c>
      <c r="HM78" s="274" t="s">
        <v>0</v>
      </c>
      <c r="HN78" s="61">
        <v>3</v>
      </c>
      <c r="HO78" s="110" t="s">
        <v>217</v>
      </c>
      <c r="HP78" s="111" t="s">
        <v>212</v>
      </c>
      <c r="HQ78" s="90"/>
      <c r="HR78" s="61">
        <v>3</v>
      </c>
      <c r="HS78" s="274" t="s">
        <v>0</v>
      </c>
      <c r="HT78" s="61">
        <v>0</v>
      </c>
      <c r="HU78" s="110" t="s">
        <v>218</v>
      </c>
      <c r="HV78" s="111" t="s">
        <v>219</v>
      </c>
      <c r="HW78" s="90"/>
      <c r="HX78" s="102"/>
      <c r="HY78" s="274" t="s">
        <v>0</v>
      </c>
      <c r="HZ78" s="101"/>
      <c r="IA78" s="110" t="s">
        <v>326</v>
      </c>
      <c r="IB78" s="111" t="s">
        <v>326</v>
      </c>
      <c r="IC78" s="90"/>
      <c r="ID78" s="61">
        <v>1</v>
      </c>
      <c r="IE78" s="274" t="s">
        <v>0</v>
      </c>
      <c r="IF78" s="61">
        <v>3</v>
      </c>
      <c r="IG78" s="110" t="s">
        <v>218</v>
      </c>
      <c r="IH78" s="111" t="s">
        <v>214</v>
      </c>
      <c r="II78" s="90"/>
      <c r="IJ78" s="61"/>
      <c r="IK78" s="274" t="s">
        <v>0</v>
      </c>
      <c r="IL78" s="61"/>
      <c r="IM78" s="110" t="s">
        <v>326</v>
      </c>
      <c r="IN78" s="111" t="s">
        <v>326</v>
      </c>
      <c r="IO78" s="90"/>
      <c r="IP78" s="102">
        <v>2</v>
      </c>
      <c r="IQ78" s="274" t="s">
        <v>0</v>
      </c>
      <c r="IR78" s="101">
        <v>1</v>
      </c>
      <c r="IS78" s="110" t="s">
        <v>219</v>
      </c>
      <c r="IT78" s="111" t="s">
        <v>266</v>
      </c>
      <c r="IU78" s="90"/>
      <c r="IV78" s="61">
        <v>1</v>
      </c>
      <c r="IW78" s="274" t="s">
        <v>0</v>
      </c>
      <c r="IX78" s="61">
        <v>2</v>
      </c>
      <c r="IY78" s="110" t="s">
        <v>219</v>
      </c>
      <c r="IZ78" s="111" t="s">
        <v>327</v>
      </c>
      <c r="JA78" s="90"/>
      <c r="JB78" s="61">
        <v>2</v>
      </c>
      <c r="JC78" s="274" t="s">
        <v>0</v>
      </c>
      <c r="JD78" s="61">
        <v>0</v>
      </c>
      <c r="JE78" s="110" t="s">
        <v>266</v>
      </c>
      <c r="JF78" s="111" t="s">
        <v>327</v>
      </c>
      <c r="JG78" s="90"/>
      <c r="JH78" s="61"/>
      <c r="JI78" s="274" t="s">
        <v>0</v>
      </c>
      <c r="JJ78" s="61"/>
      <c r="JK78" s="110" t="s">
        <v>326</v>
      </c>
      <c r="JL78" s="111" t="s">
        <v>326</v>
      </c>
      <c r="JM78" s="90"/>
      <c r="JN78" s="61"/>
      <c r="JO78" s="274" t="s">
        <v>0</v>
      </c>
      <c r="JP78" s="61"/>
      <c r="JQ78" s="110" t="s">
        <v>326</v>
      </c>
      <c r="JR78" s="111" t="s">
        <v>326</v>
      </c>
      <c r="JS78" s="90"/>
      <c r="JT78" s="102"/>
      <c r="JU78" s="274" t="s">
        <v>0</v>
      </c>
      <c r="JV78" s="101"/>
      <c r="JW78" s="110" t="s">
        <v>326</v>
      </c>
      <c r="JX78" s="111" t="s">
        <v>326</v>
      </c>
      <c r="JY78" s="90"/>
      <c r="JZ78" s="102"/>
      <c r="KA78" s="274" t="s">
        <v>0</v>
      </c>
      <c r="KB78" s="101"/>
      <c r="KC78" s="110" t="s">
        <v>326</v>
      </c>
      <c r="KD78" s="111" t="s">
        <v>326</v>
      </c>
      <c r="KE78" s="90"/>
      <c r="KF78" s="102"/>
      <c r="KG78" s="274" t="s">
        <v>0</v>
      </c>
      <c r="KH78" s="101"/>
      <c r="KI78" s="110" t="s">
        <v>326</v>
      </c>
      <c r="KJ78" s="111" t="s">
        <v>326</v>
      </c>
      <c r="KK78" s="90"/>
      <c r="KL78" s="61"/>
      <c r="KM78" s="274" t="s">
        <v>0</v>
      </c>
      <c r="KN78" s="61"/>
      <c r="KO78" s="110" t="s">
        <v>326</v>
      </c>
      <c r="KP78" s="111" t="s">
        <v>326</v>
      </c>
      <c r="KQ78" s="90"/>
      <c r="KR78" s="61"/>
      <c r="KS78" s="274" t="s">
        <v>0</v>
      </c>
      <c r="KT78" s="61"/>
      <c r="KU78" s="110" t="s">
        <v>326</v>
      </c>
      <c r="KV78" s="111" t="s">
        <v>326</v>
      </c>
      <c r="KW78" s="90"/>
      <c r="KX78" s="61"/>
      <c r="KY78" s="274" t="s">
        <v>0</v>
      </c>
      <c r="KZ78" s="61"/>
      <c r="LA78" s="110" t="s">
        <v>326</v>
      </c>
      <c r="LB78" s="111" t="s">
        <v>326</v>
      </c>
      <c r="LC78" s="90"/>
      <c r="LD78" s="102"/>
      <c r="LE78" s="274" t="s">
        <v>0</v>
      </c>
      <c r="LF78" s="101"/>
      <c r="LG78" s="110" t="s">
        <v>326</v>
      </c>
      <c r="LH78" s="111" t="s">
        <v>326</v>
      </c>
      <c r="LI78" s="90"/>
      <c r="LJ78" s="61"/>
      <c r="LK78" s="274" t="s">
        <v>0</v>
      </c>
      <c r="LL78" s="61"/>
      <c r="LM78" s="110" t="s">
        <v>326</v>
      </c>
      <c r="LN78" s="111" t="s">
        <v>326</v>
      </c>
      <c r="LO78" s="90"/>
      <c r="LP78" s="61"/>
      <c r="LQ78" s="274" t="s">
        <v>0</v>
      </c>
      <c r="LR78" s="61"/>
      <c r="LS78" s="110" t="s">
        <v>326</v>
      </c>
      <c r="LT78" s="111" t="s">
        <v>326</v>
      </c>
      <c r="LU78" s="90"/>
      <c r="LV78" s="102"/>
      <c r="LW78" s="274" t="s">
        <v>0</v>
      </c>
      <c r="LX78" s="101"/>
      <c r="LY78" s="110" t="s">
        <v>326</v>
      </c>
      <c r="LZ78" s="111" t="s">
        <v>326</v>
      </c>
      <c r="MA78" s="90"/>
      <c r="MB78" s="61"/>
      <c r="MC78" s="274" t="s">
        <v>0</v>
      </c>
      <c r="MD78" s="61"/>
      <c r="ME78" s="110" t="s">
        <v>326</v>
      </c>
      <c r="MF78" s="111" t="s">
        <v>326</v>
      </c>
      <c r="MG78" s="90"/>
      <c r="MH78" s="61"/>
      <c r="MI78" s="274" t="s">
        <v>0</v>
      </c>
      <c r="MJ78" s="61"/>
      <c r="MK78" s="110" t="s">
        <v>326</v>
      </c>
      <c r="ML78" s="111" t="s">
        <v>326</v>
      </c>
      <c r="MM78" s="90"/>
      <c r="MN78" s="61"/>
      <c r="MO78" s="274" t="s">
        <v>0</v>
      </c>
      <c r="MP78" s="61"/>
      <c r="MQ78" s="110" t="s">
        <v>326</v>
      </c>
      <c r="MR78" s="111" t="s">
        <v>326</v>
      </c>
      <c r="MS78" s="90"/>
      <c r="MT78" s="102"/>
      <c r="MU78" s="274" t="s">
        <v>0</v>
      </c>
      <c r="MV78" s="101"/>
      <c r="MW78" s="110" t="s">
        <v>326</v>
      </c>
      <c r="MX78" s="111" t="s">
        <v>326</v>
      </c>
      <c r="MY78" s="90"/>
      <c r="MZ78" s="61"/>
      <c r="NA78" s="274" t="s">
        <v>0</v>
      </c>
      <c r="NB78" s="61"/>
      <c r="NC78" s="110" t="s">
        <v>326</v>
      </c>
      <c r="ND78" s="111" t="s">
        <v>326</v>
      </c>
      <c r="NE78" s="90"/>
      <c r="NF78" s="61"/>
      <c r="NG78" s="274" t="s">
        <v>0</v>
      </c>
      <c r="NH78" s="61"/>
      <c r="NI78" s="110" t="s">
        <v>326</v>
      </c>
      <c r="NJ78" s="111" t="s">
        <v>326</v>
      </c>
      <c r="NK78" s="90"/>
      <c r="NL78" s="61"/>
      <c r="NM78" s="274" t="s">
        <v>0</v>
      </c>
      <c r="NN78" s="61"/>
      <c r="NO78" s="110" t="s">
        <v>326</v>
      </c>
      <c r="NP78" s="111" t="s">
        <v>326</v>
      </c>
      <c r="NQ78" s="90"/>
      <c r="NR78" s="61"/>
      <c r="NS78" s="274" t="s">
        <v>0</v>
      </c>
      <c r="NT78" s="61"/>
      <c r="NU78" s="110" t="s">
        <v>326</v>
      </c>
      <c r="NV78" s="111" t="s">
        <v>326</v>
      </c>
      <c r="NW78" s="98"/>
      <c r="NX78" s="102"/>
      <c r="NY78" s="274" t="s">
        <v>0</v>
      </c>
      <c r="NZ78" s="101"/>
      <c r="OA78" s="110" t="s">
        <v>326</v>
      </c>
      <c r="OB78" s="111" t="s">
        <v>326</v>
      </c>
      <c r="OC78" s="117"/>
      <c r="OD78" s="253"/>
      <c r="OE78" s="110" t="s">
        <v>0</v>
      </c>
      <c r="OF78" s="110"/>
      <c r="OG78" s="110" t="s">
        <v>326</v>
      </c>
      <c r="OH78" s="111" t="s">
        <v>326</v>
      </c>
    </row>
    <row r="79" spans="1:398" ht="15" hidden="1" x14ac:dyDescent="0.2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326</v>
      </c>
      <c r="N79" s="111" t="s">
        <v>326</v>
      </c>
      <c r="O79" s="77"/>
      <c r="P79" s="102"/>
      <c r="Q79" s="311" t="s">
        <v>0</v>
      </c>
      <c r="R79" s="101"/>
      <c r="S79" s="110" t="s">
        <v>326</v>
      </c>
      <c r="T79" s="111" t="s">
        <v>326</v>
      </c>
      <c r="U79" s="77"/>
      <c r="V79" s="102"/>
      <c r="W79" s="311" t="s">
        <v>0</v>
      </c>
      <c r="X79" s="101"/>
      <c r="Y79" s="110" t="s">
        <v>326</v>
      </c>
      <c r="Z79" s="111" t="s">
        <v>326</v>
      </c>
      <c r="AA79" s="90"/>
      <c r="AB79" s="61"/>
      <c r="AC79" s="294" t="s">
        <v>0</v>
      </c>
      <c r="AD79" s="61"/>
      <c r="AE79" s="110" t="s">
        <v>326</v>
      </c>
      <c r="AF79" s="111" t="s">
        <v>326</v>
      </c>
      <c r="AG79" s="90"/>
      <c r="AH79" s="61"/>
      <c r="AI79" s="274" t="s">
        <v>0</v>
      </c>
      <c r="AJ79" s="61"/>
      <c r="AK79" s="110" t="s">
        <v>326</v>
      </c>
      <c r="AL79" s="111" t="s">
        <v>326</v>
      </c>
      <c r="AM79" s="90"/>
      <c r="AN79" s="102"/>
      <c r="AO79" s="274" t="s">
        <v>0</v>
      </c>
      <c r="AP79" s="101"/>
      <c r="AQ79" s="110" t="s">
        <v>326</v>
      </c>
      <c r="AR79" s="111" t="s">
        <v>326</v>
      </c>
      <c r="AS79" s="90"/>
      <c r="AT79" s="61"/>
      <c r="AU79" s="274" t="s">
        <v>0</v>
      </c>
      <c r="AV79" s="61"/>
      <c r="AW79" s="110" t="s">
        <v>326</v>
      </c>
      <c r="AX79" s="111" t="s">
        <v>326</v>
      </c>
      <c r="AY79" s="90"/>
      <c r="AZ79" s="102"/>
      <c r="BA79" s="274" t="s">
        <v>0</v>
      </c>
      <c r="BB79" s="101"/>
      <c r="BC79" s="110" t="s">
        <v>326</v>
      </c>
      <c r="BD79" s="111" t="s">
        <v>326</v>
      </c>
      <c r="BE79" s="90"/>
      <c r="BF79" s="61"/>
      <c r="BG79" s="274" t="s">
        <v>0</v>
      </c>
      <c r="BH79" s="61"/>
      <c r="BI79" s="110" t="s">
        <v>326</v>
      </c>
      <c r="BJ79" s="111" t="s">
        <v>326</v>
      </c>
      <c r="BK79" s="90"/>
      <c r="BL79" s="61"/>
      <c r="BM79" s="274" t="s">
        <v>0</v>
      </c>
      <c r="BN79" s="61"/>
      <c r="BO79" s="110" t="s">
        <v>326</v>
      </c>
      <c r="BP79" s="111" t="s">
        <v>326</v>
      </c>
      <c r="BQ79" s="90"/>
      <c r="BR79" s="61"/>
      <c r="BS79" s="274" t="s">
        <v>0</v>
      </c>
      <c r="BT79" s="61"/>
      <c r="BU79" s="110" t="s">
        <v>326</v>
      </c>
      <c r="BV79" s="111" t="s">
        <v>326</v>
      </c>
      <c r="BW79" s="90"/>
      <c r="BX79" s="61"/>
      <c r="BY79" s="274" t="s">
        <v>0</v>
      </c>
      <c r="BZ79" s="61"/>
      <c r="CA79" s="110" t="s">
        <v>326</v>
      </c>
      <c r="CB79" s="111" t="s">
        <v>326</v>
      </c>
      <c r="CC79" s="90"/>
      <c r="CD79" s="61"/>
      <c r="CE79" s="274" t="s">
        <v>0</v>
      </c>
      <c r="CF79" s="61"/>
      <c r="CG79" s="110" t="s">
        <v>326</v>
      </c>
      <c r="CH79" s="111" t="s">
        <v>326</v>
      </c>
      <c r="CI79" s="90"/>
      <c r="CJ79" s="102"/>
      <c r="CK79" s="274" t="s">
        <v>0</v>
      </c>
      <c r="CL79" s="101"/>
      <c r="CM79" s="110" t="s">
        <v>326</v>
      </c>
      <c r="CN79" s="111" t="s">
        <v>326</v>
      </c>
      <c r="CO79" s="90"/>
      <c r="CP79" s="102"/>
      <c r="CQ79" s="274" t="s">
        <v>0</v>
      </c>
      <c r="CR79" s="101"/>
      <c r="CS79" s="110" t="s">
        <v>326</v>
      </c>
      <c r="CT79" s="111" t="s">
        <v>326</v>
      </c>
      <c r="CU79" s="90"/>
      <c r="CV79" s="61"/>
      <c r="CW79" s="274" t="s">
        <v>0</v>
      </c>
      <c r="CX79" s="61"/>
      <c r="CY79" s="110" t="s">
        <v>326</v>
      </c>
      <c r="CZ79" s="111" t="s">
        <v>326</v>
      </c>
      <c r="DA79" s="90"/>
      <c r="DB79" s="61"/>
      <c r="DC79" s="274" t="s">
        <v>0</v>
      </c>
      <c r="DD79" s="61"/>
      <c r="DE79" s="110" t="s">
        <v>326</v>
      </c>
      <c r="DF79" s="111" t="s">
        <v>326</v>
      </c>
      <c r="DG79" s="90"/>
      <c r="DH79" s="61"/>
      <c r="DI79" s="274" t="s">
        <v>0</v>
      </c>
      <c r="DJ79" s="61"/>
      <c r="DK79" s="110" t="s">
        <v>326</v>
      </c>
      <c r="DL79" s="111" t="s">
        <v>326</v>
      </c>
      <c r="DM79" s="90"/>
      <c r="DN79" s="61"/>
      <c r="DO79" s="274" t="s">
        <v>0</v>
      </c>
      <c r="DP79" s="61"/>
      <c r="DQ79" s="110" t="s">
        <v>326</v>
      </c>
      <c r="DR79" s="111" t="s">
        <v>326</v>
      </c>
      <c r="DS79" s="90"/>
      <c r="DT79" s="61"/>
      <c r="DU79" s="274" t="s">
        <v>0</v>
      </c>
      <c r="DV79" s="61"/>
      <c r="DW79" s="110" t="s">
        <v>326</v>
      </c>
      <c r="DX79" s="111" t="s">
        <v>326</v>
      </c>
      <c r="DY79" s="90"/>
      <c r="DZ79" s="61"/>
      <c r="EA79" s="274" t="s">
        <v>0</v>
      </c>
      <c r="EB79" s="61"/>
      <c r="EC79" s="110" t="s">
        <v>326</v>
      </c>
      <c r="ED79" s="111" t="s">
        <v>326</v>
      </c>
      <c r="EE79" s="90"/>
      <c r="EF79" s="61"/>
      <c r="EG79" s="274" t="s">
        <v>0</v>
      </c>
      <c r="EH79" s="61"/>
      <c r="EI79" s="110" t="s">
        <v>326</v>
      </c>
      <c r="EJ79" s="111" t="s">
        <v>326</v>
      </c>
      <c r="EK79" s="90"/>
      <c r="EL79" s="61"/>
      <c r="EM79" s="274" t="s">
        <v>0</v>
      </c>
      <c r="EN79" s="61"/>
      <c r="EO79" s="110" t="s">
        <v>326</v>
      </c>
      <c r="EP79" s="111" t="s">
        <v>326</v>
      </c>
      <c r="EQ79" s="90"/>
      <c r="ER79" s="102"/>
      <c r="ES79" s="274" t="s">
        <v>0</v>
      </c>
      <c r="ET79" s="101"/>
      <c r="EU79" s="110" t="s">
        <v>326</v>
      </c>
      <c r="EV79" s="111" t="s">
        <v>326</v>
      </c>
      <c r="EW79" s="90"/>
      <c r="EX79" s="61"/>
      <c r="EY79" s="274" t="s">
        <v>0</v>
      </c>
      <c r="EZ79" s="61"/>
      <c r="FA79" s="110" t="s">
        <v>326</v>
      </c>
      <c r="FB79" s="111" t="s">
        <v>326</v>
      </c>
      <c r="FC79" s="90"/>
      <c r="FD79" s="102"/>
      <c r="FE79" s="274" t="s">
        <v>0</v>
      </c>
      <c r="FF79" s="101"/>
      <c r="FG79" s="110" t="s">
        <v>326</v>
      </c>
      <c r="FH79" s="111" t="s">
        <v>326</v>
      </c>
      <c r="FI79" s="90"/>
      <c r="FJ79" s="61"/>
      <c r="FK79" s="274" t="s">
        <v>0</v>
      </c>
      <c r="FL79" s="61"/>
      <c r="FM79" s="110" t="s">
        <v>326</v>
      </c>
      <c r="FN79" s="111" t="s">
        <v>326</v>
      </c>
      <c r="FO79" s="90"/>
      <c r="FP79" s="61"/>
      <c r="FQ79" s="274" t="s">
        <v>0</v>
      </c>
      <c r="FR79" s="61"/>
      <c r="FS79" s="110" t="s">
        <v>326</v>
      </c>
      <c r="FT79" s="111" t="s">
        <v>326</v>
      </c>
      <c r="FU79" s="90"/>
      <c r="FV79" s="61"/>
      <c r="FW79" s="274" t="s">
        <v>0</v>
      </c>
      <c r="FX79" s="61"/>
      <c r="FY79" s="110" t="s">
        <v>326</v>
      </c>
      <c r="FZ79" s="111" t="s">
        <v>326</v>
      </c>
      <c r="GA79" s="90"/>
      <c r="GB79" s="102"/>
      <c r="GC79" s="274" t="s">
        <v>0</v>
      </c>
      <c r="GD79" s="101"/>
      <c r="GE79" s="110" t="s">
        <v>326</v>
      </c>
      <c r="GF79" s="111" t="s">
        <v>326</v>
      </c>
      <c r="GG79" s="90"/>
      <c r="GH79" s="102"/>
      <c r="GI79" s="274" t="s">
        <v>0</v>
      </c>
      <c r="GJ79" s="101"/>
      <c r="GK79" s="110" t="s">
        <v>326</v>
      </c>
      <c r="GL79" s="111" t="s">
        <v>326</v>
      </c>
      <c r="GM79" s="90"/>
      <c r="GN79" s="61"/>
      <c r="GO79" s="274" t="s">
        <v>0</v>
      </c>
      <c r="GP79" s="61"/>
      <c r="GQ79" s="110" t="s">
        <v>326</v>
      </c>
      <c r="GR79" s="111" t="s">
        <v>326</v>
      </c>
      <c r="GS79" s="90"/>
      <c r="GT79" s="61"/>
      <c r="GU79" s="274" t="s">
        <v>0</v>
      </c>
      <c r="GV79" s="61"/>
      <c r="GW79" s="110" t="s">
        <v>326</v>
      </c>
      <c r="GX79" s="111" t="s">
        <v>326</v>
      </c>
      <c r="GY79" s="90"/>
      <c r="GZ79" s="102"/>
      <c r="HA79" s="274" t="s">
        <v>0</v>
      </c>
      <c r="HB79" s="101"/>
      <c r="HC79" s="110" t="s">
        <v>326</v>
      </c>
      <c r="HD79" s="111" t="s">
        <v>326</v>
      </c>
      <c r="HE79" s="90"/>
      <c r="HF79" s="61"/>
      <c r="HG79" s="274" t="s">
        <v>0</v>
      </c>
      <c r="HH79" s="61"/>
      <c r="HI79" s="110" t="s">
        <v>326</v>
      </c>
      <c r="HJ79" s="111" t="s">
        <v>326</v>
      </c>
      <c r="HK79" s="90"/>
      <c r="HL79" s="61"/>
      <c r="HM79" s="274" t="s">
        <v>0</v>
      </c>
      <c r="HN79" s="61"/>
      <c r="HO79" s="110" t="s">
        <v>326</v>
      </c>
      <c r="HP79" s="111" t="s">
        <v>326</v>
      </c>
      <c r="HQ79" s="90"/>
      <c r="HR79" s="61"/>
      <c r="HS79" s="274" t="s">
        <v>0</v>
      </c>
      <c r="HT79" s="61"/>
      <c r="HU79" s="110" t="s">
        <v>326</v>
      </c>
      <c r="HV79" s="111" t="s">
        <v>326</v>
      </c>
      <c r="HW79" s="90"/>
      <c r="HX79" s="102"/>
      <c r="HY79" s="274" t="s">
        <v>0</v>
      </c>
      <c r="HZ79" s="101"/>
      <c r="IA79" s="110" t="s">
        <v>326</v>
      </c>
      <c r="IB79" s="111" t="s">
        <v>326</v>
      </c>
      <c r="IC79" s="90"/>
      <c r="ID79" s="61"/>
      <c r="IE79" s="274" t="s">
        <v>0</v>
      </c>
      <c r="IF79" s="61"/>
      <c r="IG79" s="110" t="s">
        <v>326</v>
      </c>
      <c r="IH79" s="111" t="s">
        <v>326</v>
      </c>
      <c r="II79" s="90"/>
      <c r="IJ79" s="61"/>
      <c r="IK79" s="274" t="s">
        <v>0</v>
      </c>
      <c r="IL79" s="61"/>
      <c r="IM79" s="110" t="s">
        <v>326</v>
      </c>
      <c r="IN79" s="111" t="s">
        <v>326</v>
      </c>
      <c r="IO79" s="90"/>
      <c r="IP79" s="102"/>
      <c r="IQ79" s="274" t="s">
        <v>0</v>
      </c>
      <c r="IR79" s="101"/>
      <c r="IS79" s="110" t="s">
        <v>326</v>
      </c>
      <c r="IT79" s="111" t="s">
        <v>326</v>
      </c>
      <c r="IU79" s="90"/>
      <c r="IV79" s="61"/>
      <c r="IW79" s="274" t="s">
        <v>0</v>
      </c>
      <c r="IX79" s="61"/>
      <c r="IY79" s="110" t="s">
        <v>326</v>
      </c>
      <c r="IZ79" s="111" t="s">
        <v>326</v>
      </c>
      <c r="JA79" s="90"/>
      <c r="JB79" s="61"/>
      <c r="JC79" s="274" t="s">
        <v>0</v>
      </c>
      <c r="JD79" s="61"/>
      <c r="JE79" s="110" t="s">
        <v>326</v>
      </c>
      <c r="JF79" s="111" t="s">
        <v>326</v>
      </c>
      <c r="JG79" s="90"/>
      <c r="JH79" s="61"/>
      <c r="JI79" s="274" t="s">
        <v>0</v>
      </c>
      <c r="JJ79" s="61"/>
      <c r="JK79" s="110" t="s">
        <v>326</v>
      </c>
      <c r="JL79" s="111" t="s">
        <v>326</v>
      </c>
      <c r="JM79" s="90"/>
      <c r="JN79" s="61"/>
      <c r="JO79" s="274" t="s">
        <v>0</v>
      </c>
      <c r="JP79" s="61"/>
      <c r="JQ79" s="110" t="s">
        <v>326</v>
      </c>
      <c r="JR79" s="111" t="s">
        <v>326</v>
      </c>
      <c r="JS79" s="90"/>
      <c r="JT79" s="102"/>
      <c r="JU79" s="274" t="s">
        <v>0</v>
      </c>
      <c r="JV79" s="101"/>
      <c r="JW79" s="110" t="s">
        <v>326</v>
      </c>
      <c r="JX79" s="111" t="s">
        <v>326</v>
      </c>
      <c r="JY79" s="90"/>
      <c r="JZ79" s="102"/>
      <c r="KA79" s="274" t="s">
        <v>0</v>
      </c>
      <c r="KB79" s="101"/>
      <c r="KC79" s="110" t="s">
        <v>326</v>
      </c>
      <c r="KD79" s="111" t="s">
        <v>326</v>
      </c>
      <c r="KE79" s="90"/>
      <c r="KF79" s="102"/>
      <c r="KG79" s="274" t="s">
        <v>0</v>
      </c>
      <c r="KH79" s="101"/>
      <c r="KI79" s="110" t="s">
        <v>326</v>
      </c>
      <c r="KJ79" s="111" t="s">
        <v>326</v>
      </c>
      <c r="KK79" s="90"/>
      <c r="KL79" s="61"/>
      <c r="KM79" s="274" t="s">
        <v>0</v>
      </c>
      <c r="KN79" s="61"/>
      <c r="KO79" s="110" t="s">
        <v>326</v>
      </c>
      <c r="KP79" s="111" t="s">
        <v>326</v>
      </c>
      <c r="KQ79" s="90"/>
      <c r="KR79" s="61"/>
      <c r="KS79" s="274" t="s">
        <v>0</v>
      </c>
      <c r="KT79" s="61"/>
      <c r="KU79" s="110" t="s">
        <v>326</v>
      </c>
      <c r="KV79" s="111" t="s">
        <v>326</v>
      </c>
      <c r="KW79" s="90"/>
      <c r="KX79" s="61"/>
      <c r="KY79" s="274" t="s">
        <v>0</v>
      </c>
      <c r="KZ79" s="61"/>
      <c r="LA79" s="110" t="s">
        <v>326</v>
      </c>
      <c r="LB79" s="111" t="s">
        <v>326</v>
      </c>
      <c r="LC79" s="90"/>
      <c r="LD79" s="102"/>
      <c r="LE79" s="274" t="s">
        <v>0</v>
      </c>
      <c r="LF79" s="101"/>
      <c r="LG79" s="110" t="s">
        <v>326</v>
      </c>
      <c r="LH79" s="111" t="s">
        <v>326</v>
      </c>
      <c r="LI79" s="90"/>
      <c r="LJ79" s="61"/>
      <c r="LK79" s="274" t="s">
        <v>0</v>
      </c>
      <c r="LL79" s="61"/>
      <c r="LM79" s="110" t="s">
        <v>326</v>
      </c>
      <c r="LN79" s="111" t="s">
        <v>326</v>
      </c>
      <c r="LO79" s="90"/>
      <c r="LP79" s="61"/>
      <c r="LQ79" s="274" t="s">
        <v>0</v>
      </c>
      <c r="LR79" s="61"/>
      <c r="LS79" s="110" t="s">
        <v>326</v>
      </c>
      <c r="LT79" s="111" t="s">
        <v>326</v>
      </c>
      <c r="LU79" s="90"/>
      <c r="LV79" s="102"/>
      <c r="LW79" s="274" t="s">
        <v>0</v>
      </c>
      <c r="LX79" s="101"/>
      <c r="LY79" s="110" t="s">
        <v>326</v>
      </c>
      <c r="LZ79" s="111" t="s">
        <v>326</v>
      </c>
      <c r="MA79" s="90"/>
      <c r="MB79" s="61"/>
      <c r="MC79" s="274" t="s">
        <v>0</v>
      </c>
      <c r="MD79" s="61"/>
      <c r="ME79" s="110" t="s">
        <v>326</v>
      </c>
      <c r="MF79" s="111" t="s">
        <v>326</v>
      </c>
      <c r="MG79" s="90"/>
      <c r="MH79" s="61"/>
      <c r="MI79" s="274" t="s">
        <v>0</v>
      </c>
      <c r="MJ79" s="61"/>
      <c r="MK79" s="110" t="s">
        <v>326</v>
      </c>
      <c r="ML79" s="111" t="s">
        <v>326</v>
      </c>
      <c r="MM79" s="90"/>
      <c r="MN79" s="61"/>
      <c r="MO79" s="274" t="s">
        <v>0</v>
      </c>
      <c r="MP79" s="61"/>
      <c r="MQ79" s="110" t="s">
        <v>326</v>
      </c>
      <c r="MR79" s="111" t="s">
        <v>326</v>
      </c>
      <c r="MS79" s="90"/>
      <c r="MT79" s="102"/>
      <c r="MU79" s="274" t="s">
        <v>0</v>
      </c>
      <c r="MV79" s="101"/>
      <c r="MW79" s="110" t="s">
        <v>326</v>
      </c>
      <c r="MX79" s="111" t="s">
        <v>326</v>
      </c>
      <c r="MY79" s="90"/>
      <c r="MZ79" s="61"/>
      <c r="NA79" s="274" t="s">
        <v>0</v>
      </c>
      <c r="NB79" s="61"/>
      <c r="NC79" s="110" t="s">
        <v>326</v>
      </c>
      <c r="ND79" s="111" t="s">
        <v>326</v>
      </c>
      <c r="NE79" s="90"/>
      <c r="NF79" s="61"/>
      <c r="NG79" s="274" t="s">
        <v>0</v>
      </c>
      <c r="NH79" s="61"/>
      <c r="NI79" s="110" t="s">
        <v>326</v>
      </c>
      <c r="NJ79" s="111" t="s">
        <v>326</v>
      </c>
      <c r="NK79" s="90"/>
      <c r="NL79" s="61"/>
      <c r="NM79" s="274" t="s">
        <v>0</v>
      </c>
      <c r="NN79" s="61"/>
      <c r="NO79" s="110" t="s">
        <v>326</v>
      </c>
      <c r="NP79" s="111" t="s">
        <v>326</v>
      </c>
      <c r="NQ79" s="90"/>
      <c r="NR79" s="61"/>
      <c r="NS79" s="274" t="s">
        <v>0</v>
      </c>
      <c r="NT79" s="61"/>
      <c r="NU79" s="110" t="s">
        <v>326</v>
      </c>
      <c r="NV79" s="111" t="s">
        <v>326</v>
      </c>
      <c r="NW79" s="98"/>
      <c r="NX79" s="102"/>
      <c r="NY79" s="274" t="s">
        <v>0</v>
      </c>
      <c r="NZ79" s="101"/>
      <c r="OA79" s="110" t="s">
        <v>326</v>
      </c>
      <c r="OB79" s="111" t="s">
        <v>326</v>
      </c>
      <c r="OC79" s="117"/>
      <c r="OD79" s="253"/>
      <c r="OE79" s="110" t="s">
        <v>0</v>
      </c>
      <c r="OF79" s="110"/>
      <c r="OG79" s="110" t="s">
        <v>326</v>
      </c>
      <c r="OH79" s="111" t="s">
        <v>326</v>
      </c>
    </row>
    <row r="80" spans="1:398" ht="15" hidden="1" x14ac:dyDescent="0.2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326</v>
      </c>
      <c r="N80" s="111" t="s">
        <v>326</v>
      </c>
      <c r="O80" s="77"/>
      <c r="P80" s="102"/>
      <c r="Q80" s="311" t="s">
        <v>0</v>
      </c>
      <c r="R80" s="101"/>
      <c r="S80" s="110" t="s">
        <v>326</v>
      </c>
      <c r="T80" s="111" t="s">
        <v>326</v>
      </c>
      <c r="U80" s="77"/>
      <c r="V80" s="102"/>
      <c r="W80" s="311" t="s">
        <v>0</v>
      </c>
      <c r="X80" s="101"/>
      <c r="Y80" s="110" t="s">
        <v>326</v>
      </c>
      <c r="Z80" s="111" t="s">
        <v>326</v>
      </c>
      <c r="AA80" s="90"/>
      <c r="AB80" s="61"/>
      <c r="AC80" s="294" t="s">
        <v>0</v>
      </c>
      <c r="AD80" s="61"/>
      <c r="AE80" s="110" t="s">
        <v>326</v>
      </c>
      <c r="AF80" s="111" t="s">
        <v>326</v>
      </c>
      <c r="AG80" s="90"/>
      <c r="AH80" s="61"/>
      <c r="AI80" s="274" t="s">
        <v>0</v>
      </c>
      <c r="AJ80" s="61"/>
      <c r="AK80" s="110" t="s">
        <v>326</v>
      </c>
      <c r="AL80" s="111" t="s">
        <v>326</v>
      </c>
      <c r="AM80" s="90"/>
      <c r="AN80" s="102"/>
      <c r="AO80" s="274" t="s">
        <v>0</v>
      </c>
      <c r="AP80" s="101"/>
      <c r="AQ80" s="110" t="s">
        <v>326</v>
      </c>
      <c r="AR80" s="111" t="s">
        <v>326</v>
      </c>
      <c r="AS80" s="90"/>
      <c r="AT80" s="61"/>
      <c r="AU80" s="274" t="s">
        <v>0</v>
      </c>
      <c r="AV80" s="61"/>
      <c r="AW80" s="110" t="s">
        <v>326</v>
      </c>
      <c r="AX80" s="111" t="s">
        <v>326</v>
      </c>
      <c r="AY80" s="90"/>
      <c r="AZ80" s="102"/>
      <c r="BA80" s="274" t="s">
        <v>0</v>
      </c>
      <c r="BB80" s="101"/>
      <c r="BC80" s="110" t="s">
        <v>326</v>
      </c>
      <c r="BD80" s="111" t="s">
        <v>326</v>
      </c>
      <c r="BE80" s="90"/>
      <c r="BF80" s="61"/>
      <c r="BG80" s="274" t="s">
        <v>0</v>
      </c>
      <c r="BH80" s="61"/>
      <c r="BI80" s="110" t="s">
        <v>326</v>
      </c>
      <c r="BJ80" s="111" t="s">
        <v>326</v>
      </c>
      <c r="BK80" s="90"/>
      <c r="BL80" s="61"/>
      <c r="BM80" s="274" t="s">
        <v>0</v>
      </c>
      <c r="BN80" s="61"/>
      <c r="BO80" s="110" t="s">
        <v>326</v>
      </c>
      <c r="BP80" s="111" t="s">
        <v>326</v>
      </c>
      <c r="BQ80" s="90"/>
      <c r="BR80" s="61"/>
      <c r="BS80" s="274" t="s">
        <v>0</v>
      </c>
      <c r="BT80" s="61"/>
      <c r="BU80" s="110" t="s">
        <v>326</v>
      </c>
      <c r="BV80" s="111" t="s">
        <v>326</v>
      </c>
      <c r="BW80" s="90"/>
      <c r="BX80" s="61"/>
      <c r="BY80" s="274" t="s">
        <v>0</v>
      </c>
      <c r="BZ80" s="61"/>
      <c r="CA80" s="110" t="s">
        <v>326</v>
      </c>
      <c r="CB80" s="111" t="s">
        <v>326</v>
      </c>
      <c r="CC80" s="90"/>
      <c r="CD80" s="61"/>
      <c r="CE80" s="274" t="s">
        <v>0</v>
      </c>
      <c r="CF80" s="61"/>
      <c r="CG80" s="110" t="s">
        <v>326</v>
      </c>
      <c r="CH80" s="111" t="s">
        <v>326</v>
      </c>
      <c r="CI80" s="90"/>
      <c r="CJ80" s="102"/>
      <c r="CK80" s="274" t="s">
        <v>0</v>
      </c>
      <c r="CL80" s="101"/>
      <c r="CM80" s="110" t="s">
        <v>326</v>
      </c>
      <c r="CN80" s="111" t="s">
        <v>326</v>
      </c>
      <c r="CO80" s="90"/>
      <c r="CP80" s="102"/>
      <c r="CQ80" s="274" t="s">
        <v>0</v>
      </c>
      <c r="CR80" s="101"/>
      <c r="CS80" s="110" t="s">
        <v>326</v>
      </c>
      <c r="CT80" s="111" t="s">
        <v>326</v>
      </c>
      <c r="CU80" s="90"/>
      <c r="CV80" s="61"/>
      <c r="CW80" s="274" t="s">
        <v>0</v>
      </c>
      <c r="CX80" s="61"/>
      <c r="CY80" s="110" t="s">
        <v>326</v>
      </c>
      <c r="CZ80" s="111" t="s">
        <v>326</v>
      </c>
      <c r="DA80" s="90"/>
      <c r="DB80" s="61"/>
      <c r="DC80" s="274" t="s">
        <v>0</v>
      </c>
      <c r="DD80" s="61"/>
      <c r="DE80" s="110" t="s">
        <v>326</v>
      </c>
      <c r="DF80" s="111" t="s">
        <v>326</v>
      </c>
      <c r="DG80" s="90"/>
      <c r="DH80" s="61"/>
      <c r="DI80" s="274" t="s">
        <v>0</v>
      </c>
      <c r="DJ80" s="61"/>
      <c r="DK80" s="110" t="s">
        <v>326</v>
      </c>
      <c r="DL80" s="111" t="s">
        <v>326</v>
      </c>
      <c r="DM80" s="90"/>
      <c r="DN80" s="61"/>
      <c r="DO80" s="274" t="s">
        <v>0</v>
      </c>
      <c r="DP80" s="61"/>
      <c r="DQ80" s="110" t="s">
        <v>326</v>
      </c>
      <c r="DR80" s="111" t="s">
        <v>326</v>
      </c>
      <c r="DS80" s="90"/>
      <c r="DT80" s="61"/>
      <c r="DU80" s="274" t="s">
        <v>0</v>
      </c>
      <c r="DV80" s="61"/>
      <c r="DW80" s="110" t="s">
        <v>326</v>
      </c>
      <c r="DX80" s="111" t="s">
        <v>326</v>
      </c>
      <c r="DY80" s="90"/>
      <c r="DZ80" s="61"/>
      <c r="EA80" s="274" t="s">
        <v>0</v>
      </c>
      <c r="EB80" s="61"/>
      <c r="EC80" s="110" t="s">
        <v>326</v>
      </c>
      <c r="ED80" s="111" t="s">
        <v>326</v>
      </c>
      <c r="EE80" s="90"/>
      <c r="EF80" s="61"/>
      <c r="EG80" s="274" t="s">
        <v>0</v>
      </c>
      <c r="EH80" s="61"/>
      <c r="EI80" s="110" t="s">
        <v>326</v>
      </c>
      <c r="EJ80" s="111" t="s">
        <v>326</v>
      </c>
      <c r="EK80" s="90"/>
      <c r="EL80" s="61"/>
      <c r="EM80" s="274" t="s">
        <v>0</v>
      </c>
      <c r="EN80" s="61"/>
      <c r="EO80" s="110" t="s">
        <v>326</v>
      </c>
      <c r="EP80" s="111" t="s">
        <v>326</v>
      </c>
      <c r="EQ80" s="90"/>
      <c r="ER80" s="102"/>
      <c r="ES80" s="274" t="s">
        <v>0</v>
      </c>
      <c r="ET80" s="101"/>
      <c r="EU80" s="110" t="s">
        <v>326</v>
      </c>
      <c r="EV80" s="111" t="s">
        <v>326</v>
      </c>
      <c r="EW80" s="90"/>
      <c r="EX80" s="61"/>
      <c r="EY80" s="274" t="s">
        <v>0</v>
      </c>
      <c r="EZ80" s="61"/>
      <c r="FA80" s="110" t="s">
        <v>326</v>
      </c>
      <c r="FB80" s="111" t="s">
        <v>326</v>
      </c>
      <c r="FC80" s="90"/>
      <c r="FD80" s="102"/>
      <c r="FE80" s="274" t="s">
        <v>0</v>
      </c>
      <c r="FF80" s="101"/>
      <c r="FG80" s="110" t="s">
        <v>326</v>
      </c>
      <c r="FH80" s="111" t="s">
        <v>326</v>
      </c>
      <c r="FI80" s="90"/>
      <c r="FJ80" s="61"/>
      <c r="FK80" s="274" t="s">
        <v>0</v>
      </c>
      <c r="FL80" s="61"/>
      <c r="FM80" s="110" t="s">
        <v>326</v>
      </c>
      <c r="FN80" s="111" t="s">
        <v>326</v>
      </c>
      <c r="FO80" s="90"/>
      <c r="FP80" s="61"/>
      <c r="FQ80" s="274" t="s">
        <v>0</v>
      </c>
      <c r="FR80" s="61"/>
      <c r="FS80" s="110" t="s">
        <v>326</v>
      </c>
      <c r="FT80" s="111" t="s">
        <v>326</v>
      </c>
      <c r="FU80" s="90"/>
      <c r="FV80" s="61"/>
      <c r="FW80" s="274" t="s">
        <v>0</v>
      </c>
      <c r="FX80" s="61"/>
      <c r="FY80" s="110" t="s">
        <v>326</v>
      </c>
      <c r="FZ80" s="111" t="s">
        <v>326</v>
      </c>
      <c r="GA80" s="90"/>
      <c r="GB80" s="102"/>
      <c r="GC80" s="274" t="s">
        <v>0</v>
      </c>
      <c r="GD80" s="101"/>
      <c r="GE80" s="110" t="s">
        <v>326</v>
      </c>
      <c r="GF80" s="111" t="s">
        <v>326</v>
      </c>
      <c r="GG80" s="90"/>
      <c r="GH80" s="102"/>
      <c r="GI80" s="274" t="s">
        <v>0</v>
      </c>
      <c r="GJ80" s="101"/>
      <c r="GK80" s="110" t="s">
        <v>326</v>
      </c>
      <c r="GL80" s="111" t="s">
        <v>326</v>
      </c>
      <c r="GM80" s="90"/>
      <c r="GN80" s="61"/>
      <c r="GO80" s="274" t="s">
        <v>0</v>
      </c>
      <c r="GP80" s="61"/>
      <c r="GQ80" s="110" t="s">
        <v>326</v>
      </c>
      <c r="GR80" s="111" t="s">
        <v>326</v>
      </c>
      <c r="GS80" s="90"/>
      <c r="GT80" s="61"/>
      <c r="GU80" s="274" t="s">
        <v>0</v>
      </c>
      <c r="GV80" s="61"/>
      <c r="GW80" s="110" t="s">
        <v>326</v>
      </c>
      <c r="GX80" s="111" t="s">
        <v>326</v>
      </c>
      <c r="GY80" s="90"/>
      <c r="GZ80" s="102"/>
      <c r="HA80" s="274" t="s">
        <v>0</v>
      </c>
      <c r="HB80" s="101"/>
      <c r="HC80" s="110" t="s">
        <v>326</v>
      </c>
      <c r="HD80" s="111" t="s">
        <v>326</v>
      </c>
      <c r="HE80" s="90"/>
      <c r="HF80" s="61"/>
      <c r="HG80" s="274" t="s">
        <v>0</v>
      </c>
      <c r="HH80" s="61"/>
      <c r="HI80" s="110" t="s">
        <v>326</v>
      </c>
      <c r="HJ80" s="111" t="s">
        <v>326</v>
      </c>
      <c r="HK80" s="90"/>
      <c r="HL80" s="61"/>
      <c r="HM80" s="274" t="s">
        <v>0</v>
      </c>
      <c r="HN80" s="61"/>
      <c r="HO80" s="110" t="s">
        <v>326</v>
      </c>
      <c r="HP80" s="111" t="s">
        <v>326</v>
      </c>
      <c r="HQ80" s="90"/>
      <c r="HR80" s="61"/>
      <c r="HS80" s="274" t="s">
        <v>0</v>
      </c>
      <c r="HT80" s="61"/>
      <c r="HU80" s="110" t="s">
        <v>326</v>
      </c>
      <c r="HV80" s="111" t="s">
        <v>326</v>
      </c>
      <c r="HW80" s="90"/>
      <c r="HX80" s="102"/>
      <c r="HY80" s="274" t="s">
        <v>0</v>
      </c>
      <c r="HZ80" s="101"/>
      <c r="IA80" s="110" t="s">
        <v>326</v>
      </c>
      <c r="IB80" s="111" t="s">
        <v>326</v>
      </c>
      <c r="IC80" s="90"/>
      <c r="ID80" s="61"/>
      <c r="IE80" s="274" t="s">
        <v>0</v>
      </c>
      <c r="IF80" s="61"/>
      <c r="IG80" s="110" t="s">
        <v>326</v>
      </c>
      <c r="IH80" s="111" t="s">
        <v>326</v>
      </c>
      <c r="II80" s="90"/>
      <c r="IJ80" s="61"/>
      <c r="IK80" s="274" t="s">
        <v>0</v>
      </c>
      <c r="IL80" s="61"/>
      <c r="IM80" s="110" t="s">
        <v>326</v>
      </c>
      <c r="IN80" s="111" t="s">
        <v>326</v>
      </c>
      <c r="IO80" s="90"/>
      <c r="IP80" s="102"/>
      <c r="IQ80" s="274" t="s">
        <v>0</v>
      </c>
      <c r="IR80" s="101"/>
      <c r="IS80" s="110" t="s">
        <v>326</v>
      </c>
      <c r="IT80" s="111" t="s">
        <v>326</v>
      </c>
      <c r="IU80" s="90"/>
      <c r="IV80" s="61"/>
      <c r="IW80" s="274" t="s">
        <v>0</v>
      </c>
      <c r="IX80" s="61"/>
      <c r="IY80" s="110" t="s">
        <v>326</v>
      </c>
      <c r="IZ80" s="111" t="s">
        <v>326</v>
      </c>
      <c r="JA80" s="90"/>
      <c r="JB80" s="61"/>
      <c r="JC80" s="274" t="s">
        <v>0</v>
      </c>
      <c r="JD80" s="61"/>
      <c r="JE80" s="110" t="s">
        <v>326</v>
      </c>
      <c r="JF80" s="111" t="s">
        <v>326</v>
      </c>
      <c r="JG80" s="90"/>
      <c r="JH80" s="61"/>
      <c r="JI80" s="274" t="s">
        <v>0</v>
      </c>
      <c r="JJ80" s="61"/>
      <c r="JK80" s="110" t="s">
        <v>326</v>
      </c>
      <c r="JL80" s="111" t="s">
        <v>326</v>
      </c>
      <c r="JM80" s="90"/>
      <c r="JN80" s="61"/>
      <c r="JO80" s="274" t="s">
        <v>0</v>
      </c>
      <c r="JP80" s="61"/>
      <c r="JQ80" s="110" t="s">
        <v>326</v>
      </c>
      <c r="JR80" s="111" t="s">
        <v>326</v>
      </c>
      <c r="JS80" s="90"/>
      <c r="JT80" s="102"/>
      <c r="JU80" s="274" t="s">
        <v>0</v>
      </c>
      <c r="JV80" s="101"/>
      <c r="JW80" s="110" t="s">
        <v>326</v>
      </c>
      <c r="JX80" s="111" t="s">
        <v>326</v>
      </c>
      <c r="JY80" s="90"/>
      <c r="JZ80" s="102"/>
      <c r="KA80" s="274" t="s">
        <v>0</v>
      </c>
      <c r="KB80" s="101"/>
      <c r="KC80" s="110" t="s">
        <v>326</v>
      </c>
      <c r="KD80" s="111" t="s">
        <v>326</v>
      </c>
      <c r="KE80" s="90"/>
      <c r="KF80" s="102"/>
      <c r="KG80" s="274" t="s">
        <v>0</v>
      </c>
      <c r="KH80" s="101"/>
      <c r="KI80" s="110" t="s">
        <v>326</v>
      </c>
      <c r="KJ80" s="111" t="s">
        <v>326</v>
      </c>
      <c r="KK80" s="90"/>
      <c r="KL80" s="61"/>
      <c r="KM80" s="274" t="s">
        <v>0</v>
      </c>
      <c r="KN80" s="61"/>
      <c r="KO80" s="110" t="s">
        <v>326</v>
      </c>
      <c r="KP80" s="111" t="s">
        <v>326</v>
      </c>
      <c r="KQ80" s="90"/>
      <c r="KR80" s="61"/>
      <c r="KS80" s="274" t="s">
        <v>0</v>
      </c>
      <c r="KT80" s="61"/>
      <c r="KU80" s="110" t="s">
        <v>326</v>
      </c>
      <c r="KV80" s="111" t="s">
        <v>326</v>
      </c>
      <c r="KW80" s="90"/>
      <c r="KX80" s="61"/>
      <c r="KY80" s="274" t="s">
        <v>0</v>
      </c>
      <c r="KZ80" s="61"/>
      <c r="LA80" s="110" t="s">
        <v>326</v>
      </c>
      <c r="LB80" s="111" t="s">
        <v>326</v>
      </c>
      <c r="LC80" s="90"/>
      <c r="LD80" s="102"/>
      <c r="LE80" s="274" t="s">
        <v>0</v>
      </c>
      <c r="LF80" s="101"/>
      <c r="LG80" s="110" t="s">
        <v>326</v>
      </c>
      <c r="LH80" s="111" t="s">
        <v>326</v>
      </c>
      <c r="LI80" s="90"/>
      <c r="LJ80" s="61"/>
      <c r="LK80" s="274" t="s">
        <v>0</v>
      </c>
      <c r="LL80" s="61"/>
      <c r="LM80" s="110" t="s">
        <v>326</v>
      </c>
      <c r="LN80" s="111" t="s">
        <v>326</v>
      </c>
      <c r="LO80" s="90"/>
      <c r="LP80" s="61"/>
      <c r="LQ80" s="274" t="s">
        <v>0</v>
      </c>
      <c r="LR80" s="61"/>
      <c r="LS80" s="110" t="s">
        <v>326</v>
      </c>
      <c r="LT80" s="111" t="s">
        <v>326</v>
      </c>
      <c r="LU80" s="90"/>
      <c r="LV80" s="102"/>
      <c r="LW80" s="274" t="s">
        <v>0</v>
      </c>
      <c r="LX80" s="101"/>
      <c r="LY80" s="110" t="s">
        <v>326</v>
      </c>
      <c r="LZ80" s="111" t="s">
        <v>326</v>
      </c>
      <c r="MA80" s="90"/>
      <c r="MB80" s="61"/>
      <c r="MC80" s="274" t="s">
        <v>0</v>
      </c>
      <c r="MD80" s="61"/>
      <c r="ME80" s="110" t="s">
        <v>326</v>
      </c>
      <c r="MF80" s="111" t="s">
        <v>326</v>
      </c>
      <c r="MG80" s="90"/>
      <c r="MH80" s="61"/>
      <c r="MI80" s="274" t="s">
        <v>0</v>
      </c>
      <c r="MJ80" s="61"/>
      <c r="MK80" s="110" t="s">
        <v>326</v>
      </c>
      <c r="ML80" s="111" t="s">
        <v>326</v>
      </c>
      <c r="MM80" s="90"/>
      <c r="MN80" s="61"/>
      <c r="MO80" s="274" t="s">
        <v>0</v>
      </c>
      <c r="MP80" s="61"/>
      <c r="MQ80" s="110" t="s">
        <v>326</v>
      </c>
      <c r="MR80" s="111" t="s">
        <v>326</v>
      </c>
      <c r="MS80" s="90"/>
      <c r="MT80" s="102"/>
      <c r="MU80" s="274" t="s">
        <v>0</v>
      </c>
      <c r="MV80" s="101"/>
      <c r="MW80" s="110" t="s">
        <v>326</v>
      </c>
      <c r="MX80" s="111" t="s">
        <v>326</v>
      </c>
      <c r="MY80" s="90"/>
      <c r="MZ80" s="61"/>
      <c r="NA80" s="274" t="s">
        <v>0</v>
      </c>
      <c r="NB80" s="61"/>
      <c r="NC80" s="110" t="s">
        <v>326</v>
      </c>
      <c r="ND80" s="111" t="s">
        <v>326</v>
      </c>
      <c r="NE80" s="90"/>
      <c r="NF80" s="61"/>
      <c r="NG80" s="274" t="s">
        <v>0</v>
      </c>
      <c r="NH80" s="61"/>
      <c r="NI80" s="110" t="s">
        <v>326</v>
      </c>
      <c r="NJ80" s="111" t="s">
        <v>326</v>
      </c>
      <c r="NK80" s="90"/>
      <c r="NL80" s="61"/>
      <c r="NM80" s="274" t="s">
        <v>0</v>
      </c>
      <c r="NN80" s="61"/>
      <c r="NO80" s="110" t="s">
        <v>326</v>
      </c>
      <c r="NP80" s="111" t="s">
        <v>326</v>
      </c>
      <c r="NQ80" s="90"/>
      <c r="NR80" s="61"/>
      <c r="NS80" s="274" t="s">
        <v>0</v>
      </c>
      <c r="NT80" s="61"/>
      <c r="NU80" s="110" t="s">
        <v>326</v>
      </c>
      <c r="NV80" s="111" t="s">
        <v>326</v>
      </c>
      <c r="NW80" s="98"/>
      <c r="NX80" s="102"/>
      <c r="NY80" s="274" t="s">
        <v>0</v>
      </c>
      <c r="NZ80" s="101"/>
      <c r="OA80" s="110" t="s">
        <v>326</v>
      </c>
      <c r="OB80" s="111" t="s">
        <v>326</v>
      </c>
      <c r="OC80" s="117"/>
      <c r="OD80" s="253"/>
      <c r="OE80" s="110" t="s">
        <v>0</v>
      </c>
      <c r="OF80" s="110"/>
      <c r="OG80" s="110" t="s">
        <v>326</v>
      </c>
      <c r="OH80" s="111" t="s">
        <v>326</v>
      </c>
    </row>
    <row r="81" spans="1:398" ht="15" hidden="1" x14ac:dyDescent="0.2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326</v>
      </c>
      <c r="N81" s="111" t="s">
        <v>326</v>
      </c>
      <c r="O81" s="77"/>
      <c r="P81" s="102"/>
      <c r="Q81" s="311" t="s">
        <v>0</v>
      </c>
      <c r="R81" s="101"/>
      <c r="S81" s="110" t="s">
        <v>326</v>
      </c>
      <c r="T81" s="111" t="s">
        <v>326</v>
      </c>
      <c r="U81" s="77"/>
      <c r="V81" s="102"/>
      <c r="W81" s="311" t="s">
        <v>0</v>
      </c>
      <c r="X81" s="101"/>
      <c r="Y81" s="110" t="s">
        <v>326</v>
      </c>
      <c r="Z81" s="111" t="s">
        <v>326</v>
      </c>
      <c r="AA81" s="90"/>
      <c r="AB81" s="61"/>
      <c r="AC81" s="294" t="s">
        <v>0</v>
      </c>
      <c r="AD81" s="61"/>
      <c r="AE81" s="110" t="s">
        <v>326</v>
      </c>
      <c r="AF81" s="111" t="s">
        <v>326</v>
      </c>
      <c r="AG81" s="90"/>
      <c r="AH81" s="61"/>
      <c r="AI81" s="274" t="s">
        <v>0</v>
      </c>
      <c r="AJ81" s="61"/>
      <c r="AK81" s="110" t="s">
        <v>326</v>
      </c>
      <c r="AL81" s="111" t="s">
        <v>326</v>
      </c>
      <c r="AM81" s="90"/>
      <c r="AN81" s="102"/>
      <c r="AO81" s="274" t="s">
        <v>0</v>
      </c>
      <c r="AP81" s="101"/>
      <c r="AQ81" s="110" t="s">
        <v>326</v>
      </c>
      <c r="AR81" s="111" t="s">
        <v>326</v>
      </c>
      <c r="AS81" s="90"/>
      <c r="AT81" s="61"/>
      <c r="AU81" s="274" t="s">
        <v>0</v>
      </c>
      <c r="AV81" s="61"/>
      <c r="AW81" s="110" t="s">
        <v>326</v>
      </c>
      <c r="AX81" s="111" t="s">
        <v>326</v>
      </c>
      <c r="AY81" s="90"/>
      <c r="AZ81" s="102"/>
      <c r="BA81" s="274" t="s">
        <v>0</v>
      </c>
      <c r="BB81" s="101"/>
      <c r="BC81" s="110" t="s">
        <v>326</v>
      </c>
      <c r="BD81" s="111" t="s">
        <v>326</v>
      </c>
      <c r="BE81" s="90"/>
      <c r="BF81" s="61"/>
      <c r="BG81" s="274" t="s">
        <v>0</v>
      </c>
      <c r="BH81" s="61"/>
      <c r="BI81" s="110" t="s">
        <v>326</v>
      </c>
      <c r="BJ81" s="111" t="s">
        <v>326</v>
      </c>
      <c r="BK81" s="90"/>
      <c r="BL81" s="61"/>
      <c r="BM81" s="274" t="s">
        <v>0</v>
      </c>
      <c r="BN81" s="61"/>
      <c r="BO81" s="110" t="s">
        <v>326</v>
      </c>
      <c r="BP81" s="111" t="s">
        <v>326</v>
      </c>
      <c r="BQ81" s="90"/>
      <c r="BR81" s="61"/>
      <c r="BS81" s="274" t="s">
        <v>0</v>
      </c>
      <c r="BT81" s="61"/>
      <c r="BU81" s="110" t="s">
        <v>326</v>
      </c>
      <c r="BV81" s="111" t="s">
        <v>326</v>
      </c>
      <c r="BW81" s="90"/>
      <c r="BX81" s="61"/>
      <c r="BY81" s="274" t="s">
        <v>0</v>
      </c>
      <c r="BZ81" s="61"/>
      <c r="CA81" s="110" t="s">
        <v>326</v>
      </c>
      <c r="CB81" s="111" t="s">
        <v>326</v>
      </c>
      <c r="CC81" s="90"/>
      <c r="CD81" s="61"/>
      <c r="CE81" s="274" t="s">
        <v>0</v>
      </c>
      <c r="CF81" s="61"/>
      <c r="CG81" s="110" t="s">
        <v>326</v>
      </c>
      <c r="CH81" s="111" t="s">
        <v>326</v>
      </c>
      <c r="CI81" s="90"/>
      <c r="CJ81" s="102"/>
      <c r="CK81" s="274" t="s">
        <v>0</v>
      </c>
      <c r="CL81" s="101"/>
      <c r="CM81" s="110" t="s">
        <v>326</v>
      </c>
      <c r="CN81" s="111" t="s">
        <v>326</v>
      </c>
      <c r="CO81" s="90"/>
      <c r="CP81" s="102"/>
      <c r="CQ81" s="274" t="s">
        <v>0</v>
      </c>
      <c r="CR81" s="101"/>
      <c r="CS81" s="110" t="s">
        <v>326</v>
      </c>
      <c r="CT81" s="111" t="s">
        <v>326</v>
      </c>
      <c r="CU81" s="90"/>
      <c r="CV81" s="61"/>
      <c r="CW81" s="274" t="s">
        <v>0</v>
      </c>
      <c r="CX81" s="61"/>
      <c r="CY81" s="110" t="s">
        <v>326</v>
      </c>
      <c r="CZ81" s="111" t="s">
        <v>326</v>
      </c>
      <c r="DA81" s="90"/>
      <c r="DB81" s="61"/>
      <c r="DC81" s="274" t="s">
        <v>0</v>
      </c>
      <c r="DD81" s="61"/>
      <c r="DE81" s="110" t="s">
        <v>326</v>
      </c>
      <c r="DF81" s="111" t="s">
        <v>326</v>
      </c>
      <c r="DG81" s="90"/>
      <c r="DH81" s="61"/>
      <c r="DI81" s="274" t="s">
        <v>0</v>
      </c>
      <c r="DJ81" s="61"/>
      <c r="DK81" s="110" t="s">
        <v>326</v>
      </c>
      <c r="DL81" s="111" t="s">
        <v>326</v>
      </c>
      <c r="DM81" s="90"/>
      <c r="DN81" s="61"/>
      <c r="DO81" s="274" t="s">
        <v>0</v>
      </c>
      <c r="DP81" s="61"/>
      <c r="DQ81" s="110" t="s">
        <v>326</v>
      </c>
      <c r="DR81" s="111" t="s">
        <v>326</v>
      </c>
      <c r="DS81" s="90"/>
      <c r="DT81" s="61"/>
      <c r="DU81" s="274" t="s">
        <v>0</v>
      </c>
      <c r="DV81" s="61"/>
      <c r="DW81" s="110" t="s">
        <v>326</v>
      </c>
      <c r="DX81" s="111" t="s">
        <v>326</v>
      </c>
      <c r="DY81" s="90"/>
      <c r="DZ81" s="61"/>
      <c r="EA81" s="274" t="s">
        <v>0</v>
      </c>
      <c r="EB81" s="61"/>
      <c r="EC81" s="110" t="s">
        <v>326</v>
      </c>
      <c r="ED81" s="111" t="s">
        <v>326</v>
      </c>
      <c r="EE81" s="90"/>
      <c r="EF81" s="61"/>
      <c r="EG81" s="274" t="s">
        <v>0</v>
      </c>
      <c r="EH81" s="61"/>
      <c r="EI81" s="110" t="s">
        <v>326</v>
      </c>
      <c r="EJ81" s="111" t="s">
        <v>326</v>
      </c>
      <c r="EK81" s="90"/>
      <c r="EL81" s="61"/>
      <c r="EM81" s="274" t="s">
        <v>0</v>
      </c>
      <c r="EN81" s="61"/>
      <c r="EO81" s="110" t="s">
        <v>326</v>
      </c>
      <c r="EP81" s="111" t="s">
        <v>326</v>
      </c>
      <c r="EQ81" s="90"/>
      <c r="ER81" s="102"/>
      <c r="ES81" s="274" t="s">
        <v>0</v>
      </c>
      <c r="ET81" s="101"/>
      <c r="EU81" s="110" t="s">
        <v>326</v>
      </c>
      <c r="EV81" s="111" t="s">
        <v>326</v>
      </c>
      <c r="EW81" s="90"/>
      <c r="EX81" s="61"/>
      <c r="EY81" s="274" t="s">
        <v>0</v>
      </c>
      <c r="EZ81" s="61"/>
      <c r="FA81" s="110" t="s">
        <v>326</v>
      </c>
      <c r="FB81" s="111" t="s">
        <v>326</v>
      </c>
      <c r="FC81" s="90"/>
      <c r="FD81" s="102"/>
      <c r="FE81" s="274" t="s">
        <v>0</v>
      </c>
      <c r="FF81" s="101"/>
      <c r="FG81" s="110" t="s">
        <v>326</v>
      </c>
      <c r="FH81" s="111" t="s">
        <v>326</v>
      </c>
      <c r="FI81" s="90"/>
      <c r="FJ81" s="61"/>
      <c r="FK81" s="274" t="s">
        <v>0</v>
      </c>
      <c r="FL81" s="61"/>
      <c r="FM81" s="110" t="s">
        <v>326</v>
      </c>
      <c r="FN81" s="111" t="s">
        <v>326</v>
      </c>
      <c r="FO81" s="90"/>
      <c r="FP81" s="61"/>
      <c r="FQ81" s="274" t="s">
        <v>0</v>
      </c>
      <c r="FR81" s="61"/>
      <c r="FS81" s="110" t="s">
        <v>326</v>
      </c>
      <c r="FT81" s="111" t="s">
        <v>326</v>
      </c>
      <c r="FU81" s="90"/>
      <c r="FV81" s="61"/>
      <c r="FW81" s="274" t="s">
        <v>0</v>
      </c>
      <c r="FX81" s="61"/>
      <c r="FY81" s="110" t="s">
        <v>326</v>
      </c>
      <c r="FZ81" s="111" t="s">
        <v>326</v>
      </c>
      <c r="GA81" s="90"/>
      <c r="GB81" s="102"/>
      <c r="GC81" s="274" t="s">
        <v>0</v>
      </c>
      <c r="GD81" s="101"/>
      <c r="GE81" s="110" t="s">
        <v>326</v>
      </c>
      <c r="GF81" s="111" t="s">
        <v>326</v>
      </c>
      <c r="GG81" s="90"/>
      <c r="GH81" s="102"/>
      <c r="GI81" s="274" t="s">
        <v>0</v>
      </c>
      <c r="GJ81" s="101"/>
      <c r="GK81" s="110" t="s">
        <v>326</v>
      </c>
      <c r="GL81" s="111" t="s">
        <v>326</v>
      </c>
      <c r="GM81" s="90"/>
      <c r="GN81" s="61"/>
      <c r="GO81" s="274" t="s">
        <v>0</v>
      </c>
      <c r="GP81" s="61"/>
      <c r="GQ81" s="110" t="s">
        <v>326</v>
      </c>
      <c r="GR81" s="111" t="s">
        <v>326</v>
      </c>
      <c r="GS81" s="90"/>
      <c r="GT81" s="61"/>
      <c r="GU81" s="274" t="s">
        <v>0</v>
      </c>
      <c r="GV81" s="61"/>
      <c r="GW81" s="110" t="s">
        <v>326</v>
      </c>
      <c r="GX81" s="111" t="s">
        <v>326</v>
      </c>
      <c r="GY81" s="90"/>
      <c r="GZ81" s="102"/>
      <c r="HA81" s="274" t="s">
        <v>0</v>
      </c>
      <c r="HB81" s="101"/>
      <c r="HC81" s="110" t="s">
        <v>326</v>
      </c>
      <c r="HD81" s="111" t="s">
        <v>326</v>
      </c>
      <c r="HE81" s="90"/>
      <c r="HF81" s="61"/>
      <c r="HG81" s="274" t="s">
        <v>0</v>
      </c>
      <c r="HH81" s="61"/>
      <c r="HI81" s="110" t="s">
        <v>326</v>
      </c>
      <c r="HJ81" s="111" t="s">
        <v>326</v>
      </c>
      <c r="HK81" s="90"/>
      <c r="HL81" s="61"/>
      <c r="HM81" s="274" t="s">
        <v>0</v>
      </c>
      <c r="HN81" s="61"/>
      <c r="HO81" s="110" t="s">
        <v>326</v>
      </c>
      <c r="HP81" s="111" t="s">
        <v>326</v>
      </c>
      <c r="HQ81" s="90"/>
      <c r="HR81" s="61"/>
      <c r="HS81" s="274" t="s">
        <v>0</v>
      </c>
      <c r="HT81" s="61"/>
      <c r="HU81" s="110" t="s">
        <v>326</v>
      </c>
      <c r="HV81" s="111" t="s">
        <v>326</v>
      </c>
      <c r="HW81" s="90"/>
      <c r="HX81" s="102"/>
      <c r="HY81" s="274" t="s">
        <v>0</v>
      </c>
      <c r="HZ81" s="101"/>
      <c r="IA81" s="110" t="s">
        <v>326</v>
      </c>
      <c r="IB81" s="111" t="s">
        <v>326</v>
      </c>
      <c r="IC81" s="90"/>
      <c r="ID81" s="61"/>
      <c r="IE81" s="274" t="s">
        <v>0</v>
      </c>
      <c r="IF81" s="61"/>
      <c r="IG81" s="110" t="s">
        <v>326</v>
      </c>
      <c r="IH81" s="111" t="s">
        <v>326</v>
      </c>
      <c r="II81" s="90"/>
      <c r="IJ81" s="61"/>
      <c r="IK81" s="274" t="s">
        <v>0</v>
      </c>
      <c r="IL81" s="61"/>
      <c r="IM81" s="110" t="s">
        <v>326</v>
      </c>
      <c r="IN81" s="111" t="s">
        <v>326</v>
      </c>
      <c r="IO81" s="90"/>
      <c r="IP81" s="102"/>
      <c r="IQ81" s="274" t="s">
        <v>0</v>
      </c>
      <c r="IR81" s="101"/>
      <c r="IS81" s="110" t="s">
        <v>326</v>
      </c>
      <c r="IT81" s="111" t="s">
        <v>326</v>
      </c>
      <c r="IU81" s="90"/>
      <c r="IV81" s="61"/>
      <c r="IW81" s="274" t="s">
        <v>0</v>
      </c>
      <c r="IX81" s="61"/>
      <c r="IY81" s="110" t="s">
        <v>326</v>
      </c>
      <c r="IZ81" s="111" t="s">
        <v>326</v>
      </c>
      <c r="JA81" s="90"/>
      <c r="JB81" s="61"/>
      <c r="JC81" s="274" t="s">
        <v>0</v>
      </c>
      <c r="JD81" s="61"/>
      <c r="JE81" s="110" t="s">
        <v>326</v>
      </c>
      <c r="JF81" s="111" t="s">
        <v>326</v>
      </c>
      <c r="JG81" s="90"/>
      <c r="JH81" s="61"/>
      <c r="JI81" s="274" t="s">
        <v>0</v>
      </c>
      <c r="JJ81" s="61"/>
      <c r="JK81" s="110" t="s">
        <v>326</v>
      </c>
      <c r="JL81" s="111" t="s">
        <v>326</v>
      </c>
      <c r="JM81" s="90"/>
      <c r="JN81" s="61"/>
      <c r="JO81" s="274" t="s">
        <v>0</v>
      </c>
      <c r="JP81" s="61"/>
      <c r="JQ81" s="110" t="s">
        <v>326</v>
      </c>
      <c r="JR81" s="111" t="s">
        <v>326</v>
      </c>
      <c r="JS81" s="90"/>
      <c r="JT81" s="102"/>
      <c r="JU81" s="274" t="s">
        <v>0</v>
      </c>
      <c r="JV81" s="101"/>
      <c r="JW81" s="110" t="s">
        <v>326</v>
      </c>
      <c r="JX81" s="111" t="s">
        <v>326</v>
      </c>
      <c r="JY81" s="90"/>
      <c r="JZ81" s="102"/>
      <c r="KA81" s="274" t="s">
        <v>0</v>
      </c>
      <c r="KB81" s="101"/>
      <c r="KC81" s="110" t="s">
        <v>326</v>
      </c>
      <c r="KD81" s="111" t="s">
        <v>326</v>
      </c>
      <c r="KE81" s="90"/>
      <c r="KF81" s="102"/>
      <c r="KG81" s="274" t="s">
        <v>0</v>
      </c>
      <c r="KH81" s="101"/>
      <c r="KI81" s="110" t="s">
        <v>326</v>
      </c>
      <c r="KJ81" s="111" t="s">
        <v>326</v>
      </c>
      <c r="KK81" s="90"/>
      <c r="KL81" s="61"/>
      <c r="KM81" s="274" t="s">
        <v>0</v>
      </c>
      <c r="KN81" s="61"/>
      <c r="KO81" s="110" t="s">
        <v>326</v>
      </c>
      <c r="KP81" s="111" t="s">
        <v>326</v>
      </c>
      <c r="KQ81" s="90"/>
      <c r="KR81" s="61"/>
      <c r="KS81" s="274" t="s">
        <v>0</v>
      </c>
      <c r="KT81" s="61"/>
      <c r="KU81" s="110" t="s">
        <v>326</v>
      </c>
      <c r="KV81" s="111" t="s">
        <v>326</v>
      </c>
      <c r="KW81" s="90"/>
      <c r="KX81" s="61"/>
      <c r="KY81" s="274" t="s">
        <v>0</v>
      </c>
      <c r="KZ81" s="61"/>
      <c r="LA81" s="110" t="s">
        <v>326</v>
      </c>
      <c r="LB81" s="111" t="s">
        <v>326</v>
      </c>
      <c r="LC81" s="90"/>
      <c r="LD81" s="102"/>
      <c r="LE81" s="274" t="s">
        <v>0</v>
      </c>
      <c r="LF81" s="101"/>
      <c r="LG81" s="110" t="s">
        <v>326</v>
      </c>
      <c r="LH81" s="111" t="s">
        <v>326</v>
      </c>
      <c r="LI81" s="90"/>
      <c r="LJ81" s="61"/>
      <c r="LK81" s="274" t="s">
        <v>0</v>
      </c>
      <c r="LL81" s="61"/>
      <c r="LM81" s="110" t="s">
        <v>326</v>
      </c>
      <c r="LN81" s="111" t="s">
        <v>326</v>
      </c>
      <c r="LO81" s="90"/>
      <c r="LP81" s="61"/>
      <c r="LQ81" s="274" t="s">
        <v>0</v>
      </c>
      <c r="LR81" s="61"/>
      <c r="LS81" s="110" t="s">
        <v>326</v>
      </c>
      <c r="LT81" s="111" t="s">
        <v>326</v>
      </c>
      <c r="LU81" s="90"/>
      <c r="LV81" s="102"/>
      <c r="LW81" s="274" t="s">
        <v>0</v>
      </c>
      <c r="LX81" s="101"/>
      <c r="LY81" s="110" t="s">
        <v>326</v>
      </c>
      <c r="LZ81" s="111" t="s">
        <v>326</v>
      </c>
      <c r="MA81" s="90"/>
      <c r="MB81" s="61"/>
      <c r="MC81" s="274" t="s">
        <v>0</v>
      </c>
      <c r="MD81" s="61"/>
      <c r="ME81" s="110" t="s">
        <v>326</v>
      </c>
      <c r="MF81" s="111" t="s">
        <v>326</v>
      </c>
      <c r="MG81" s="90"/>
      <c r="MH81" s="61"/>
      <c r="MI81" s="274" t="s">
        <v>0</v>
      </c>
      <c r="MJ81" s="61"/>
      <c r="MK81" s="110" t="s">
        <v>326</v>
      </c>
      <c r="ML81" s="111" t="s">
        <v>326</v>
      </c>
      <c r="MM81" s="90"/>
      <c r="MN81" s="61"/>
      <c r="MO81" s="274" t="s">
        <v>0</v>
      </c>
      <c r="MP81" s="61"/>
      <c r="MQ81" s="110" t="s">
        <v>326</v>
      </c>
      <c r="MR81" s="111" t="s">
        <v>326</v>
      </c>
      <c r="MS81" s="90"/>
      <c r="MT81" s="102"/>
      <c r="MU81" s="274" t="s">
        <v>0</v>
      </c>
      <c r="MV81" s="101"/>
      <c r="MW81" s="110" t="s">
        <v>326</v>
      </c>
      <c r="MX81" s="111" t="s">
        <v>326</v>
      </c>
      <c r="MY81" s="90"/>
      <c r="MZ81" s="61"/>
      <c r="NA81" s="274" t="s">
        <v>0</v>
      </c>
      <c r="NB81" s="61"/>
      <c r="NC81" s="110" t="s">
        <v>326</v>
      </c>
      <c r="ND81" s="111" t="s">
        <v>326</v>
      </c>
      <c r="NE81" s="90"/>
      <c r="NF81" s="61"/>
      <c r="NG81" s="274" t="s">
        <v>0</v>
      </c>
      <c r="NH81" s="61"/>
      <c r="NI81" s="110" t="s">
        <v>326</v>
      </c>
      <c r="NJ81" s="111" t="s">
        <v>326</v>
      </c>
      <c r="NK81" s="90"/>
      <c r="NL81" s="61"/>
      <c r="NM81" s="274" t="s">
        <v>0</v>
      </c>
      <c r="NN81" s="61"/>
      <c r="NO81" s="110" t="s">
        <v>326</v>
      </c>
      <c r="NP81" s="111" t="s">
        <v>326</v>
      </c>
      <c r="NQ81" s="90"/>
      <c r="NR81" s="61"/>
      <c r="NS81" s="274" t="s">
        <v>0</v>
      </c>
      <c r="NT81" s="61"/>
      <c r="NU81" s="110" t="s">
        <v>326</v>
      </c>
      <c r="NV81" s="111" t="s">
        <v>326</v>
      </c>
      <c r="NW81" s="98"/>
      <c r="NX81" s="102"/>
      <c r="NY81" s="274" t="s">
        <v>0</v>
      </c>
      <c r="NZ81" s="101"/>
      <c r="OA81" s="110" t="s">
        <v>326</v>
      </c>
      <c r="OB81" s="111" t="s">
        <v>326</v>
      </c>
      <c r="OC81" s="117"/>
      <c r="OD81" s="253"/>
      <c r="OE81" s="110" t="s">
        <v>0</v>
      </c>
      <c r="OF81" s="110"/>
      <c r="OG81" s="110" t="s">
        <v>326</v>
      </c>
      <c r="OH81" s="111" t="s">
        <v>326</v>
      </c>
    </row>
    <row r="82" spans="1:398" ht="15" hidden="1" x14ac:dyDescent="0.2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326</v>
      </c>
      <c r="N82" s="111" t="s">
        <v>326</v>
      </c>
      <c r="O82" s="77"/>
      <c r="P82" s="102"/>
      <c r="Q82" s="311" t="s">
        <v>0</v>
      </c>
      <c r="R82" s="101"/>
      <c r="S82" s="110" t="s">
        <v>326</v>
      </c>
      <c r="T82" s="111" t="s">
        <v>326</v>
      </c>
      <c r="U82" s="77"/>
      <c r="V82" s="102"/>
      <c r="W82" s="311" t="s">
        <v>0</v>
      </c>
      <c r="X82" s="101"/>
      <c r="Y82" s="110" t="s">
        <v>326</v>
      </c>
      <c r="Z82" s="111" t="s">
        <v>326</v>
      </c>
      <c r="AA82" s="90"/>
      <c r="AB82" s="61"/>
      <c r="AC82" s="294" t="s">
        <v>0</v>
      </c>
      <c r="AD82" s="61"/>
      <c r="AE82" s="110" t="s">
        <v>326</v>
      </c>
      <c r="AF82" s="111" t="s">
        <v>326</v>
      </c>
      <c r="AG82" s="90"/>
      <c r="AH82" s="61"/>
      <c r="AI82" s="274" t="s">
        <v>0</v>
      </c>
      <c r="AJ82" s="61"/>
      <c r="AK82" s="110" t="s">
        <v>326</v>
      </c>
      <c r="AL82" s="111" t="s">
        <v>326</v>
      </c>
      <c r="AM82" s="90"/>
      <c r="AN82" s="102"/>
      <c r="AO82" s="274" t="s">
        <v>0</v>
      </c>
      <c r="AP82" s="101"/>
      <c r="AQ82" s="110" t="s">
        <v>326</v>
      </c>
      <c r="AR82" s="111" t="s">
        <v>326</v>
      </c>
      <c r="AS82" s="90"/>
      <c r="AT82" s="61"/>
      <c r="AU82" s="274" t="s">
        <v>0</v>
      </c>
      <c r="AV82" s="61"/>
      <c r="AW82" s="110" t="s">
        <v>326</v>
      </c>
      <c r="AX82" s="111" t="s">
        <v>326</v>
      </c>
      <c r="AY82" s="90"/>
      <c r="AZ82" s="102"/>
      <c r="BA82" s="274" t="s">
        <v>0</v>
      </c>
      <c r="BB82" s="101"/>
      <c r="BC82" s="110" t="s">
        <v>326</v>
      </c>
      <c r="BD82" s="111" t="s">
        <v>326</v>
      </c>
      <c r="BE82" s="90"/>
      <c r="BF82" s="61"/>
      <c r="BG82" s="274" t="s">
        <v>0</v>
      </c>
      <c r="BH82" s="61"/>
      <c r="BI82" s="110" t="s">
        <v>326</v>
      </c>
      <c r="BJ82" s="111" t="s">
        <v>326</v>
      </c>
      <c r="BK82" s="90"/>
      <c r="BL82" s="61"/>
      <c r="BM82" s="274" t="s">
        <v>0</v>
      </c>
      <c r="BN82" s="61"/>
      <c r="BO82" s="110" t="s">
        <v>326</v>
      </c>
      <c r="BP82" s="111" t="s">
        <v>326</v>
      </c>
      <c r="BQ82" s="90"/>
      <c r="BR82" s="61"/>
      <c r="BS82" s="274" t="s">
        <v>0</v>
      </c>
      <c r="BT82" s="61"/>
      <c r="BU82" s="110" t="s">
        <v>326</v>
      </c>
      <c r="BV82" s="111" t="s">
        <v>326</v>
      </c>
      <c r="BW82" s="90"/>
      <c r="BX82" s="61"/>
      <c r="BY82" s="274" t="s">
        <v>0</v>
      </c>
      <c r="BZ82" s="61"/>
      <c r="CA82" s="110" t="s">
        <v>326</v>
      </c>
      <c r="CB82" s="111" t="s">
        <v>326</v>
      </c>
      <c r="CC82" s="90"/>
      <c r="CD82" s="61"/>
      <c r="CE82" s="274" t="s">
        <v>0</v>
      </c>
      <c r="CF82" s="61"/>
      <c r="CG82" s="110" t="s">
        <v>326</v>
      </c>
      <c r="CH82" s="111" t="s">
        <v>326</v>
      </c>
      <c r="CI82" s="90"/>
      <c r="CJ82" s="102"/>
      <c r="CK82" s="274" t="s">
        <v>0</v>
      </c>
      <c r="CL82" s="101"/>
      <c r="CM82" s="110" t="s">
        <v>326</v>
      </c>
      <c r="CN82" s="111" t="s">
        <v>326</v>
      </c>
      <c r="CO82" s="90"/>
      <c r="CP82" s="102"/>
      <c r="CQ82" s="274" t="s">
        <v>0</v>
      </c>
      <c r="CR82" s="101"/>
      <c r="CS82" s="110" t="s">
        <v>326</v>
      </c>
      <c r="CT82" s="111" t="s">
        <v>326</v>
      </c>
      <c r="CU82" s="90"/>
      <c r="CV82" s="61"/>
      <c r="CW82" s="274" t="s">
        <v>0</v>
      </c>
      <c r="CX82" s="61"/>
      <c r="CY82" s="110" t="s">
        <v>326</v>
      </c>
      <c r="CZ82" s="111" t="s">
        <v>326</v>
      </c>
      <c r="DA82" s="90"/>
      <c r="DB82" s="61"/>
      <c r="DC82" s="274" t="s">
        <v>0</v>
      </c>
      <c r="DD82" s="61"/>
      <c r="DE82" s="110" t="s">
        <v>326</v>
      </c>
      <c r="DF82" s="111" t="s">
        <v>326</v>
      </c>
      <c r="DG82" s="90"/>
      <c r="DH82" s="61"/>
      <c r="DI82" s="274" t="s">
        <v>0</v>
      </c>
      <c r="DJ82" s="61"/>
      <c r="DK82" s="110" t="s">
        <v>326</v>
      </c>
      <c r="DL82" s="111" t="s">
        <v>326</v>
      </c>
      <c r="DM82" s="90"/>
      <c r="DN82" s="61"/>
      <c r="DO82" s="274" t="s">
        <v>0</v>
      </c>
      <c r="DP82" s="61"/>
      <c r="DQ82" s="110" t="s">
        <v>326</v>
      </c>
      <c r="DR82" s="111" t="s">
        <v>326</v>
      </c>
      <c r="DS82" s="90"/>
      <c r="DT82" s="61"/>
      <c r="DU82" s="274" t="s">
        <v>0</v>
      </c>
      <c r="DV82" s="61"/>
      <c r="DW82" s="110" t="s">
        <v>326</v>
      </c>
      <c r="DX82" s="111" t="s">
        <v>326</v>
      </c>
      <c r="DY82" s="90"/>
      <c r="DZ82" s="61"/>
      <c r="EA82" s="274" t="s">
        <v>0</v>
      </c>
      <c r="EB82" s="61"/>
      <c r="EC82" s="110" t="s">
        <v>326</v>
      </c>
      <c r="ED82" s="111" t="s">
        <v>326</v>
      </c>
      <c r="EE82" s="90"/>
      <c r="EF82" s="61"/>
      <c r="EG82" s="274" t="s">
        <v>0</v>
      </c>
      <c r="EH82" s="61"/>
      <c r="EI82" s="110" t="s">
        <v>326</v>
      </c>
      <c r="EJ82" s="111" t="s">
        <v>326</v>
      </c>
      <c r="EK82" s="90"/>
      <c r="EL82" s="61"/>
      <c r="EM82" s="274" t="s">
        <v>0</v>
      </c>
      <c r="EN82" s="61"/>
      <c r="EO82" s="110" t="s">
        <v>326</v>
      </c>
      <c r="EP82" s="111" t="s">
        <v>326</v>
      </c>
      <c r="EQ82" s="90"/>
      <c r="ER82" s="102"/>
      <c r="ES82" s="274" t="s">
        <v>0</v>
      </c>
      <c r="ET82" s="101"/>
      <c r="EU82" s="110" t="s">
        <v>326</v>
      </c>
      <c r="EV82" s="111" t="s">
        <v>326</v>
      </c>
      <c r="EW82" s="90"/>
      <c r="EX82" s="61"/>
      <c r="EY82" s="274" t="s">
        <v>0</v>
      </c>
      <c r="EZ82" s="61"/>
      <c r="FA82" s="110" t="s">
        <v>326</v>
      </c>
      <c r="FB82" s="111" t="s">
        <v>326</v>
      </c>
      <c r="FC82" s="90"/>
      <c r="FD82" s="102"/>
      <c r="FE82" s="274" t="s">
        <v>0</v>
      </c>
      <c r="FF82" s="101"/>
      <c r="FG82" s="110" t="s">
        <v>326</v>
      </c>
      <c r="FH82" s="111" t="s">
        <v>326</v>
      </c>
      <c r="FI82" s="90"/>
      <c r="FJ82" s="61"/>
      <c r="FK82" s="274" t="s">
        <v>0</v>
      </c>
      <c r="FL82" s="61"/>
      <c r="FM82" s="110" t="s">
        <v>326</v>
      </c>
      <c r="FN82" s="111" t="s">
        <v>326</v>
      </c>
      <c r="FO82" s="90"/>
      <c r="FP82" s="61"/>
      <c r="FQ82" s="274" t="s">
        <v>0</v>
      </c>
      <c r="FR82" s="61"/>
      <c r="FS82" s="110" t="s">
        <v>326</v>
      </c>
      <c r="FT82" s="111" t="s">
        <v>326</v>
      </c>
      <c r="FU82" s="90"/>
      <c r="FV82" s="61"/>
      <c r="FW82" s="274" t="s">
        <v>0</v>
      </c>
      <c r="FX82" s="61"/>
      <c r="FY82" s="110" t="s">
        <v>326</v>
      </c>
      <c r="FZ82" s="111" t="s">
        <v>326</v>
      </c>
      <c r="GA82" s="90"/>
      <c r="GB82" s="102"/>
      <c r="GC82" s="274" t="s">
        <v>0</v>
      </c>
      <c r="GD82" s="101"/>
      <c r="GE82" s="110" t="s">
        <v>326</v>
      </c>
      <c r="GF82" s="111" t="s">
        <v>326</v>
      </c>
      <c r="GG82" s="90"/>
      <c r="GH82" s="102"/>
      <c r="GI82" s="274" t="s">
        <v>0</v>
      </c>
      <c r="GJ82" s="101"/>
      <c r="GK82" s="110" t="s">
        <v>326</v>
      </c>
      <c r="GL82" s="111" t="s">
        <v>326</v>
      </c>
      <c r="GM82" s="90"/>
      <c r="GN82" s="61"/>
      <c r="GO82" s="274" t="s">
        <v>0</v>
      </c>
      <c r="GP82" s="61"/>
      <c r="GQ82" s="110" t="s">
        <v>326</v>
      </c>
      <c r="GR82" s="111" t="s">
        <v>326</v>
      </c>
      <c r="GS82" s="90"/>
      <c r="GT82" s="61"/>
      <c r="GU82" s="274" t="s">
        <v>0</v>
      </c>
      <c r="GV82" s="61"/>
      <c r="GW82" s="110" t="s">
        <v>326</v>
      </c>
      <c r="GX82" s="111" t="s">
        <v>326</v>
      </c>
      <c r="GY82" s="90"/>
      <c r="GZ82" s="102"/>
      <c r="HA82" s="274" t="s">
        <v>0</v>
      </c>
      <c r="HB82" s="101"/>
      <c r="HC82" s="110" t="s">
        <v>326</v>
      </c>
      <c r="HD82" s="111" t="s">
        <v>326</v>
      </c>
      <c r="HE82" s="90"/>
      <c r="HF82" s="61"/>
      <c r="HG82" s="274" t="s">
        <v>0</v>
      </c>
      <c r="HH82" s="61"/>
      <c r="HI82" s="110" t="s">
        <v>326</v>
      </c>
      <c r="HJ82" s="111" t="s">
        <v>326</v>
      </c>
      <c r="HK82" s="90"/>
      <c r="HL82" s="61"/>
      <c r="HM82" s="274" t="s">
        <v>0</v>
      </c>
      <c r="HN82" s="61"/>
      <c r="HO82" s="110" t="s">
        <v>326</v>
      </c>
      <c r="HP82" s="111" t="s">
        <v>326</v>
      </c>
      <c r="HQ82" s="90"/>
      <c r="HR82" s="61"/>
      <c r="HS82" s="274" t="s">
        <v>0</v>
      </c>
      <c r="HT82" s="61"/>
      <c r="HU82" s="110" t="s">
        <v>326</v>
      </c>
      <c r="HV82" s="111" t="s">
        <v>326</v>
      </c>
      <c r="HW82" s="90"/>
      <c r="HX82" s="102"/>
      <c r="HY82" s="274" t="s">
        <v>0</v>
      </c>
      <c r="HZ82" s="101"/>
      <c r="IA82" s="110" t="s">
        <v>326</v>
      </c>
      <c r="IB82" s="111" t="s">
        <v>326</v>
      </c>
      <c r="IC82" s="90"/>
      <c r="ID82" s="61"/>
      <c r="IE82" s="274" t="s">
        <v>0</v>
      </c>
      <c r="IF82" s="61"/>
      <c r="IG82" s="110" t="s">
        <v>326</v>
      </c>
      <c r="IH82" s="111" t="s">
        <v>326</v>
      </c>
      <c r="II82" s="90"/>
      <c r="IJ82" s="61"/>
      <c r="IK82" s="274" t="s">
        <v>0</v>
      </c>
      <c r="IL82" s="61"/>
      <c r="IM82" s="110" t="s">
        <v>326</v>
      </c>
      <c r="IN82" s="111" t="s">
        <v>326</v>
      </c>
      <c r="IO82" s="90"/>
      <c r="IP82" s="102"/>
      <c r="IQ82" s="274" t="s">
        <v>0</v>
      </c>
      <c r="IR82" s="101"/>
      <c r="IS82" s="110" t="s">
        <v>326</v>
      </c>
      <c r="IT82" s="111" t="s">
        <v>326</v>
      </c>
      <c r="IU82" s="90"/>
      <c r="IV82" s="61"/>
      <c r="IW82" s="274" t="s">
        <v>0</v>
      </c>
      <c r="IX82" s="61"/>
      <c r="IY82" s="110" t="s">
        <v>326</v>
      </c>
      <c r="IZ82" s="111" t="s">
        <v>326</v>
      </c>
      <c r="JA82" s="90"/>
      <c r="JB82" s="61"/>
      <c r="JC82" s="274" t="s">
        <v>0</v>
      </c>
      <c r="JD82" s="61"/>
      <c r="JE82" s="110" t="s">
        <v>326</v>
      </c>
      <c r="JF82" s="111" t="s">
        <v>326</v>
      </c>
      <c r="JG82" s="90"/>
      <c r="JH82" s="61"/>
      <c r="JI82" s="274" t="s">
        <v>0</v>
      </c>
      <c r="JJ82" s="61"/>
      <c r="JK82" s="110" t="s">
        <v>326</v>
      </c>
      <c r="JL82" s="111" t="s">
        <v>326</v>
      </c>
      <c r="JM82" s="90"/>
      <c r="JN82" s="61"/>
      <c r="JO82" s="274" t="s">
        <v>0</v>
      </c>
      <c r="JP82" s="61"/>
      <c r="JQ82" s="110" t="s">
        <v>326</v>
      </c>
      <c r="JR82" s="111" t="s">
        <v>326</v>
      </c>
      <c r="JS82" s="90"/>
      <c r="JT82" s="102"/>
      <c r="JU82" s="274" t="s">
        <v>0</v>
      </c>
      <c r="JV82" s="101"/>
      <c r="JW82" s="110" t="s">
        <v>326</v>
      </c>
      <c r="JX82" s="111" t="s">
        <v>326</v>
      </c>
      <c r="JY82" s="90"/>
      <c r="JZ82" s="102"/>
      <c r="KA82" s="274" t="s">
        <v>0</v>
      </c>
      <c r="KB82" s="101"/>
      <c r="KC82" s="110" t="s">
        <v>326</v>
      </c>
      <c r="KD82" s="111" t="s">
        <v>326</v>
      </c>
      <c r="KE82" s="90"/>
      <c r="KF82" s="102"/>
      <c r="KG82" s="274" t="s">
        <v>0</v>
      </c>
      <c r="KH82" s="101"/>
      <c r="KI82" s="110" t="s">
        <v>326</v>
      </c>
      <c r="KJ82" s="111" t="s">
        <v>326</v>
      </c>
      <c r="KK82" s="90"/>
      <c r="KL82" s="61"/>
      <c r="KM82" s="274" t="s">
        <v>0</v>
      </c>
      <c r="KN82" s="61"/>
      <c r="KO82" s="110" t="s">
        <v>326</v>
      </c>
      <c r="KP82" s="111" t="s">
        <v>326</v>
      </c>
      <c r="KQ82" s="90"/>
      <c r="KR82" s="61"/>
      <c r="KS82" s="274" t="s">
        <v>0</v>
      </c>
      <c r="KT82" s="61"/>
      <c r="KU82" s="110" t="s">
        <v>326</v>
      </c>
      <c r="KV82" s="111" t="s">
        <v>326</v>
      </c>
      <c r="KW82" s="90"/>
      <c r="KX82" s="61"/>
      <c r="KY82" s="274" t="s">
        <v>0</v>
      </c>
      <c r="KZ82" s="61"/>
      <c r="LA82" s="110" t="s">
        <v>326</v>
      </c>
      <c r="LB82" s="111" t="s">
        <v>326</v>
      </c>
      <c r="LC82" s="90"/>
      <c r="LD82" s="102"/>
      <c r="LE82" s="274" t="s">
        <v>0</v>
      </c>
      <c r="LF82" s="101"/>
      <c r="LG82" s="110" t="s">
        <v>326</v>
      </c>
      <c r="LH82" s="111" t="s">
        <v>326</v>
      </c>
      <c r="LI82" s="90"/>
      <c r="LJ82" s="61"/>
      <c r="LK82" s="274" t="s">
        <v>0</v>
      </c>
      <c r="LL82" s="61"/>
      <c r="LM82" s="110" t="s">
        <v>326</v>
      </c>
      <c r="LN82" s="111" t="s">
        <v>326</v>
      </c>
      <c r="LO82" s="90"/>
      <c r="LP82" s="61"/>
      <c r="LQ82" s="274" t="s">
        <v>0</v>
      </c>
      <c r="LR82" s="61"/>
      <c r="LS82" s="110" t="s">
        <v>326</v>
      </c>
      <c r="LT82" s="111" t="s">
        <v>326</v>
      </c>
      <c r="LU82" s="90"/>
      <c r="LV82" s="102"/>
      <c r="LW82" s="274" t="s">
        <v>0</v>
      </c>
      <c r="LX82" s="101"/>
      <c r="LY82" s="110" t="s">
        <v>326</v>
      </c>
      <c r="LZ82" s="111" t="s">
        <v>326</v>
      </c>
      <c r="MA82" s="90"/>
      <c r="MB82" s="61"/>
      <c r="MC82" s="274" t="s">
        <v>0</v>
      </c>
      <c r="MD82" s="61"/>
      <c r="ME82" s="110" t="s">
        <v>326</v>
      </c>
      <c r="MF82" s="111" t="s">
        <v>326</v>
      </c>
      <c r="MG82" s="90"/>
      <c r="MH82" s="61"/>
      <c r="MI82" s="274" t="s">
        <v>0</v>
      </c>
      <c r="MJ82" s="61"/>
      <c r="MK82" s="110" t="s">
        <v>326</v>
      </c>
      <c r="ML82" s="111" t="s">
        <v>326</v>
      </c>
      <c r="MM82" s="90"/>
      <c r="MN82" s="61"/>
      <c r="MO82" s="274" t="s">
        <v>0</v>
      </c>
      <c r="MP82" s="61"/>
      <c r="MQ82" s="110" t="s">
        <v>326</v>
      </c>
      <c r="MR82" s="111" t="s">
        <v>326</v>
      </c>
      <c r="MS82" s="90"/>
      <c r="MT82" s="102"/>
      <c r="MU82" s="274" t="s">
        <v>0</v>
      </c>
      <c r="MV82" s="101"/>
      <c r="MW82" s="110" t="s">
        <v>326</v>
      </c>
      <c r="MX82" s="111" t="s">
        <v>326</v>
      </c>
      <c r="MY82" s="90"/>
      <c r="MZ82" s="61"/>
      <c r="NA82" s="274" t="s">
        <v>0</v>
      </c>
      <c r="NB82" s="61"/>
      <c r="NC82" s="110" t="s">
        <v>326</v>
      </c>
      <c r="ND82" s="111" t="s">
        <v>326</v>
      </c>
      <c r="NE82" s="90"/>
      <c r="NF82" s="61"/>
      <c r="NG82" s="274" t="s">
        <v>0</v>
      </c>
      <c r="NH82" s="61"/>
      <c r="NI82" s="110" t="s">
        <v>326</v>
      </c>
      <c r="NJ82" s="111" t="s">
        <v>326</v>
      </c>
      <c r="NK82" s="90"/>
      <c r="NL82" s="61"/>
      <c r="NM82" s="274" t="s">
        <v>0</v>
      </c>
      <c r="NN82" s="61"/>
      <c r="NO82" s="110" t="s">
        <v>326</v>
      </c>
      <c r="NP82" s="111" t="s">
        <v>326</v>
      </c>
      <c r="NQ82" s="90"/>
      <c r="NR82" s="61"/>
      <c r="NS82" s="274" t="s">
        <v>0</v>
      </c>
      <c r="NT82" s="61"/>
      <c r="NU82" s="110" t="s">
        <v>326</v>
      </c>
      <c r="NV82" s="111" t="s">
        <v>326</v>
      </c>
      <c r="NW82" s="98"/>
      <c r="NX82" s="102"/>
      <c r="NY82" s="274" t="s">
        <v>0</v>
      </c>
      <c r="NZ82" s="101"/>
      <c r="OA82" s="110" t="s">
        <v>326</v>
      </c>
      <c r="OB82" s="111" t="s">
        <v>326</v>
      </c>
      <c r="OC82" s="117"/>
      <c r="OD82" s="253"/>
      <c r="OE82" s="110" t="s">
        <v>0</v>
      </c>
      <c r="OF82" s="110"/>
      <c r="OG82" s="110" t="s">
        <v>326</v>
      </c>
      <c r="OH82" s="111" t="s">
        <v>326</v>
      </c>
    </row>
    <row r="83" spans="1:398" ht="15" hidden="1" x14ac:dyDescent="0.2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326</v>
      </c>
      <c r="N83" s="111" t="s">
        <v>326</v>
      </c>
      <c r="O83" s="77"/>
      <c r="P83" s="102"/>
      <c r="Q83" s="311" t="s">
        <v>0</v>
      </c>
      <c r="R83" s="101"/>
      <c r="S83" s="110" t="s">
        <v>326</v>
      </c>
      <c r="T83" s="111" t="s">
        <v>326</v>
      </c>
      <c r="U83" s="77"/>
      <c r="V83" s="102"/>
      <c r="W83" s="311" t="s">
        <v>0</v>
      </c>
      <c r="X83" s="101"/>
      <c r="Y83" s="110" t="s">
        <v>326</v>
      </c>
      <c r="Z83" s="111" t="s">
        <v>326</v>
      </c>
      <c r="AA83" s="90"/>
      <c r="AB83" s="61"/>
      <c r="AC83" s="294" t="s">
        <v>0</v>
      </c>
      <c r="AD83" s="61"/>
      <c r="AE83" s="110" t="s">
        <v>326</v>
      </c>
      <c r="AF83" s="111" t="s">
        <v>326</v>
      </c>
      <c r="AG83" s="90"/>
      <c r="AH83" s="61"/>
      <c r="AI83" s="274" t="s">
        <v>0</v>
      </c>
      <c r="AJ83" s="61"/>
      <c r="AK83" s="110" t="s">
        <v>326</v>
      </c>
      <c r="AL83" s="111" t="s">
        <v>326</v>
      </c>
      <c r="AM83" s="90"/>
      <c r="AN83" s="102"/>
      <c r="AO83" s="274" t="s">
        <v>0</v>
      </c>
      <c r="AP83" s="101"/>
      <c r="AQ83" s="110" t="s">
        <v>326</v>
      </c>
      <c r="AR83" s="111" t="s">
        <v>326</v>
      </c>
      <c r="AS83" s="90"/>
      <c r="AT83" s="61"/>
      <c r="AU83" s="274" t="s">
        <v>0</v>
      </c>
      <c r="AV83" s="61"/>
      <c r="AW83" s="110" t="s">
        <v>326</v>
      </c>
      <c r="AX83" s="111" t="s">
        <v>326</v>
      </c>
      <c r="AY83" s="90"/>
      <c r="AZ83" s="102"/>
      <c r="BA83" s="274" t="s">
        <v>0</v>
      </c>
      <c r="BB83" s="101"/>
      <c r="BC83" s="110" t="s">
        <v>326</v>
      </c>
      <c r="BD83" s="111" t="s">
        <v>326</v>
      </c>
      <c r="BE83" s="90"/>
      <c r="BF83" s="61"/>
      <c r="BG83" s="274" t="s">
        <v>0</v>
      </c>
      <c r="BH83" s="61"/>
      <c r="BI83" s="110" t="s">
        <v>326</v>
      </c>
      <c r="BJ83" s="111" t="s">
        <v>326</v>
      </c>
      <c r="BK83" s="90"/>
      <c r="BL83" s="61"/>
      <c r="BM83" s="274" t="s">
        <v>0</v>
      </c>
      <c r="BN83" s="61"/>
      <c r="BO83" s="110" t="s">
        <v>326</v>
      </c>
      <c r="BP83" s="111" t="s">
        <v>326</v>
      </c>
      <c r="BQ83" s="90"/>
      <c r="BR83" s="61"/>
      <c r="BS83" s="274" t="s">
        <v>0</v>
      </c>
      <c r="BT83" s="61"/>
      <c r="BU83" s="110" t="s">
        <v>326</v>
      </c>
      <c r="BV83" s="111" t="s">
        <v>326</v>
      </c>
      <c r="BW83" s="90"/>
      <c r="BX83" s="61"/>
      <c r="BY83" s="274" t="s">
        <v>0</v>
      </c>
      <c r="BZ83" s="61"/>
      <c r="CA83" s="110" t="s">
        <v>326</v>
      </c>
      <c r="CB83" s="111" t="s">
        <v>326</v>
      </c>
      <c r="CC83" s="90"/>
      <c r="CD83" s="61"/>
      <c r="CE83" s="274" t="s">
        <v>0</v>
      </c>
      <c r="CF83" s="61"/>
      <c r="CG83" s="110" t="s">
        <v>326</v>
      </c>
      <c r="CH83" s="111" t="s">
        <v>326</v>
      </c>
      <c r="CI83" s="90"/>
      <c r="CJ83" s="102"/>
      <c r="CK83" s="274" t="s">
        <v>0</v>
      </c>
      <c r="CL83" s="101"/>
      <c r="CM83" s="110" t="s">
        <v>326</v>
      </c>
      <c r="CN83" s="111" t="s">
        <v>326</v>
      </c>
      <c r="CO83" s="90"/>
      <c r="CP83" s="102"/>
      <c r="CQ83" s="274" t="s">
        <v>0</v>
      </c>
      <c r="CR83" s="101"/>
      <c r="CS83" s="110" t="s">
        <v>326</v>
      </c>
      <c r="CT83" s="111" t="s">
        <v>326</v>
      </c>
      <c r="CU83" s="90"/>
      <c r="CV83" s="61"/>
      <c r="CW83" s="274" t="s">
        <v>0</v>
      </c>
      <c r="CX83" s="61"/>
      <c r="CY83" s="110" t="s">
        <v>326</v>
      </c>
      <c r="CZ83" s="111" t="s">
        <v>326</v>
      </c>
      <c r="DA83" s="90"/>
      <c r="DB83" s="61"/>
      <c r="DC83" s="274" t="s">
        <v>0</v>
      </c>
      <c r="DD83" s="61"/>
      <c r="DE83" s="110" t="s">
        <v>326</v>
      </c>
      <c r="DF83" s="111" t="s">
        <v>326</v>
      </c>
      <c r="DG83" s="90"/>
      <c r="DH83" s="61"/>
      <c r="DI83" s="274" t="s">
        <v>0</v>
      </c>
      <c r="DJ83" s="61"/>
      <c r="DK83" s="110" t="s">
        <v>326</v>
      </c>
      <c r="DL83" s="111" t="s">
        <v>326</v>
      </c>
      <c r="DM83" s="90"/>
      <c r="DN83" s="61"/>
      <c r="DO83" s="274" t="s">
        <v>0</v>
      </c>
      <c r="DP83" s="61"/>
      <c r="DQ83" s="110" t="s">
        <v>326</v>
      </c>
      <c r="DR83" s="111" t="s">
        <v>326</v>
      </c>
      <c r="DS83" s="90"/>
      <c r="DT83" s="61"/>
      <c r="DU83" s="274" t="s">
        <v>0</v>
      </c>
      <c r="DV83" s="61"/>
      <c r="DW83" s="110" t="s">
        <v>326</v>
      </c>
      <c r="DX83" s="111" t="s">
        <v>326</v>
      </c>
      <c r="DY83" s="90"/>
      <c r="DZ83" s="61"/>
      <c r="EA83" s="274" t="s">
        <v>0</v>
      </c>
      <c r="EB83" s="61"/>
      <c r="EC83" s="110" t="s">
        <v>326</v>
      </c>
      <c r="ED83" s="111" t="s">
        <v>326</v>
      </c>
      <c r="EE83" s="90"/>
      <c r="EF83" s="61"/>
      <c r="EG83" s="274" t="s">
        <v>0</v>
      </c>
      <c r="EH83" s="61"/>
      <c r="EI83" s="110" t="s">
        <v>326</v>
      </c>
      <c r="EJ83" s="111" t="s">
        <v>326</v>
      </c>
      <c r="EK83" s="90"/>
      <c r="EL83" s="61"/>
      <c r="EM83" s="274" t="s">
        <v>0</v>
      </c>
      <c r="EN83" s="61"/>
      <c r="EO83" s="110" t="s">
        <v>326</v>
      </c>
      <c r="EP83" s="111" t="s">
        <v>326</v>
      </c>
      <c r="EQ83" s="90"/>
      <c r="ER83" s="102"/>
      <c r="ES83" s="274" t="s">
        <v>0</v>
      </c>
      <c r="ET83" s="101"/>
      <c r="EU83" s="110" t="s">
        <v>326</v>
      </c>
      <c r="EV83" s="111" t="s">
        <v>326</v>
      </c>
      <c r="EW83" s="90"/>
      <c r="EX83" s="61"/>
      <c r="EY83" s="274" t="s">
        <v>0</v>
      </c>
      <c r="EZ83" s="61"/>
      <c r="FA83" s="110" t="s">
        <v>326</v>
      </c>
      <c r="FB83" s="111" t="s">
        <v>326</v>
      </c>
      <c r="FC83" s="90"/>
      <c r="FD83" s="102"/>
      <c r="FE83" s="274" t="s">
        <v>0</v>
      </c>
      <c r="FF83" s="101"/>
      <c r="FG83" s="110" t="s">
        <v>326</v>
      </c>
      <c r="FH83" s="111" t="s">
        <v>326</v>
      </c>
      <c r="FI83" s="90"/>
      <c r="FJ83" s="61"/>
      <c r="FK83" s="274" t="s">
        <v>0</v>
      </c>
      <c r="FL83" s="61"/>
      <c r="FM83" s="110" t="s">
        <v>326</v>
      </c>
      <c r="FN83" s="111" t="s">
        <v>326</v>
      </c>
      <c r="FO83" s="90"/>
      <c r="FP83" s="61"/>
      <c r="FQ83" s="274" t="s">
        <v>0</v>
      </c>
      <c r="FR83" s="61"/>
      <c r="FS83" s="110" t="s">
        <v>326</v>
      </c>
      <c r="FT83" s="111" t="s">
        <v>326</v>
      </c>
      <c r="FU83" s="90"/>
      <c r="FV83" s="61"/>
      <c r="FW83" s="274" t="s">
        <v>0</v>
      </c>
      <c r="FX83" s="61"/>
      <c r="FY83" s="110" t="s">
        <v>326</v>
      </c>
      <c r="FZ83" s="111" t="s">
        <v>326</v>
      </c>
      <c r="GA83" s="90"/>
      <c r="GB83" s="102"/>
      <c r="GC83" s="274" t="s">
        <v>0</v>
      </c>
      <c r="GD83" s="101"/>
      <c r="GE83" s="110" t="s">
        <v>326</v>
      </c>
      <c r="GF83" s="111" t="s">
        <v>326</v>
      </c>
      <c r="GG83" s="90"/>
      <c r="GH83" s="102"/>
      <c r="GI83" s="274" t="s">
        <v>0</v>
      </c>
      <c r="GJ83" s="101"/>
      <c r="GK83" s="110" t="s">
        <v>326</v>
      </c>
      <c r="GL83" s="111" t="s">
        <v>326</v>
      </c>
      <c r="GM83" s="90"/>
      <c r="GN83" s="61"/>
      <c r="GO83" s="274" t="s">
        <v>0</v>
      </c>
      <c r="GP83" s="61"/>
      <c r="GQ83" s="110" t="s">
        <v>326</v>
      </c>
      <c r="GR83" s="111" t="s">
        <v>326</v>
      </c>
      <c r="GS83" s="90"/>
      <c r="GT83" s="61"/>
      <c r="GU83" s="274" t="s">
        <v>0</v>
      </c>
      <c r="GV83" s="61"/>
      <c r="GW83" s="110" t="s">
        <v>326</v>
      </c>
      <c r="GX83" s="111" t="s">
        <v>326</v>
      </c>
      <c r="GY83" s="90"/>
      <c r="GZ83" s="102"/>
      <c r="HA83" s="274" t="s">
        <v>0</v>
      </c>
      <c r="HB83" s="101"/>
      <c r="HC83" s="110" t="s">
        <v>326</v>
      </c>
      <c r="HD83" s="111" t="s">
        <v>326</v>
      </c>
      <c r="HE83" s="90"/>
      <c r="HF83" s="61"/>
      <c r="HG83" s="274" t="s">
        <v>0</v>
      </c>
      <c r="HH83" s="61"/>
      <c r="HI83" s="110" t="s">
        <v>326</v>
      </c>
      <c r="HJ83" s="111" t="s">
        <v>326</v>
      </c>
      <c r="HK83" s="90"/>
      <c r="HL83" s="61"/>
      <c r="HM83" s="274" t="s">
        <v>0</v>
      </c>
      <c r="HN83" s="61"/>
      <c r="HO83" s="110" t="s">
        <v>326</v>
      </c>
      <c r="HP83" s="111" t="s">
        <v>326</v>
      </c>
      <c r="HQ83" s="90"/>
      <c r="HR83" s="61"/>
      <c r="HS83" s="274" t="s">
        <v>0</v>
      </c>
      <c r="HT83" s="61"/>
      <c r="HU83" s="110" t="s">
        <v>326</v>
      </c>
      <c r="HV83" s="111" t="s">
        <v>326</v>
      </c>
      <c r="HW83" s="90"/>
      <c r="HX83" s="102"/>
      <c r="HY83" s="274" t="s">
        <v>0</v>
      </c>
      <c r="HZ83" s="101"/>
      <c r="IA83" s="110" t="s">
        <v>326</v>
      </c>
      <c r="IB83" s="111" t="s">
        <v>326</v>
      </c>
      <c r="IC83" s="90"/>
      <c r="ID83" s="61"/>
      <c r="IE83" s="274" t="s">
        <v>0</v>
      </c>
      <c r="IF83" s="61"/>
      <c r="IG83" s="110" t="s">
        <v>326</v>
      </c>
      <c r="IH83" s="111" t="s">
        <v>326</v>
      </c>
      <c r="II83" s="90"/>
      <c r="IJ83" s="61"/>
      <c r="IK83" s="274" t="s">
        <v>0</v>
      </c>
      <c r="IL83" s="61"/>
      <c r="IM83" s="110" t="s">
        <v>326</v>
      </c>
      <c r="IN83" s="111" t="s">
        <v>326</v>
      </c>
      <c r="IO83" s="90"/>
      <c r="IP83" s="102"/>
      <c r="IQ83" s="274" t="s">
        <v>0</v>
      </c>
      <c r="IR83" s="101"/>
      <c r="IS83" s="110" t="s">
        <v>326</v>
      </c>
      <c r="IT83" s="111" t="s">
        <v>326</v>
      </c>
      <c r="IU83" s="90"/>
      <c r="IV83" s="61"/>
      <c r="IW83" s="274" t="s">
        <v>0</v>
      </c>
      <c r="IX83" s="61"/>
      <c r="IY83" s="110" t="s">
        <v>326</v>
      </c>
      <c r="IZ83" s="111" t="s">
        <v>326</v>
      </c>
      <c r="JA83" s="90"/>
      <c r="JB83" s="61"/>
      <c r="JC83" s="274" t="s">
        <v>0</v>
      </c>
      <c r="JD83" s="61"/>
      <c r="JE83" s="110" t="s">
        <v>326</v>
      </c>
      <c r="JF83" s="111" t="s">
        <v>326</v>
      </c>
      <c r="JG83" s="90"/>
      <c r="JH83" s="61"/>
      <c r="JI83" s="274" t="s">
        <v>0</v>
      </c>
      <c r="JJ83" s="61"/>
      <c r="JK83" s="110" t="s">
        <v>326</v>
      </c>
      <c r="JL83" s="111" t="s">
        <v>326</v>
      </c>
      <c r="JM83" s="90"/>
      <c r="JN83" s="61"/>
      <c r="JO83" s="274" t="s">
        <v>0</v>
      </c>
      <c r="JP83" s="61"/>
      <c r="JQ83" s="110" t="s">
        <v>326</v>
      </c>
      <c r="JR83" s="111" t="s">
        <v>326</v>
      </c>
      <c r="JS83" s="90"/>
      <c r="JT83" s="102"/>
      <c r="JU83" s="274" t="s">
        <v>0</v>
      </c>
      <c r="JV83" s="101"/>
      <c r="JW83" s="110" t="s">
        <v>326</v>
      </c>
      <c r="JX83" s="111" t="s">
        <v>326</v>
      </c>
      <c r="JY83" s="90"/>
      <c r="JZ83" s="102"/>
      <c r="KA83" s="274" t="s">
        <v>0</v>
      </c>
      <c r="KB83" s="101"/>
      <c r="KC83" s="110" t="s">
        <v>326</v>
      </c>
      <c r="KD83" s="111" t="s">
        <v>326</v>
      </c>
      <c r="KE83" s="90"/>
      <c r="KF83" s="102"/>
      <c r="KG83" s="274" t="s">
        <v>0</v>
      </c>
      <c r="KH83" s="101"/>
      <c r="KI83" s="110" t="s">
        <v>326</v>
      </c>
      <c r="KJ83" s="111" t="s">
        <v>326</v>
      </c>
      <c r="KK83" s="90"/>
      <c r="KL83" s="61"/>
      <c r="KM83" s="274" t="s">
        <v>0</v>
      </c>
      <c r="KN83" s="61"/>
      <c r="KO83" s="110" t="s">
        <v>326</v>
      </c>
      <c r="KP83" s="111" t="s">
        <v>326</v>
      </c>
      <c r="KQ83" s="90"/>
      <c r="KR83" s="61"/>
      <c r="KS83" s="274" t="s">
        <v>0</v>
      </c>
      <c r="KT83" s="61"/>
      <c r="KU83" s="110" t="s">
        <v>326</v>
      </c>
      <c r="KV83" s="111" t="s">
        <v>326</v>
      </c>
      <c r="KW83" s="90"/>
      <c r="KX83" s="61"/>
      <c r="KY83" s="274" t="s">
        <v>0</v>
      </c>
      <c r="KZ83" s="61"/>
      <c r="LA83" s="110" t="s">
        <v>326</v>
      </c>
      <c r="LB83" s="111" t="s">
        <v>326</v>
      </c>
      <c r="LC83" s="90"/>
      <c r="LD83" s="102"/>
      <c r="LE83" s="274" t="s">
        <v>0</v>
      </c>
      <c r="LF83" s="101"/>
      <c r="LG83" s="110" t="s">
        <v>326</v>
      </c>
      <c r="LH83" s="111" t="s">
        <v>326</v>
      </c>
      <c r="LI83" s="90"/>
      <c r="LJ83" s="61"/>
      <c r="LK83" s="274" t="s">
        <v>0</v>
      </c>
      <c r="LL83" s="61"/>
      <c r="LM83" s="110" t="s">
        <v>326</v>
      </c>
      <c r="LN83" s="111" t="s">
        <v>326</v>
      </c>
      <c r="LO83" s="90"/>
      <c r="LP83" s="61"/>
      <c r="LQ83" s="274" t="s">
        <v>0</v>
      </c>
      <c r="LR83" s="61"/>
      <c r="LS83" s="110" t="s">
        <v>326</v>
      </c>
      <c r="LT83" s="111" t="s">
        <v>326</v>
      </c>
      <c r="LU83" s="90"/>
      <c r="LV83" s="102"/>
      <c r="LW83" s="274" t="s">
        <v>0</v>
      </c>
      <c r="LX83" s="101"/>
      <c r="LY83" s="110" t="s">
        <v>326</v>
      </c>
      <c r="LZ83" s="111" t="s">
        <v>326</v>
      </c>
      <c r="MA83" s="90"/>
      <c r="MB83" s="61"/>
      <c r="MC83" s="274" t="s">
        <v>0</v>
      </c>
      <c r="MD83" s="61"/>
      <c r="ME83" s="110" t="s">
        <v>326</v>
      </c>
      <c r="MF83" s="111" t="s">
        <v>326</v>
      </c>
      <c r="MG83" s="90"/>
      <c r="MH83" s="61"/>
      <c r="MI83" s="274" t="s">
        <v>0</v>
      </c>
      <c r="MJ83" s="61"/>
      <c r="MK83" s="110" t="s">
        <v>326</v>
      </c>
      <c r="ML83" s="111" t="s">
        <v>326</v>
      </c>
      <c r="MM83" s="90"/>
      <c r="MN83" s="61"/>
      <c r="MO83" s="274" t="s">
        <v>0</v>
      </c>
      <c r="MP83" s="61"/>
      <c r="MQ83" s="110" t="s">
        <v>326</v>
      </c>
      <c r="MR83" s="111" t="s">
        <v>326</v>
      </c>
      <c r="MS83" s="90"/>
      <c r="MT83" s="102"/>
      <c r="MU83" s="274" t="s">
        <v>0</v>
      </c>
      <c r="MV83" s="101"/>
      <c r="MW83" s="110" t="s">
        <v>326</v>
      </c>
      <c r="MX83" s="111" t="s">
        <v>326</v>
      </c>
      <c r="MY83" s="90"/>
      <c r="MZ83" s="61"/>
      <c r="NA83" s="274" t="s">
        <v>0</v>
      </c>
      <c r="NB83" s="61"/>
      <c r="NC83" s="110" t="s">
        <v>326</v>
      </c>
      <c r="ND83" s="111" t="s">
        <v>326</v>
      </c>
      <c r="NE83" s="90"/>
      <c r="NF83" s="61"/>
      <c r="NG83" s="274" t="s">
        <v>0</v>
      </c>
      <c r="NH83" s="61"/>
      <c r="NI83" s="110" t="s">
        <v>326</v>
      </c>
      <c r="NJ83" s="111" t="s">
        <v>326</v>
      </c>
      <c r="NK83" s="90"/>
      <c r="NL83" s="61"/>
      <c r="NM83" s="274" t="s">
        <v>0</v>
      </c>
      <c r="NN83" s="61"/>
      <c r="NO83" s="110" t="s">
        <v>326</v>
      </c>
      <c r="NP83" s="111" t="s">
        <v>326</v>
      </c>
      <c r="NQ83" s="90"/>
      <c r="NR83" s="61"/>
      <c r="NS83" s="274" t="s">
        <v>0</v>
      </c>
      <c r="NT83" s="61"/>
      <c r="NU83" s="110" t="s">
        <v>326</v>
      </c>
      <c r="NV83" s="111" t="s">
        <v>326</v>
      </c>
      <c r="NW83" s="98"/>
      <c r="NX83" s="102"/>
      <c r="NY83" s="274" t="s">
        <v>0</v>
      </c>
      <c r="NZ83" s="101"/>
      <c r="OA83" s="110" t="s">
        <v>326</v>
      </c>
      <c r="OB83" s="111" t="s">
        <v>326</v>
      </c>
      <c r="OC83" s="117"/>
      <c r="OD83" s="253"/>
      <c r="OE83" s="110" t="s">
        <v>0</v>
      </c>
      <c r="OF83" s="110"/>
      <c r="OG83" s="110" t="s">
        <v>326</v>
      </c>
      <c r="OH83" s="111" t="s">
        <v>326</v>
      </c>
    </row>
    <row r="84" spans="1:398" ht="15.75" thickBot="1" x14ac:dyDescent="0.25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326</v>
      </c>
      <c r="N84" s="114" t="s">
        <v>326</v>
      </c>
      <c r="O84" s="77"/>
      <c r="P84" s="67"/>
      <c r="Q84" s="313" t="s">
        <v>0</v>
      </c>
      <c r="R84" s="68"/>
      <c r="S84" s="113" t="s">
        <v>326</v>
      </c>
      <c r="T84" s="114" t="s">
        <v>326</v>
      </c>
      <c r="U84" s="77"/>
      <c r="V84" s="67"/>
      <c r="W84" s="313" t="s">
        <v>0</v>
      </c>
      <c r="X84" s="68"/>
      <c r="Y84" s="113" t="s">
        <v>326</v>
      </c>
      <c r="Z84" s="114" t="s">
        <v>326</v>
      </c>
      <c r="AA84" s="90"/>
      <c r="AB84" s="67"/>
      <c r="AC84" s="295" t="s">
        <v>0</v>
      </c>
      <c r="AD84" s="68"/>
      <c r="AE84" s="113" t="s">
        <v>326</v>
      </c>
      <c r="AF84" s="114" t="s">
        <v>326</v>
      </c>
      <c r="AG84" s="90"/>
      <c r="AH84" s="67"/>
      <c r="AI84" s="276" t="s">
        <v>0</v>
      </c>
      <c r="AJ84" s="68"/>
      <c r="AK84" s="113" t="s">
        <v>326</v>
      </c>
      <c r="AL84" s="114" t="s">
        <v>326</v>
      </c>
      <c r="AM84" s="90"/>
      <c r="AN84" s="67"/>
      <c r="AO84" s="276" t="s">
        <v>0</v>
      </c>
      <c r="AP84" s="68"/>
      <c r="AQ84" s="113" t="s">
        <v>326</v>
      </c>
      <c r="AR84" s="114" t="s">
        <v>326</v>
      </c>
      <c r="AS84" s="90"/>
      <c r="AT84" s="67"/>
      <c r="AU84" s="276" t="s">
        <v>0</v>
      </c>
      <c r="AV84" s="68"/>
      <c r="AW84" s="113" t="s">
        <v>326</v>
      </c>
      <c r="AX84" s="114" t="s">
        <v>326</v>
      </c>
      <c r="AY84" s="90"/>
      <c r="AZ84" s="67"/>
      <c r="BA84" s="276" t="s">
        <v>0</v>
      </c>
      <c r="BB84" s="68"/>
      <c r="BC84" s="113" t="s">
        <v>326</v>
      </c>
      <c r="BD84" s="114" t="s">
        <v>326</v>
      </c>
      <c r="BE84" s="90"/>
      <c r="BF84" s="67"/>
      <c r="BG84" s="276" t="s">
        <v>0</v>
      </c>
      <c r="BH84" s="68"/>
      <c r="BI84" s="113" t="s">
        <v>326</v>
      </c>
      <c r="BJ84" s="114" t="s">
        <v>326</v>
      </c>
      <c r="BK84" s="90"/>
      <c r="BL84" s="67"/>
      <c r="BM84" s="276" t="s">
        <v>0</v>
      </c>
      <c r="BN84" s="68"/>
      <c r="BO84" s="113" t="s">
        <v>326</v>
      </c>
      <c r="BP84" s="114" t="s">
        <v>326</v>
      </c>
      <c r="BQ84" s="90"/>
      <c r="BR84" s="67"/>
      <c r="BS84" s="276" t="s">
        <v>0</v>
      </c>
      <c r="BT84" s="68"/>
      <c r="BU84" s="113" t="s">
        <v>326</v>
      </c>
      <c r="BV84" s="114" t="s">
        <v>326</v>
      </c>
      <c r="BW84" s="90"/>
      <c r="BX84" s="67"/>
      <c r="BY84" s="276" t="s">
        <v>0</v>
      </c>
      <c r="BZ84" s="68"/>
      <c r="CA84" s="113" t="s">
        <v>326</v>
      </c>
      <c r="CB84" s="114" t="s">
        <v>326</v>
      </c>
      <c r="CC84" s="90"/>
      <c r="CD84" s="67"/>
      <c r="CE84" s="276" t="s">
        <v>0</v>
      </c>
      <c r="CF84" s="68"/>
      <c r="CG84" s="113" t="s">
        <v>326</v>
      </c>
      <c r="CH84" s="114" t="s">
        <v>326</v>
      </c>
      <c r="CI84" s="90"/>
      <c r="CJ84" s="67"/>
      <c r="CK84" s="276" t="s">
        <v>0</v>
      </c>
      <c r="CL84" s="68"/>
      <c r="CM84" s="113" t="s">
        <v>326</v>
      </c>
      <c r="CN84" s="114" t="s">
        <v>326</v>
      </c>
      <c r="CO84" s="90"/>
      <c r="CP84" s="67"/>
      <c r="CQ84" s="276" t="s">
        <v>0</v>
      </c>
      <c r="CR84" s="68"/>
      <c r="CS84" s="113" t="s">
        <v>326</v>
      </c>
      <c r="CT84" s="114" t="s">
        <v>326</v>
      </c>
      <c r="CU84" s="90"/>
      <c r="CV84" s="67"/>
      <c r="CW84" s="276" t="s">
        <v>0</v>
      </c>
      <c r="CX84" s="68"/>
      <c r="CY84" s="113" t="s">
        <v>326</v>
      </c>
      <c r="CZ84" s="114" t="s">
        <v>326</v>
      </c>
      <c r="DA84" s="90"/>
      <c r="DB84" s="67"/>
      <c r="DC84" s="276" t="s">
        <v>0</v>
      </c>
      <c r="DD84" s="68"/>
      <c r="DE84" s="113" t="s">
        <v>326</v>
      </c>
      <c r="DF84" s="114" t="s">
        <v>326</v>
      </c>
      <c r="DG84" s="90"/>
      <c r="DH84" s="67"/>
      <c r="DI84" s="276" t="s">
        <v>0</v>
      </c>
      <c r="DJ84" s="68"/>
      <c r="DK84" s="113" t="s">
        <v>326</v>
      </c>
      <c r="DL84" s="114" t="s">
        <v>326</v>
      </c>
      <c r="DM84" s="90"/>
      <c r="DN84" s="67"/>
      <c r="DO84" s="276" t="s">
        <v>0</v>
      </c>
      <c r="DP84" s="68"/>
      <c r="DQ84" s="113" t="s">
        <v>326</v>
      </c>
      <c r="DR84" s="114" t="s">
        <v>326</v>
      </c>
      <c r="DS84" s="90"/>
      <c r="DT84" s="67"/>
      <c r="DU84" s="276" t="s">
        <v>0</v>
      </c>
      <c r="DV84" s="68"/>
      <c r="DW84" s="113" t="s">
        <v>326</v>
      </c>
      <c r="DX84" s="114" t="s">
        <v>326</v>
      </c>
      <c r="DY84" s="90"/>
      <c r="DZ84" s="67"/>
      <c r="EA84" s="276" t="s">
        <v>0</v>
      </c>
      <c r="EB84" s="68"/>
      <c r="EC84" s="113" t="s">
        <v>326</v>
      </c>
      <c r="ED84" s="114" t="s">
        <v>326</v>
      </c>
      <c r="EE84" s="90"/>
      <c r="EF84" s="67"/>
      <c r="EG84" s="276" t="s">
        <v>0</v>
      </c>
      <c r="EH84" s="68"/>
      <c r="EI84" s="113" t="s">
        <v>326</v>
      </c>
      <c r="EJ84" s="114" t="s">
        <v>326</v>
      </c>
      <c r="EK84" s="90"/>
      <c r="EL84" s="67"/>
      <c r="EM84" s="276" t="s">
        <v>0</v>
      </c>
      <c r="EN84" s="68"/>
      <c r="EO84" s="113" t="s">
        <v>326</v>
      </c>
      <c r="EP84" s="114" t="s">
        <v>326</v>
      </c>
      <c r="EQ84" s="90"/>
      <c r="ER84" s="67"/>
      <c r="ES84" s="276" t="s">
        <v>0</v>
      </c>
      <c r="ET84" s="68"/>
      <c r="EU84" s="113" t="s">
        <v>326</v>
      </c>
      <c r="EV84" s="114" t="s">
        <v>326</v>
      </c>
      <c r="EW84" s="90"/>
      <c r="EX84" s="67"/>
      <c r="EY84" s="276" t="s">
        <v>0</v>
      </c>
      <c r="EZ84" s="68"/>
      <c r="FA84" s="113" t="s">
        <v>326</v>
      </c>
      <c r="FB84" s="114" t="s">
        <v>326</v>
      </c>
      <c r="FC84" s="90"/>
      <c r="FD84" s="67"/>
      <c r="FE84" s="276" t="s">
        <v>0</v>
      </c>
      <c r="FF84" s="68"/>
      <c r="FG84" s="113" t="s">
        <v>326</v>
      </c>
      <c r="FH84" s="114" t="s">
        <v>326</v>
      </c>
      <c r="FI84" s="90"/>
      <c r="FJ84" s="67"/>
      <c r="FK84" s="276" t="s">
        <v>0</v>
      </c>
      <c r="FL84" s="68"/>
      <c r="FM84" s="113" t="s">
        <v>326</v>
      </c>
      <c r="FN84" s="114" t="s">
        <v>326</v>
      </c>
      <c r="FO84" s="90"/>
      <c r="FP84" s="67"/>
      <c r="FQ84" s="276" t="s">
        <v>0</v>
      </c>
      <c r="FR84" s="68"/>
      <c r="FS84" s="113" t="s">
        <v>326</v>
      </c>
      <c r="FT84" s="114" t="s">
        <v>326</v>
      </c>
      <c r="FU84" s="90"/>
      <c r="FV84" s="67"/>
      <c r="FW84" s="276" t="s">
        <v>0</v>
      </c>
      <c r="FX84" s="68"/>
      <c r="FY84" s="113" t="s">
        <v>326</v>
      </c>
      <c r="FZ84" s="114" t="s">
        <v>326</v>
      </c>
      <c r="GA84" s="90"/>
      <c r="GB84" s="67"/>
      <c r="GC84" s="276" t="s">
        <v>0</v>
      </c>
      <c r="GD84" s="68"/>
      <c r="GE84" s="113" t="s">
        <v>326</v>
      </c>
      <c r="GF84" s="114" t="s">
        <v>326</v>
      </c>
      <c r="GG84" s="90"/>
      <c r="GH84" s="67"/>
      <c r="GI84" s="276" t="s">
        <v>0</v>
      </c>
      <c r="GJ84" s="68"/>
      <c r="GK84" s="113" t="s">
        <v>326</v>
      </c>
      <c r="GL84" s="114" t="s">
        <v>326</v>
      </c>
      <c r="GM84" s="90"/>
      <c r="GN84" s="67"/>
      <c r="GO84" s="276" t="s">
        <v>0</v>
      </c>
      <c r="GP84" s="68"/>
      <c r="GQ84" s="113" t="s">
        <v>326</v>
      </c>
      <c r="GR84" s="114" t="s">
        <v>326</v>
      </c>
      <c r="GS84" s="90"/>
      <c r="GT84" s="67"/>
      <c r="GU84" s="276" t="s">
        <v>0</v>
      </c>
      <c r="GV84" s="68"/>
      <c r="GW84" s="113" t="s">
        <v>326</v>
      </c>
      <c r="GX84" s="114" t="s">
        <v>326</v>
      </c>
      <c r="GY84" s="90"/>
      <c r="GZ84" s="67"/>
      <c r="HA84" s="276" t="s">
        <v>0</v>
      </c>
      <c r="HB84" s="68"/>
      <c r="HC84" s="113" t="s">
        <v>326</v>
      </c>
      <c r="HD84" s="114" t="s">
        <v>326</v>
      </c>
      <c r="HE84" s="90"/>
      <c r="HF84" s="67"/>
      <c r="HG84" s="276" t="s">
        <v>0</v>
      </c>
      <c r="HH84" s="68"/>
      <c r="HI84" s="113" t="s">
        <v>326</v>
      </c>
      <c r="HJ84" s="114" t="s">
        <v>326</v>
      </c>
      <c r="HK84" s="90"/>
      <c r="HL84" s="67"/>
      <c r="HM84" s="276" t="s">
        <v>0</v>
      </c>
      <c r="HN84" s="68"/>
      <c r="HO84" s="113" t="s">
        <v>326</v>
      </c>
      <c r="HP84" s="114" t="s">
        <v>326</v>
      </c>
      <c r="HQ84" s="90"/>
      <c r="HR84" s="67"/>
      <c r="HS84" s="276" t="s">
        <v>0</v>
      </c>
      <c r="HT84" s="68"/>
      <c r="HU84" s="113" t="s">
        <v>326</v>
      </c>
      <c r="HV84" s="114" t="s">
        <v>326</v>
      </c>
      <c r="HW84" s="90"/>
      <c r="HX84" s="67"/>
      <c r="HY84" s="276" t="s">
        <v>0</v>
      </c>
      <c r="HZ84" s="68"/>
      <c r="IA84" s="113" t="s">
        <v>326</v>
      </c>
      <c r="IB84" s="114" t="s">
        <v>326</v>
      </c>
      <c r="IC84" s="90"/>
      <c r="ID84" s="67"/>
      <c r="IE84" s="276" t="s">
        <v>0</v>
      </c>
      <c r="IF84" s="68"/>
      <c r="IG84" s="113" t="s">
        <v>326</v>
      </c>
      <c r="IH84" s="114" t="s">
        <v>326</v>
      </c>
      <c r="II84" s="90"/>
      <c r="IJ84" s="67"/>
      <c r="IK84" s="276" t="s">
        <v>0</v>
      </c>
      <c r="IL84" s="68"/>
      <c r="IM84" s="113" t="s">
        <v>326</v>
      </c>
      <c r="IN84" s="114" t="s">
        <v>326</v>
      </c>
      <c r="IO84" s="90"/>
      <c r="IP84" s="67"/>
      <c r="IQ84" s="276" t="s">
        <v>0</v>
      </c>
      <c r="IR84" s="68"/>
      <c r="IS84" s="113" t="s">
        <v>326</v>
      </c>
      <c r="IT84" s="114" t="s">
        <v>326</v>
      </c>
      <c r="IU84" s="90"/>
      <c r="IV84" s="67"/>
      <c r="IW84" s="276" t="s">
        <v>0</v>
      </c>
      <c r="IX84" s="68"/>
      <c r="IY84" s="113" t="s">
        <v>326</v>
      </c>
      <c r="IZ84" s="114" t="s">
        <v>326</v>
      </c>
      <c r="JA84" s="90"/>
      <c r="JB84" s="67"/>
      <c r="JC84" s="276" t="s">
        <v>0</v>
      </c>
      <c r="JD84" s="68"/>
      <c r="JE84" s="113" t="s">
        <v>326</v>
      </c>
      <c r="JF84" s="114" t="s">
        <v>326</v>
      </c>
      <c r="JG84" s="90"/>
      <c r="JH84" s="67"/>
      <c r="JI84" s="276" t="s">
        <v>0</v>
      </c>
      <c r="JJ84" s="68"/>
      <c r="JK84" s="113" t="s">
        <v>326</v>
      </c>
      <c r="JL84" s="114" t="s">
        <v>326</v>
      </c>
      <c r="JM84" s="90"/>
      <c r="JN84" s="67"/>
      <c r="JO84" s="276" t="s">
        <v>0</v>
      </c>
      <c r="JP84" s="68"/>
      <c r="JQ84" s="113" t="s">
        <v>326</v>
      </c>
      <c r="JR84" s="114" t="s">
        <v>326</v>
      </c>
      <c r="JS84" s="90"/>
      <c r="JT84" s="67"/>
      <c r="JU84" s="276" t="s">
        <v>0</v>
      </c>
      <c r="JV84" s="68"/>
      <c r="JW84" s="113" t="s">
        <v>326</v>
      </c>
      <c r="JX84" s="114" t="s">
        <v>326</v>
      </c>
      <c r="JY84" s="90"/>
      <c r="JZ84" s="67"/>
      <c r="KA84" s="276" t="s">
        <v>0</v>
      </c>
      <c r="KB84" s="68"/>
      <c r="KC84" s="113" t="s">
        <v>326</v>
      </c>
      <c r="KD84" s="114" t="s">
        <v>326</v>
      </c>
      <c r="KE84" s="90"/>
      <c r="KF84" s="67"/>
      <c r="KG84" s="276" t="s">
        <v>0</v>
      </c>
      <c r="KH84" s="68"/>
      <c r="KI84" s="113" t="s">
        <v>326</v>
      </c>
      <c r="KJ84" s="114" t="s">
        <v>326</v>
      </c>
      <c r="KK84" s="90"/>
      <c r="KL84" s="67"/>
      <c r="KM84" s="276" t="s">
        <v>0</v>
      </c>
      <c r="KN84" s="68"/>
      <c r="KO84" s="113" t="s">
        <v>326</v>
      </c>
      <c r="KP84" s="114" t="s">
        <v>326</v>
      </c>
      <c r="KQ84" s="90"/>
      <c r="KR84" s="67"/>
      <c r="KS84" s="276" t="s">
        <v>0</v>
      </c>
      <c r="KT84" s="68"/>
      <c r="KU84" s="113" t="s">
        <v>326</v>
      </c>
      <c r="KV84" s="114" t="s">
        <v>326</v>
      </c>
      <c r="KW84" s="90"/>
      <c r="KX84" s="67"/>
      <c r="KY84" s="276" t="s">
        <v>0</v>
      </c>
      <c r="KZ84" s="68"/>
      <c r="LA84" s="113" t="s">
        <v>326</v>
      </c>
      <c r="LB84" s="114" t="s">
        <v>326</v>
      </c>
      <c r="LC84" s="90"/>
      <c r="LD84" s="67"/>
      <c r="LE84" s="276" t="s">
        <v>0</v>
      </c>
      <c r="LF84" s="68"/>
      <c r="LG84" s="113" t="s">
        <v>326</v>
      </c>
      <c r="LH84" s="114" t="s">
        <v>326</v>
      </c>
      <c r="LI84" s="90"/>
      <c r="LJ84" s="67"/>
      <c r="LK84" s="276" t="s">
        <v>0</v>
      </c>
      <c r="LL84" s="68"/>
      <c r="LM84" s="113" t="s">
        <v>326</v>
      </c>
      <c r="LN84" s="114" t="s">
        <v>326</v>
      </c>
      <c r="LO84" s="90"/>
      <c r="LP84" s="67"/>
      <c r="LQ84" s="276" t="s">
        <v>0</v>
      </c>
      <c r="LR84" s="68"/>
      <c r="LS84" s="113" t="s">
        <v>326</v>
      </c>
      <c r="LT84" s="114" t="s">
        <v>326</v>
      </c>
      <c r="LU84" s="90"/>
      <c r="LV84" s="67"/>
      <c r="LW84" s="276" t="s">
        <v>0</v>
      </c>
      <c r="LX84" s="68"/>
      <c r="LY84" s="113" t="s">
        <v>326</v>
      </c>
      <c r="LZ84" s="114" t="s">
        <v>326</v>
      </c>
      <c r="MA84" s="90"/>
      <c r="MB84" s="67"/>
      <c r="MC84" s="276" t="s">
        <v>0</v>
      </c>
      <c r="MD84" s="68"/>
      <c r="ME84" s="113" t="s">
        <v>326</v>
      </c>
      <c r="MF84" s="114" t="s">
        <v>326</v>
      </c>
      <c r="MG84" s="90"/>
      <c r="MH84" s="67"/>
      <c r="MI84" s="276" t="s">
        <v>0</v>
      </c>
      <c r="MJ84" s="68"/>
      <c r="MK84" s="113" t="s">
        <v>326</v>
      </c>
      <c r="ML84" s="114" t="s">
        <v>326</v>
      </c>
      <c r="MM84" s="90"/>
      <c r="MN84" s="67"/>
      <c r="MO84" s="276" t="s">
        <v>0</v>
      </c>
      <c r="MP84" s="68"/>
      <c r="MQ84" s="113" t="s">
        <v>326</v>
      </c>
      <c r="MR84" s="114" t="s">
        <v>326</v>
      </c>
      <c r="MS84" s="90"/>
      <c r="MT84" s="67"/>
      <c r="MU84" s="276" t="s">
        <v>0</v>
      </c>
      <c r="MV84" s="68"/>
      <c r="MW84" s="113" t="s">
        <v>326</v>
      </c>
      <c r="MX84" s="114" t="s">
        <v>326</v>
      </c>
      <c r="MY84" s="90"/>
      <c r="MZ84" s="67"/>
      <c r="NA84" s="276" t="s">
        <v>0</v>
      </c>
      <c r="NB84" s="68"/>
      <c r="NC84" s="113" t="s">
        <v>326</v>
      </c>
      <c r="ND84" s="114" t="s">
        <v>326</v>
      </c>
      <c r="NE84" s="90"/>
      <c r="NF84" s="67"/>
      <c r="NG84" s="276" t="s">
        <v>0</v>
      </c>
      <c r="NH84" s="68"/>
      <c r="NI84" s="113" t="s">
        <v>326</v>
      </c>
      <c r="NJ84" s="114" t="s">
        <v>326</v>
      </c>
      <c r="NK84" s="90"/>
      <c r="NL84" s="67"/>
      <c r="NM84" s="276" t="s">
        <v>0</v>
      </c>
      <c r="NN84" s="68"/>
      <c r="NO84" s="113" t="s">
        <v>326</v>
      </c>
      <c r="NP84" s="114" t="s">
        <v>326</v>
      </c>
      <c r="NQ84" s="90"/>
      <c r="NR84" s="67"/>
      <c r="NS84" s="276" t="s">
        <v>0</v>
      </c>
      <c r="NT84" s="68"/>
      <c r="NU84" s="113" t="s">
        <v>326</v>
      </c>
      <c r="NV84" s="114" t="s">
        <v>326</v>
      </c>
      <c r="NW84" s="98"/>
      <c r="NX84" s="67"/>
      <c r="NY84" s="276" t="s">
        <v>0</v>
      </c>
      <c r="NZ84" s="68"/>
      <c r="OA84" s="113" t="s">
        <v>326</v>
      </c>
      <c r="OB84" s="114" t="s">
        <v>326</v>
      </c>
      <c r="OC84" s="117"/>
      <c r="OD84" s="112"/>
      <c r="OE84" s="113" t="s">
        <v>0</v>
      </c>
      <c r="OF84" s="113"/>
      <c r="OG84" s="113" t="s">
        <v>326</v>
      </c>
      <c r="OH84" s="114" t="s">
        <v>326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340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JC57" activePane="bottomRight" state="frozen"/>
      <selection pane="topRight" activeCell="D1" sqref="D1"/>
      <selection pane="bottomLeft" activeCell="A12" sqref="A12"/>
      <selection pane="bottomRight" activeCell="KU18" sqref="KU18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5" style="12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08" width="4.28515625" style="12" customWidth="1"/>
    <col min="209" max="209" width="4.85546875" style="12" customWidth="1"/>
    <col min="210" max="212" width="4.28515625" style="12" customWidth="1"/>
    <col min="213" max="213" width="0.85546875" style="12" customWidth="1"/>
    <col min="214" max="215" width="4.28515625" style="12" customWidth="1"/>
    <col min="216" max="216" width="5.140625" style="12" bestFit="1" customWidth="1"/>
    <col min="217" max="219" width="4.28515625" style="12" customWidth="1"/>
    <col min="220" max="220" width="0.85546875" style="12" customWidth="1"/>
    <col min="221" max="222" width="4.28515625" style="12" customWidth="1"/>
    <col min="223" max="223" width="5.140625" style="12" bestFit="1" customWidth="1"/>
    <col min="224" max="226" width="4.28515625" style="12" customWidth="1"/>
    <col min="227" max="227" width="0.85546875" style="12" customWidth="1"/>
    <col min="228" max="229" width="4.28515625" style="12" customWidth="1"/>
    <col min="230" max="230" width="5.85546875" style="12" customWidth="1"/>
    <col min="231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3" width="4.28515625" style="12" customWidth="1"/>
    <col min="244" max="244" width="5.140625" style="12" bestFit="1" customWidth="1"/>
    <col min="245" max="247" width="4.28515625" style="12" customWidth="1"/>
    <col min="248" max="248" width="0.85546875" style="12" customWidth="1"/>
    <col min="249" max="250" width="4.28515625" style="12" customWidth="1"/>
    <col min="251" max="251" width="5.140625" style="12" bestFit="1" customWidth="1"/>
    <col min="252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hidden="1" customWidth="1"/>
    <col min="270" max="271" width="4.28515625" style="12" hidden="1" customWidth="1"/>
    <col min="272" max="272" width="5.28515625" style="12" hidden="1" customWidth="1"/>
    <col min="273" max="275" width="4.28515625" style="12" hidden="1" customWidth="1"/>
    <col min="276" max="276" width="0.85546875" style="12" customWidth="1"/>
    <col min="277" max="278" width="4.28515625" style="12" customWidth="1"/>
    <col min="279" max="279" width="5.140625" style="12" bestFit="1" customWidth="1"/>
    <col min="280" max="282" width="4.28515625" style="12" customWidth="1"/>
    <col min="283" max="283" width="0.85546875" style="12" hidden="1" customWidth="1"/>
    <col min="284" max="289" width="4.28515625" style="12" hidden="1" customWidth="1"/>
    <col min="290" max="290" width="0.85546875" style="12" customWidth="1"/>
    <col min="291" max="292" width="4.28515625" style="12" customWidth="1"/>
    <col min="293" max="293" width="5.140625" style="12" bestFit="1" customWidth="1"/>
    <col min="294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5" width="5.85546875" style="12" customWidth="1"/>
    <col min="306" max="306" width="5.7109375" style="12" customWidth="1"/>
    <col min="307" max="307" width="5.5703125" style="12" customWidth="1"/>
    <col min="308" max="308" width="5" style="12" customWidth="1"/>
    <col min="309" max="309" width="5.5703125" style="12" customWidth="1"/>
    <col min="310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87"/>
      <c r="B1" s="488"/>
      <c r="C1" s="489"/>
      <c r="D1" s="478">
        <f>Tipy!D1</f>
        <v>0</v>
      </c>
      <c r="E1" s="478"/>
      <c r="F1" s="478"/>
      <c r="G1" s="478"/>
      <c r="H1" s="478"/>
      <c r="I1" s="479"/>
      <c r="J1" s="10"/>
      <c r="K1" s="484" t="str">
        <f>Tipy!J1</f>
        <v>1. kolo</v>
      </c>
      <c r="L1" s="485"/>
      <c r="M1" s="485"/>
      <c r="N1" s="485"/>
      <c r="O1" s="485"/>
      <c r="P1" s="486"/>
      <c r="Q1" s="11"/>
      <c r="R1" s="484" t="str">
        <f>Tipy!P1</f>
        <v>2. kolo</v>
      </c>
      <c r="S1" s="485"/>
      <c r="T1" s="485"/>
      <c r="U1" s="485"/>
      <c r="V1" s="485"/>
      <c r="W1" s="486"/>
      <c r="X1" s="11"/>
      <c r="Y1" s="484" t="str">
        <f>Tipy!V1</f>
        <v>3. kolo</v>
      </c>
      <c r="Z1" s="485"/>
      <c r="AA1" s="485"/>
      <c r="AB1" s="485"/>
      <c r="AC1" s="485"/>
      <c r="AD1" s="486"/>
      <c r="AE1" s="11"/>
      <c r="AF1" s="484" t="str">
        <f>Tipy!AB1</f>
        <v>4. kolo</v>
      </c>
      <c r="AG1" s="485"/>
      <c r="AH1" s="485"/>
      <c r="AI1" s="485"/>
      <c r="AJ1" s="485"/>
      <c r="AK1" s="486"/>
      <c r="AL1" s="11"/>
      <c r="AM1" s="484" t="str">
        <f>Tipy!AH1</f>
        <v>5. kolo</v>
      </c>
      <c r="AN1" s="485"/>
      <c r="AO1" s="485"/>
      <c r="AP1" s="485"/>
      <c r="AQ1" s="485"/>
      <c r="AR1" s="486"/>
      <c r="AS1" s="11"/>
      <c r="AT1" s="457" t="str">
        <f>Tipy!AN1</f>
        <v>Skupina</v>
      </c>
      <c r="AU1" s="458"/>
      <c r="AV1" s="458"/>
      <c r="AW1" s="458"/>
      <c r="AX1" s="458"/>
      <c r="AY1" s="459"/>
      <c r="AZ1" s="11"/>
      <c r="BA1" s="484" t="str">
        <f>Tipy!AT1</f>
        <v>6. kolo</v>
      </c>
      <c r="BB1" s="485"/>
      <c r="BC1" s="485"/>
      <c r="BD1" s="485"/>
      <c r="BE1" s="485"/>
      <c r="BF1" s="486"/>
      <c r="BG1" s="11"/>
      <c r="BH1" s="498" t="str">
        <f>Tipy!AZ1</f>
        <v>3. kolo</v>
      </c>
      <c r="BI1" s="496"/>
      <c r="BJ1" s="496"/>
      <c r="BK1" s="496"/>
      <c r="BL1" s="496"/>
      <c r="BM1" s="497"/>
      <c r="BN1" s="11"/>
      <c r="BO1" s="484" t="str">
        <f>Tipy!BF1</f>
        <v>7. kolo</v>
      </c>
      <c r="BP1" s="485"/>
      <c r="BQ1" s="485"/>
      <c r="BR1" s="485"/>
      <c r="BS1" s="485"/>
      <c r="BT1" s="486"/>
      <c r="BU1" s="11"/>
      <c r="BV1" s="457" t="str">
        <f>Tipy!BL1</f>
        <v>Skupina</v>
      </c>
      <c r="BW1" s="458"/>
      <c r="BX1" s="458"/>
      <c r="BY1" s="458"/>
      <c r="BZ1" s="458"/>
      <c r="CA1" s="459"/>
      <c r="CB1" s="11"/>
      <c r="CC1" s="484" t="str">
        <f>Tipy!BR1</f>
        <v>8. kolo</v>
      </c>
      <c r="CD1" s="485"/>
      <c r="CE1" s="485"/>
      <c r="CF1" s="485"/>
      <c r="CG1" s="485"/>
      <c r="CH1" s="486"/>
      <c r="CI1" s="11"/>
      <c r="CJ1" s="484" t="str">
        <f>Tipy!BX1</f>
        <v>9. kolo</v>
      </c>
      <c r="CK1" s="485"/>
      <c r="CL1" s="485"/>
      <c r="CM1" s="485"/>
      <c r="CN1" s="485"/>
      <c r="CO1" s="486"/>
      <c r="CP1" s="11"/>
      <c r="CQ1" s="457" t="str">
        <f>Tipy!CD1</f>
        <v>Skupina</v>
      </c>
      <c r="CR1" s="458"/>
      <c r="CS1" s="458"/>
      <c r="CT1" s="458"/>
      <c r="CU1" s="458"/>
      <c r="CV1" s="459"/>
      <c r="CW1" s="11"/>
      <c r="CX1" s="484" t="str">
        <f>Tipy!CJ1</f>
        <v>10. kolo</v>
      </c>
      <c r="CY1" s="485"/>
      <c r="CZ1" s="485"/>
      <c r="DA1" s="485"/>
      <c r="DB1" s="485"/>
      <c r="DC1" s="486"/>
      <c r="DD1" s="11"/>
      <c r="DE1" s="498" t="str">
        <f>Tipy!CP1</f>
        <v>4. kolo</v>
      </c>
      <c r="DF1" s="496"/>
      <c r="DG1" s="496"/>
      <c r="DH1" s="496"/>
      <c r="DI1" s="496"/>
      <c r="DJ1" s="497"/>
      <c r="DK1" s="11"/>
      <c r="DL1" s="484" t="str">
        <f>Tipy!CV1</f>
        <v>11. kolo</v>
      </c>
      <c r="DM1" s="485"/>
      <c r="DN1" s="485"/>
      <c r="DO1" s="485"/>
      <c r="DP1" s="485"/>
      <c r="DQ1" s="486"/>
      <c r="DR1" s="11"/>
      <c r="DS1" s="457" t="str">
        <f>Tipy!DB1</f>
        <v>Skupina</v>
      </c>
      <c r="DT1" s="458"/>
      <c r="DU1" s="458"/>
      <c r="DV1" s="458"/>
      <c r="DW1" s="458"/>
      <c r="DX1" s="459"/>
      <c r="DY1" s="11"/>
      <c r="DZ1" s="484" t="str">
        <f>Tipy!DH1</f>
        <v>12. kolo</v>
      </c>
      <c r="EA1" s="485"/>
      <c r="EB1" s="485"/>
      <c r="EC1" s="485"/>
      <c r="ED1" s="485"/>
      <c r="EE1" s="486"/>
      <c r="EF1" s="11"/>
      <c r="EG1" s="484" t="str">
        <f>Tipy!DN1</f>
        <v>13. kolo</v>
      </c>
      <c r="EH1" s="485"/>
      <c r="EI1" s="485"/>
      <c r="EJ1" s="485"/>
      <c r="EK1" s="485"/>
      <c r="EL1" s="486"/>
      <c r="EM1" s="11"/>
      <c r="EN1" s="457" t="str">
        <f>Tipy!DT1</f>
        <v>Skupina</v>
      </c>
      <c r="EO1" s="458"/>
      <c r="EP1" s="458"/>
      <c r="EQ1" s="458"/>
      <c r="ER1" s="458"/>
      <c r="ES1" s="459"/>
      <c r="ET1" s="11"/>
      <c r="EU1" s="484" t="str">
        <f>Tipy!DZ1</f>
        <v>14. kolo</v>
      </c>
      <c r="EV1" s="485"/>
      <c r="EW1" s="485"/>
      <c r="EX1" s="485"/>
      <c r="EY1" s="485"/>
      <c r="EZ1" s="486"/>
      <c r="FA1" s="11"/>
      <c r="FB1" s="484" t="str">
        <f>Tipy!EF1</f>
        <v>15. kolo</v>
      </c>
      <c r="FC1" s="485"/>
      <c r="FD1" s="485"/>
      <c r="FE1" s="485"/>
      <c r="FF1" s="485"/>
      <c r="FG1" s="486"/>
      <c r="FH1" s="11"/>
      <c r="FI1" s="484" t="str">
        <f>Tipy!EL1</f>
        <v>16. kolo</v>
      </c>
      <c r="FJ1" s="485"/>
      <c r="FK1" s="485"/>
      <c r="FL1" s="485"/>
      <c r="FM1" s="485"/>
      <c r="FN1" s="486"/>
      <c r="FO1" s="11"/>
      <c r="FP1" s="457" t="str">
        <f>Tipy!ER1</f>
        <v>Skupina</v>
      </c>
      <c r="FQ1" s="458"/>
      <c r="FR1" s="458"/>
      <c r="FS1" s="458"/>
      <c r="FT1" s="458"/>
      <c r="FU1" s="459"/>
      <c r="FV1" s="11"/>
      <c r="FW1" s="484" t="str">
        <f>Tipy!EX1</f>
        <v>17. kolo</v>
      </c>
      <c r="FX1" s="485"/>
      <c r="FY1" s="485"/>
      <c r="FZ1" s="485"/>
      <c r="GA1" s="485"/>
      <c r="GB1" s="486"/>
      <c r="GC1" s="11"/>
      <c r="GD1" s="498" t="str">
        <f>Tipy!FD1</f>
        <v xml:space="preserve">Štvrťfinále </v>
      </c>
      <c r="GE1" s="496"/>
      <c r="GF1" s="496"/>
      <c r="GG1" s="496"/>
      <c r="GH1" s="496"/>
      <c r="GI1" s="497"/>
      <c r="GJ1" s="11"/>
      <c r="GK1" s="484" t="str">
        <f>Tipy!FJ1</f>
        <v>18. kolo</v>
      </c>
      <c r="GL1" s="485"/>
      <c r="GM1" s="485"/>
      <c r="GN1" s="485"/>
      <c r="GO1" s="485"/>
      <c r="GP1" s="486"/>
      <c r="GQ1" s="11"/>
      <c r="GR1" s="484" t="str">
        <f>Tipy!FP1</f>
        <v>19. kolo</v>
      </c>
      <c r="GS1" s="485"/>
      <c r="GT1" s="485"/>
      <c r="GU1" s="485"/>
      <c r="GV1" s="485"/>
      <c r="GW1" s="486"/>
      <c r="GX1" s="11"/>
      <c r="GY1" s="484" t="str">
        <f>Tipy!FV1</f>
        <v>20. kolo</v>
      </c>
      <c r="GZ1" s="485"/>
      <c r="HA1" s="485"/>
      <c r="HB1" s="485"/>
      <c r="HC1" s="485"/>
      <c r="HD1" s="486"/>
      <c r="HE1" s="11"/>
      <c r="HF1" s="501" t="str">
        <f>Tipy!GB1</f>
        <v>3. kolo</v>
      </c>
      <c r="HG1" s="499"/>
      <c r="HH1" s="499"/>
      <c r="HI1" s="499"/>
      <c r="HJ1" s="499"/>
      <c r="HK1" s="500"/>
      <c r="HL1" s="11"/>
      <c r="HM1" s="498" t="str">
        <f>Tipy!GH1</f>
        <v>Semifinále - 1.z</v>
      </c>
      <c r="HN1" s="496"/>
      <c r="HO1" s="496"/>
      <c r="HP1" s="496"/>
      <c r="HQ1" s="496"/>
      <c r="HR1" s="497"/>
      <c r="HS1" s="11"/>
      <c r="HT1" s="484" t="str">
        <f>Tipy!GN1</f>
        <v>21. kolo</v>
      </c>
      <c r="HU1" s="485"/>
      <c r="HV1" s="485"/>
      <c r="HW1" s="485"/>
      <c r="HX1" s="485"/>
      <c r="HY1" s="486"/>
      <c r="HZ1" s="11"/>
      <c r="IA1" s="498" t="str">
        <f>Tipy!GT1</f>
        <v>Semifinále - 2.z</v>
      </c>
      <c r="IB1" s="496"/>
      <c r="IC1" s="496"/>
      <c r="ID1" s="496"/>
      <c r="IE1" s="496"/>
      <c r="IF1" s="497"/>
      <c r="IG1" s="11"/>
      <c r="IH1" s="481" t="str">
        <f>Tipy!GZ1</f>
        <v>4. kolo</v>
      </c>
      <c r="II1" s="482"/>
      <c r="IJ1" s="482"/>
      <c r="IK1" s="482"/>
      <c r="IL1" s="482"/>
      <c r="IM1" s="483"/>
      <c r="IN1" s="11"/>
      <c r="IO1" s="484" t="str">
        <f>Tipy!HF1</f>
        <v>22. kolo</v>
      </c>
      <c r="IP1" s="485"/>
      <c r="IQ1" s="485"/>
      <c r="IR1" s="485"/>
      <c r="IS1" s="485"/>
      <c r="IT1" s="486"/>
      <c r="IU1" s="11"/>
      <c r="IV1" s="484" t="str">
        <f>Tipy!HL1</f>
        <v>23. kolo</v>
      </c>
      <c r="IW1" s="485"/>
      <c r="IX1" s="485"/>
      <c r="IY1" s="485"/>
      <c r="IZ1" s="485"/>
      <c r="JA1" s="486"/>
      <c r="JB1" s="11"/>
      <c r="JC1" s="484" t="str">
        <f>Tipy!HR1</f>
        <v>24. kolo</v>
      </c>
      <c r="JD1" s="485"/>
      <c r="JE1" s="485"/>
      <c r="JF1" s="485"/>
      <c r="JG1" s="485"/>
      <c r="JH1" s="486"/>
      <c r="JI1" s="11"/>
      <c r="JJ1" s="457" t="str">
        <f>Tipy!HX1</f>
        <v>Play off - 1.z</v>
      </c>
      <c r="JK1" s="458"/>
      <c r="JL1" s="458"/>
      <c r="JM1" s="458"/>
      <c r="JN1" s="458"/>
      <c r="JO1" s="459"/>
      <c r="JP1" s="11"/>
      <c r="JQ1" s="484" t="str">
        <f>Tipy!ID1</f>
        <v>25. kolo</v>
      </c>
      <c r="JR1" s="485"/>
      <c r="JS1" s="485"/>
      <c r="JT1" s="485"/>
      <c r="JU1" s="485"/>
      <c r="JV1" s="486"/>
      <c r="JW1" s="11"/>
      <c r="JX1" s="457" t="str">
        <f>Tipy!IJ1</f>
        <v>Play off - 2.z</v>
      </c>
      <c r="JY1" s="458"/>
      <c r="JZ1" s="458"/>
      <c r="KA1" s="458"/>
      <c r="KB1" s="458"/>
      <c r="KC1" s="459"/>
      <c r="KD1" s="11"/>
      <c r="KE1" s="484" t="str">
        <f>Tipy!IP1</f>
        <v>26. kolo</v>
      </c>
      <c r="KF1" s="485"/>
      <c r="KG1" s="485"/>
      <c r="KH1" s="485"/>
      <c r="KI1" s="485"/>
      <c r="KJ1" s="486"/>
      <c r="KK1" s="11"/>
      <c r="KL1" s="498" t="str">
        <f>Tipy!IV1</f>
        <v>Finále</v>
      </c>
      <c r="KM1" s="496"/>
      <c r="KN1" s="496"/>
      <c r="KO1" s="496"/>
      <c r="KP1" s="496"/>
      <c r="KQ1" s="497"/>
      <c r="KR1" s="11"/>
      <c r="KS1" s="481" t="str">
        <f>Tipy!JB1</f>
        <v>5. kolo</v>
      </c>
      <c r="KT1" s="482"/>
      <c r="KU1" s="482"/>
      <c r="KV1" s="482"/>
      <c r="KW1" s="482"/>
      <c r="KX1" s="483"/>
      <c r="KY1" s="11"/>
      <c r="KZ1" s="484" t="str">
        <f>Tipy!JH1</f>
        <v>27. kolo</v>
      </c>
      <c r="LA1" s="485"/>
      <c r="LB1" s="485"/>
      <c r="LC1" s="485"/>
      <c r="LD1" s="485"/>
      <c r="LE1" s="486"/>
      <c r="LF1" s="11"/>
      <c r="LG1" s="457" t="str">
        <f>Tipy!JN1</f>
        <v>Osemfinále - 1.z</v>
      </c>
      <c r="LH1" s="458"/>
      <c r="LI1" s="458"/>
      <c r="LJ1" s="458"/>
      <c r="LK1" s="458"/>
      <c r="LL1" s="459"/>
      <c r="LM1" s="11"/>
      <c r="LN1" s="484" t="str">
        <f>Tipy!JT1</f>
        <v>28. kolo</v>
      </c>
      <c r="LO1" s="485"/>
      <c r="LP1" s="485"/>
      <c r="LQ1" s="485"/>
      <c r="LR1" s="485"/>
      <c r="LS1" s="486"/>
      <c r="LT1" s="11"/>
      <c r="LU1" s="457" t="str">
        <f>Tipy!JZ1</f>
        <v>Osemfinále - 2.z</v>
      </c>
      <c r="LV1" s="458"/>
      <c r="LW1" s="458"/>
      <c r="LX1" s="458"/>
      <c r="LY1" s="458"/>
      <c r="LZ1" s="459"/>
      <c r="MA1" s="11"/>
      <c r="MB1" s="481" t="str">
        <f>Tipy!KF1</f>
        <v>Štvrťfinále</v>
      </c>
      <c r="MC1" s="482"/>
      <c r="MD1" s="482"/>
      <c r="ME1" s="482"/>
      <c r="MF1" s="482"/>
      <c r="MG1" s="483"/>
      <c r="MH1" s="11"/>
      <c r="MI1" s="484" t="str">
        <f>Tipy!KL1</f>
        <v>29. kolo</v>
      </c>
      <c r="MJ1" s="485"/>
      <c r="MK1" s="485"/>
      <c r="ML1" s="485"/>
      <c r="MM1" s="485"/>
      <c r="MN1" s="486"/>
      <c r="MO1" s="11"/>
      <c r="MP1" s="484" t="str">
        <f>Tipy!KR1</f>
        <v>30. kolo</v>
      </c>
      <c r="MQ1" s="485"/>
      <c r="MR1" s="485"/>
      <c r="MS1" s="485"/>
      <c r="MT1" s="485"/>
      <c r="MU1" s="486"/>
      <c r="MV1" s="11"/>
      <c r="MW1" s="484" t="str">
        <f>Tipy!KX1</f>
        <v>31. kolo</v>
      </c>
      <c r="MX1" s="485"/>
      <c r="MY1" s="485"/>
      <c r="MZ1" s="485"/>
      <c r="NA1" s="485"/>
      <c r="NB1" s="486"/>
      <c r="NC1" s="11"/>
      <c r="ND1" s="484" t="str">
        <f>Tipy!LD1</f>
        <v>32. kolo</v>
      </c>
      <c r="NE1" s="485"/>
      <c r="NF1" s="485"/>
      <c r="NG1" s="485"/>
      <c r="NH1" s="485"/>
      <c r="NI1" s="486"/>
      <c r="NJ1" s="11"/>
      <c r="NK1" s="457" t="str">
        <f>Tipy!LJ1</f>
        <v>Štvrťfinále - 1.z</v>
      </c>
      <c r="NL1" s="458"/>
      <c r="NM1" s="458"/>
      <c r="NN1" s="458"/>
      <c r="NO1" s="458"/>
      <c r="NP1" s="459"/>
      <c r="NQ1" s="11"/>
      <c r="NR1" s="484" t="str">
        <f>Tipy!LP1</f>
        <v>33. kolo</v>
      </c>
      <c r="NS1" s="485"/>
      <c r="NT1" s="485"/>
      <c r="NU1" s="485"/>
      <c r="NV1" s="485"/>
      <c r="NW1" s="486"/>
      <c r="NX1" s="11"/>
      <c r="NY1" s="457" t="str">
        <f>Tipy!LV1</f>
        <v>Štvrťfinále - 2.z</v>
      </c>
      <c r="NZ1" s="458"/>
      <c r="OA1" s="458"/>
      <c r="OB1" s="458"/>
      <c r="OC1" s="458"/>
      <c r="OD1" s="459"/>
      <c r="OE1" s="11"/>
      <c r="OF1" s="481" t="str">
        <f>Tipy!MB1</f>
        <v>Semifinále</v>
      </c>
      <c r="OG1" s="482"/>
      <c r="OH1" s="482"/>
      <c r="OI1" s="482"/>
      <c r="OJ1" s="482"/>
      <c r="OK1" s="483"/>
      <c r="OL1" s="11"/>
      <c r="OM1" s="484" t="str">
        <f>Tipy!MH1</f>
        <v>34. kolo</v>
      </c>
      <c r="ON1" s="485"/>
      <c r="OO1" s="485"/>
      <c r="OP1" s="485"/>
      <c r="OQ1" s="485"/>
      <c r="OR1" s="486"/>
      <c r="OS1" s="11"/>
      <c r="OT1" s="484" t="str">
        <f>Tipy!MN1</f>
        <v>35. kolo</v>
      </c>
      <c r="OU1" s="485"/>
      <c r="OV1" s="485"/>
      <c r="OW1" s="485"/>
      <c r="OX1" s="485"/>
      <c r="OY1" s="486"/>
      <c r="OZ1" s="11"/>
      <c r="PA1" s="457" t="str">
        <f>Tipy!MT1</f>
        <v>Semifinále - 1.z</v>
      </c>
      <c r="PB1" s="458"/>
      <c r="PC1" s="458"/>
      <c r="PD1" s="458"/>
      <c r="PE1" s="458"/>
      <c r="PF1" s="459"/>
      <c r="PG1" s="11"/>
      <c r="PH1" s="484" t="str">
        <f>Tipy!MZ1</f>
        <v>36. kolo</v>
      </c>
      <c r="PI1" s="485"/>
      <c r="PJ1" s="485"/>
      <c r="PK1" s="485"/>
      <c r="PL1" s="485"/>
      <c r="PM1" s="486"/>
      <c r="PN1" s="11"/>
      <c r="PO1" s="457" t="str">
        <f>Tipy!NF1</f>
        <v>Semifinále - 2.z</v>
      </c>
      <c r="PP1" s="458"/>
      <c r="PQ1" s="458"/>
      <c r="PR1" s="458"/>
      <c r="PS1" s="458"/>
      <c r="PT1" s="459"/>
      <c r="PU1" s="11"/>
      <c r="PV1" s="484" t="str">
        <f>Tipy!NL1</f>
        <v>37. kolo</v>
      </c>
      <c r="PW1" s="485"/>
      <c r="PX1" s="485"/>
      <c r="PY1" s="485"/>
      <c r="PZ1" s="485"/>
      <c r="QA1" s="486"/>
      <c r="QB1" s="11"/>
      <c r="QC1" s="484" t="str">
        <f>Tipy!NR1</f>
        <v>38. kolo</v>
      </c>
      <c r="QD1" s="485"/>
      <c r="QE1" s="485"/>
      <c r="QF1" s="485"/>
      <c r="QG1" s="485"/>
      <c r="QH1" s="486"/>
      <c r="QJ1" s="457" t="str">
        <f>Tipy!NX1</f>
        <v>Finále</v>
      </c>
      <c r="QK1" s="458"/>
      <c r="QL1" s="458"/>
      <c r="QM1" s="458"/>
      <c r="QN1" s="458"/>
      <c r="QO1" s="459"/>
      <c r="QQ1" s="481" t="str">
        <f>Tipy!OD1</f>
        <v>Finále</v>
      </c>
      <c r="QR1" s="482"/>
      <c r="QS1" s="482"/>
      <c r="QT1" s="482"/>
      <c r="QU1" s="482"/>
      <c r="QV1" s="483"/>
    </row>
    <row r="2" spans="1:464" ht="18" customHeight="1" x14ac:dyDescent="0.2">
      <c r="A2" s="490"/>
      <c r="B2" s="491"/>
      <c r="C2" s="492"/>
      <c r="D2" s="440">
        <f>Tipy!D2</f>
        <v>0</v>
      </c>
      <c r="E2" s="440"/>
      <c r="F2" s="440"/>
      <c r="G2" s="440"/>
      <c r="H2" s="478"/>
      <c r="I2" s="479"/>
      <c r="J2" s="10"/>
      <c r="K2" s="430">
        <f>Tipy!J2</f>
        <v>45151.729166666664</v>
      </c>
      <c r="L2" s="431"/>
      <c r="M2" s="431"/>
      <c r="N2" s="431"/>
      <c r="O2" s="485"/>
      <c r="P2" s="486"/>
      <c r="Q2" s="13"/>
      <c r="R2" s="430">
        <f>Tipy!P2</f>
        <v>45157.666666666664</v>
      </c>
      <c r="S2" s="431"/>
      <c r="T2" s="431"/>
      <c r="U2" s="431"/>
      <c r="V2" s="485"/>
      <c r="W2" s="486"/>
      <c r="X2" s="13"/>
      <c r="Y2" s="430">
        <f>Tipy!V2</f>
        <v>45165.729166666664</v>
      </c>
      <c r="Z2" s="431"/>
      <c r="AA2" s="431"/>
      <c r="AB2" s="431"/>
      <c r="AC2" s="485"/>
      <c r="AD2" s="486"/>
      <c r="AE2" s="13"/>
      <c r="AF2" s="430">
        <f>Tipy!AB2</f>
        <v>45172.625</v>
      </c>
      <c r="AG2" s="431"/>
      <c r="AH2" s="431"/>
      <c r="AI2" s="431"/>
      <c r="AJ2" s="485"/>
      <c r="AK2" s="486"/>
      <c r="AL2" s="13"/>
      <c r="AM2" s="430">
        <f>Tipy!AH2</f>
        <v>45185.5625</v>
      </c>
      <c r="AN2" s="431"/>
      <c r="AO2" s="431"/>
      <c r="AP2" s="431"/>
      <c r="AQ2" s="485"/>
      <c r="AR2" s="486"/>
      <c r="AS2" s="13"/>
      <c r="AT2" s="422">
        <f>Tipy!AN2</f>
        <v>44825.78125</v>
      </c>
      <c r="AU2" s="423"/>
      <c r="AV2" s="423"/>
      <c r="AW2" s="423"/>
      <c r="AX2" s="458"/>
      <c r="AY2" s="459"/>
      <c r="AZ2" s="13"/>
      <c r="BA2" s="430">
        <f>Tipy!AT2</f>
        <v>45193.625</v>
      </c>
      <c r="BB2" s="431"/>
      <c r="BC2" s="431"/>
      <c r="BD2" s="431"/>
      <c r="BE2" s="485"/>
      <c r="BF2" s="486"/>
      <c r="BG2" s="13"/>
      <c r="BH2" s="448">
        <f>Tipy!AZ2</f>
        <v>45196.864583333336</v>
      </c>
      <c r="BI2" s="449"/>
      <c r="BJ2" s="449"/>
      <c r="BK2" s="449"/>
      <c r="BL2" s="496"/>
      <c r="BM2" s="497"/>
      <c r="BN2" s="13"/>
      <c r="BO2" s="430">
        <f>Tipy!BF2</f>
        <v>45199.770833333336</v>
      </c>
      <c r="BP2" s="431"/>
      <c r="BQ2" s="431"/>
      <c r="BR2" s="431"/>
      <c r="BS2" s="485"/>
      <c r="BT2" s="486"/>
      <c r="BU2" s="13"/>
      <c r="BV2" s="422">
        <f>Tipy!BL2</f>
        <v>45204.875</v>
      </c>
      <c r="BW2" s="423"/>
      <c r="BX2" s="423"/>
      <c r="BY2" s="423"/>
      <c r="BZ2" s="458"/>
      <c r="CA2" s="459"/>
      <c r="CB2" s="13"/>
      <c r="CC2" s="430">
        <f>Tipy!BR2</f>
        <v>45207.625</v>
      </c>
      <c r="CD2" s="431"/>
      <c r="CE2" s="431"/>
      <c r="CF2" s="431"/>
      <c r="CG2" s="485"/>
      <c r="CH2" s="486"/>
      <c r="CI2" s="13"/>
      <c r="CJ2" s="430">
        <f>Tipy!BX2</f>
        <v>45220.5625</v>
      </c>
      <c r="CK2" s="431"/>
      <c r="CL2" s="431"/>
      <c r="CM2" s="431"/>
      <c r="CN2" s="485"/>
      <c r="CO2" s="486"/>
      <c r="CP2" s="13"/>
      <c r="CQ2" s="422">
        <f>Tipy!CD2</f>
        <v>45225.875</v>
      </c>
      <c r="CR2" s="423"/>
      <c r="CS2" s="423"/>
      <c r="CT2" s="423"/>
      <c r="CU2" s="458"/>
      <c r="CV2" s="459"/>
      <c r="CW2" s="13"/>
      <c r="CX2" s="430">
        <f>Tipy!CJ2</f>
        <v>45228.625</v>
      </c>
      <c r="CY2" s="431"/>
      <c r="CZ2" s="431"/>
      <c r="DA2" s="431"/>
      <c r="DB2" s="485"/>
      <c r="DC2" s="486"/>
      <c r="DD2" s="13"/>
      <c r="DE2" s="448">
        <f>Tipy!CP2</f>
        <v>45231.864583333336</v>
      </c>
      <c r="DF2" s="449"/>
      <c r="DG2" s="449"/>
      <c r="DH2" s="449"/>
      <c r="DI2" s="496"/>
      <c r="DJ2" s="497"/>
      <c r="DK2" s="13"/>
      <c r="DL2" s="430">
        <f>Tipy!CV2</f>
        <v>45235.729166666664</v>
      </c>
      <c r="DM2" s="431"/>
      <c r="DN2" s="431"/>
      <c r="DO2" s="431"/>
      <c r="DP2" s="485"/>
      <c r="DQ2" s="486"/>
      <c r="DR2" s="13"/>
      <c r="DS2" s="422">
        <f>Tipy!DB2</f>
        <v>45239.78125</v>
      </c>
      <c r="DT2" s="423"/>
      <c r="DU2" s="423"/>
      <c r="DV2" s="423"/>
      <c r="DW2" s="458"/>
      <c r="DX2" s="459"/>
      <c r="DY2" s="13"/>
      <c r="DZ2" s="430">
        <f>Tipy!DH2</f>
        <v>45242.625</v>
      </c>
      <c r="EA2" s="431"/>
      <c r="EB2" s="431"/>
      <c r="EC2" s="431"/>
      <c r="ED2" s="485"/>
      <c r="EE2" s="486"/>
      <c r="EF2" s="13"/>
      <c r="EG2" s="430">
        <f>Tipy!DN2</f>
        <v>45255.5625</v>
      </c>
      <c r="EH2" s="431"/>
      <c r="EI2" s="431"/>
      <c r="EJ2" s="431"/>
      <c r="EK2" s="485"/>
      <c r="EL2" s="486"/>
      <c r="EM2" s="13"/>
      <c r="EN2" s="422">
        <f>Tipy!DT2</f>
        <v>45260.875</v>
      </c>
      <c r="EO2" s="423"/>
      <c r="EP2" s="423"/>
      <c r="EQ2" s="423"/>
      <c r="ER2" s="458"/>
      <c r="ES2" s="459"/>
      <c r="ET2" s="13"/>
      <c r="EU2" s="430">
        <f>Tipy!DZ2</f>
        <v>45262.666666666664</v>
      </c>
      <c r="EV2" s="431"/>
      <c r="EW2" s="431"/>
      <c r="EX2" s="431"/>
      <c r="EY2" s="485"/>
      <c r="EZ2" s="486"/>
      <c r="FA2" s="13"/>
      <c r="FB2" s="430">
        <f>Tipy!EF2</f>
        <v>45265.864583333336</v>
      </c>
      <c r="FC2" s="431"/>
      <c r="FD2" s="431"/>
      <c r="FE2" s="431"/>
      <c r="FF2" s="485"/>
      <c r="FG2" s="486"/>
      <c r="FH2" s="13"/>
      <c r="FI2" s="430">
        <f>Tipy!EL2</f>
        <v>45269.666666666664</v>
      </c>
      <c r="FJ2" s="431"/>
      <c r="FK2" s="431"/>
      <c r="FL2" s="431"/>
      <c r="FM2" s="485"/>
      <c r="FN2" s="486"/>
      <c r="FO2" s="13"/>
      <c r="FP2" s="422">
        <f>Tipy!ER2</f>
        <v>45274.875</v>
      </c>
      <c r="FQ2" s="423"/>
      <c r="FR2" s="423"/>
      <c r="FS2" s="423"/>
      <c r="FT2" s="458"/>
      <c r="FU2" s="459"/>
      <c r="FV2" s="13"/>
      <c r="FW2" s="430">
        <f>Tipy!EX2</f>
        <v>45276.666666666664</v>
      </c>
      <c r="FX2" s="431"/>
      <c r="FY2" s="431"/>
      <c r="FZ2" s="431"/>
      <c r="GA2" s="485"/>
      <c r="GB2" s="486"/>
      <c r="GC2" s="13"/>
      <c r="GD2" s="448">
        <f>Tipy!FD2</f>
        <v>45280.875</v>
      </c>
      <c r="GE2" s="449"/>
      <c r="GF2" s="449"/>
      <c r="GG2" s="449"/>
      <c r="GH2" s="496"/>
      <c r="GI2" s="497"/>
      <c r="GJ2" s="13"/>
      <c r="GK2" s="430">
        <f>Tipy!FJ2</f>
        <v>45283.770833333336</v>
      </c>
      <c r="GL2" s="431"/>
      <c r="GM2" s="431"/>
      <c r="GN2" s="431"/>
      <c r="GO2" s="485"/>
      <c r="GP2" s="486"/>
      <c r="GQ2" s="13"/>
      <c r="GR2" s="430">
        <f>Tipy!FP2</f>
        <v>45286.770833333336</v>
      </c>
      <c r="GS2" s="431"/>
      <c r="GT2" s="431"/>
      <c r="GU2" s="431"/>
      <c r="GV2" s="485"/>
      <c r="GW2" s="486"/>
      <c r="GX2" s="13"/>
      <c r="GY2" s="430">
        <f>Tipy!FV2</f>
        <v>45292.875</v>
      </c>
      <c r="GZ2" s="431"/>
      <c r="HA2" s="431"/>
      <c r="HB2" s="431"/>
      <c r="HC2" s="485"/>
      <c r="HD2" s="486"/>
      <c r="HE2" s="13"/>
      <c r="HF2" s="502">
        <f>Tipy!GB2</f>
        <v>45298.729166666664</v>
      </c>
      <c r="HG2" s="503"/>
      <c r="HH2" s="503"/>
      <c r="HI2" s="503"/>
      <c r="HJ2" s="499"/>
      <c r="HK2" s="500"/>
      <c r="HL2" s="13"/>
      <c r="HM2" s="448">
        <f>Tipy!GH2</f>
        <v>45301.875</v>
      </c>
      <c r="HN2" s="449"/>
      <c r="HO2" s="449"/>
      <c r="HP2" s="449"/>
      <c r="HQ2" s="496"/>
      <c r="HR2" s="497"/>
      <c r="HS2" s="13"/>
      <c r="HT2" s="430">
        <f>Tipy!GN2</f>
        <v>45312.729166666664</v>
      </c>
      <c r="HU2" s="431"/>
      <c r="HV2" s="431"/>
      <c r="HW2" s="431"/>
      <c r="HX2" s="485"/>
      <c r="HY2" s="486"/>
      <c r="HZ2" s="13"/>
      <c r="IA2" s="448">
        <f>Tipy!GT2</f>
        <v>45315.875</v>
      </c>
      <c r="IB2" s="449"/>
      <c r="IC2" s="449"/>
      <c r="ID2" s="449"/>
      <c r="IE2" s="496"/>
      <c r="IF2" s="497"/>
      <c r="IG2" s="13"/>
      <c r="IH2" s="412">
        <f>Tipy!GZ2</f>
        <v>45319.645833333336</v>
      </c>
      <c r="II2" s="413"/>
      <c r="IJ2" s="413"/>
      <c r="IK2" s="413"/>
      <c r="IL2" s="482"/>
      <c r="IM2" s="483"/>
      <c r="IN2" s="13"/>
      <c r="IO2" s="430">
        <f>Tipy!HF2</f>
        <v>45322.885416666664</v>
      </c>
      <c r="IP2" s="431"/>
      <c r="IQ2" s="431"/>
      <c r="IR2" s="431"/>
      <c r="IS2" s="485"/>
      <c r="IT2" s="486"/>
      <c r="IU2" s="13"/>
      <c r="IV2" s="430">
        <f>Tipy!HL2</f>
        <v>45326.729166666664</v>
      </c>
      <c r="IW2" s="431"/>
      <c r="IX2" s="431"/>
      <c r="IY2" s="431"/>
      <c r="IZ2" s="485"/>
      <c r="JA2" s="486"/>
      <c r="JB2" s="13"/>
      <c r="JC2" s="430">
        <f>Tipy!HR2</f>
        <v>45332.666666666664</v>
      </c>
      <c r="JD2" s="431"/>
      <c r="JE2" s="431"/>
      <c r="JF2" s="431"/>
      <c r="JG2" s="485"/>
      <c r="JH2" s="486"/>
      <c r="JI2" s="13"/>
      <c r="JJ2" s="422">
        <f>Tipy!HX2</f>
        <v>45337.875</v>
      </c>
      <c r="JK2" s="423"/>
      <c r="JL2" s="423"/>
      <c r="JM2" s="423"/>
      <c r="JN2" s="458"/>
      <c r="JO2" s="459"/>
      <c r="JP2" s="13"/>
      <c r="JQ2" s="430">
        <f>Tipy!ID2</f>
        <v>45339.5625</v>
      </c>
      <c r="JR2" s="431"/>
      <c r="JS2" s="431"/>
      <c r="JT2" s="431"/>
      <c r="JU2" s="485"/>
      <c r="JV2" s="486"/>
      <c r="JW2" s="13"/>
      <c r="JX2" s="422">
        <f>Tipy!IJ2</f>
        <v>45344.875</v>
      </c>
      <c r="JY2" s="423"/>
      <c r="JZ2" s="423"/>
      <c r="KA2" s="423"/>
      <c r="KB2" s="458"/>
      <c r="KC2" s="459"/>
      <c r="KD2" s="13"/>
      <c r="KE2" s="430">
        <f>Tipy!IP2</f>
        <v>45343.854166666664</v>
      </c>
      <c r="KF2" s="431"/>
      <c r="KG2" s="431"/>
      <c r="KH2" s="431"/>
      <c r="KI2" s="485"/>
      <c r="KJ2" s="486"/>
      <c r="KK2" s="13"/>
      <c r="KL2" s="448">
        <f>Tipy!IV2</f>
        <v>45347.666666666664</v>
      </c>
      <c r="KM2" s="449"/>
      <c r="KN2" s="449"/>
      <c r="KO2" s="449"/>
      <c r="KP2" s="496"/>
      <c r="KQ2" s="497"/>
      <c r="KR2" s="13"/>
      <c r="KS2" s="412">
        <f>Tipy!JB2</f>
        <v>45350.875</v>
      </c>
      <c r="KT2" s="413"/>
      <c r="KU2" s="413"/>
      <c r="KV2" s="413"/>
      <c r="KW2" s="482"/>
      <c r="KX2" s="483"/>
      <c r="KY2" s="13"/>
      <c r="KZ2" s="430">
        <f>Tipy!JH2</f>
        <v>45353.666666666664</v>
      </c>
      <c r="LA2" s="431"/>
      <c r="LB2" s="431"/>
      <c r="LC2" s="431"/>
      <c r="LD2" s="485"/>
      <c r="LE2" s="486"/>
      <c r="LF2" s="13"/>
      <c r="LG2" s="422">
        <f>Tipy!JN2</f>
        <v>45358.78125</v>
      </c>
      <c r="LH2" s="423"/>
      <c r="LI2" s="423"/>
      <c r="LJ2" s="423"/>
      <c r="LK2" s="458"/>
      <c r="LL2" s="459"/>
      <c r="LM2" s="13"/>
      <c r="LN2" s="430">
        <f>Tipy!JT2</f>
        <v>45361.697916666664</v>
      </c>
      <c r="LO2" s="431"/>
      <c r="LP2" s="431"/>
      <c r="LQ2" s="431"/>
      <c r="LR2" s="485"/>
      <c r="LS2" s="486"/>
      <c r="LT2" s="13"/>
      <c r="LU2" s="422">
        <f>Tipy!JZ2</f>
        <v>45365.875</v>
      </c>
      <c r="LV2" s="423"/>
      <c r="LW2" s="423"/>
      <c r="LX2" s="423"/>
      <c r="LY2" s="458"/>
      <c r="LZ2" s="459"/>
      <c r="MA2" s="13"/>
      <c r="MB2" s="412">
        <f>Tipy!KF2</f>
        <v>45367.666666666664</v>
      </c>
      <c r="MC2" s="413"/>
      <c r="MD2" s="413"/>
      <c r="ME2" s="413"/>
      <c r="MF2" s="482"/>
      <c r="MG2" s="483"/>
      <c r="MH2" s="13"/>
      <c r="MI2" s="430">
        <f>Tipy!KL2</f>
        <v>45368.625</v>
      </c>
      <c r="MJ2" s="431"/>
      <c r="MK2" s="431"/>
      <c r="ML2" s="431"/>
      <c r="MM2" s="485"/>
      <c r="MN2" s="486"/>
      <c r="MO2" s="13"/>
      <c r="MP2" s="430">
        <f>Tipy!KR2</f>
        <v>45381.666666666664</v>
      </c>
      <c r="MQ2" s="431"/>
      <c r="MR2" s="431"/>
      <c r="MS2" s="431"/>
      <c r="MT2" s="485"/>
      <c r="MU2" s="486"/>
      <c r="MV2" s="13"/>
      <c r="MW2" s="430">
        <f>Tipy!KX2</f>
        <v>45385.875</v>
      </c>
      <c r="MX2" s="431"/>
      <c r="MY2" s="431"/>
      <c r="MZ2" s="431"/>
      <c r="NA2" s="485"/>
      <c r="NB2" s="486"/>
      <c r="NC2" s="13"/>
      <c r="ND2" s="430">
        <f>Tipy!LD2</f>
        <v>45388.666666666664</v>
      </c>
      <c r="NE2" s="431"/>
      <c r="NF2" s="431"/>
      <c r="NG2" s="431"/>
      <c r="NH2" s="485"/>
      <c r="NI2" s="486"/>
      <c r="NJ2" s="13"/>
      <c r="NK2" s="422">
        <f>Tipy!LJ2</f>
        <v>45393.875</v>
      </c>
      <c r="NL2" s="423"/>
      <c r="NM2" s="423"/>
      <c r="NN2" s="423"/>
      <c r="NO2" s="458"/>
      <c r="NP2" s="459"/>
      <c r="NQ2" s="13"/>
      <c r="NR2" s="430">
        <f>Tipy!LP2</f>
        <v>45395.666666666664</v>
      </c>
      <c r="NS2" s="431"/>
      <c r="NT2" s="431"/>
      <c r="NU2" s="431"/>
      <c r="NV2" s="485"/>
      <c r="NW2" s="486"/>
      <c r="NX2" s="13"/>
      <c r="NY2" s="422">
        <f>Tipy!LV2</f>
        <v>45400.875</v>
      </c>
      <c r="NZ2" s="423"/>
      <c r="OA2" s="423"/>
      <c r="OB2" s="423"/>
      <c r="OC2" s="458"/>
      <c r="OD2" s="459"/>
      <c r="OE2" s="13"/>
      <c r="OF2" s="412">
        <f>Tipy!MB2</f>
        <v>45402.666666666664</v>
      </c>
      <c r="OG2" s="413"/>
      <c r="OH2" s="413"/>
      <c r="OI2" s="413"/>
      <c r="OJ2" s="482"/>
      <c r="OK2" s="483"/>
      <c r="OL2" s="13"/>
      <c r="OM2" s="430">
        <f>Tipy!MH2</f>
        <v>45402.666666666664</v>
      </c>
      <c r="ON2" s="431"/>
      <c r="OO2" s="431"/>
      <c r="OP2" s="431"/>
      <c r="OQ2" s="485"/>
      <c r="OR2" s="486"/>
      <c r="OS2" s="13"/>
      <c r="OT2" s="430">
        <f>Tipy!MN2</f>
        <v>45409.666666666664</v>
      </c>
      <c r="OU2" s="431"/>
      <c r="OV2" s="431"/>
      <c r="OW2" s="431"/>
      <c r="OX2" s="485"/>
      <c r="OY2" s="486"/>
      <c r="OZ2" s="13"/>
      <c r="PA2" s="422">
        <f>Tipy!MT2</f>
        <v>45414.875</v>
      </c>
      <c r="PB2" s="423"/>
      <c r="PC2" s="423"/>
      <c r="PD2" s="423"/>
      <c r="PE2" s="458"/>
      <c r="PF2" s="459"/>
      <c r="PG2" s="13"/>
      <c r="PH2" s="430">
        <f>Tipy!MZ2</f>
        <v>45416.666666666664</v>
      </c>
      <c r="PI2" s="431"/>
      <c r="PJ2" s="431"/>
      <c r="PK2" s="431"/>
      <c r="PL2" s="485"/>
      <c r="PM2" s="486"/>
      <c r="PN2" s="13"/>
      <c r="PO2" s="422">
        <f>Tipy!NF2</f>
        <v>45421.875</v>
      </c>
      <c r="PP2" s="423"/>
      <c r="PQ2" s="423"/>
      <c r="PR2" s="423"/>
      <c r="PS2" s="458"/>
      <c r="PT2" s="459"/>
      <c r="PU2" s="13"/>
      <c r="PV2" s="430">
        <f>Tipy!NL2</f>
        <v>45423.666666666664</v>
      </c>
      <c r="PW2" s="431"/>
      <c r="PX2" s="431"/>
      <c r="PY2" s="431"/>
      <c r="PZ2" s="485"/>
      <c r="QA2" s="486"/>
      <c r="QB2" s="13"/>
      <c r="QC2" s="430">
        <f>Tipy!NR2</f>
        <v>45431.708333333336</v>
      </c>
      <c r="QD2" s="431"/>
      <c r="QE2" s="431"/>
      <c r="QF2" s="431"/>
      <c r="QG2" s="485"/>
      <c r="QH2" s="486"/>
      <c r="QJ2" s="422">
        <f>Tipy!NX2</f>
        <v>45434.875</v>
      </c>
      <c r="QK2" s="423"/>
      <c r="QL2" s="423"/>
      <c r="QM2" s="423"/>
      <c r="QN2" s="458"/>
      <c r="QO2" s="459"/>
      <c r="QQ2" s="412">
        <f>Tipy!OD2</f>
        <v>45437.666666666664</v>
      </c>
      <c r="QR2" s="413"/>
      <c r="QS2" s="413"/>
      <c r="QT2" s="413"/>
      <c r="QU2" s="482"/>
      <c r="QV2" s="483"/>
    </row>
    <row r="3" spans="1:464" ht="18" customHeight="1" thickBot="1" x14ac:dyDescent="0.25">
      <c r="A3" s="490"/>
      <c r="B3" s="491"/>
      <c r="C3" s="492"/>
      <c r="D3" s="442">
        <f>Tipy!D3</f>
        <v>0</v>
      </c>
      <c r="E3" s="442"/>
      <c r="F3" s="442"/>
      <c r="G3" s="46"/>
      <c r="H3" s="47" t="s">
        <v>0</v>
      </c>
      <c r="I3" s="48">
        <v>1</v>
      </c>
      <c r="J3" s="10"/>
      <c r="K3" s="432" t="str">
        <f>Tipy!J3</f>
        <v>Chelsea (V)</v>
      </c>
      <c r="L3" s="433"/>
      <c r="M3" s="433"/>
      <c r="N3" s="18">
        <v>1</v>
      </c>
      <c r="O3" s="19" t="s">
        <v>0</v>
      </c>
      <c r="P3" s="20">
        <v>1</v>
      </c>
      <c r="Q3" s="17"/>
      <c r="R3" s="432" t="str">
        <f>Tipy!P3</f>
        <v>Bournemouth (D)</v>
      </c>
      <c r="S3" s="433"/>
      <c r="T3" s="433"/>
      <c r="U3" s="18">
        <v>3</v>
      </c>
      <c r="V3" s="19" t="s">
        <v>0</v>
      </c>
      <c r="W3" s="20">
        <v>1</v>
      </c>
      <c r="X3" s="17"/>
      <c r="Y3" s="432" t="str">
        <f>Tipy!V3</f>
        <v>Newcastle (V)</v>
      </c>
      <c r="Z3" s="433"/>
      <c r="AA3" s="433"/>
      <c r="AB3" s="18">
        <v>1</v>
      </c>
      <c r="AC3" s="19" t="s">
        <v>0</v>
      </c>
      <c r="AD3" s="20">
        <v>2</v>
      </c>
      <c r="AE3" s="17"/>
      <c r="AF3" s="432" t="str">
        <f>Tipy!AB3</f>
        <v>Aston Villa (D)</v>
      </c>
      <c r="AG3" s="433"/>
      <c r="AH3" s="433"/>
      <c r="AI3" s="18">
        <v>3</v>
      </c>
      <c r="AJ3" s="19" t="s">
        <v>0</v>
      </c>
      <c r="AK3" s="20">
        <v>0</v>
      </c>
      <c r="AL3" s="17"/>
      <c r="AM3" s="432" t="str">
        <f>Tipy!AH3</f>
        <v>Wolves (V)</v>
      </c>
      <c r="AN3" s="433"/>
      <c r="AO3" s="433"/>
      <c r="AP3" s="18">
        <v>1</v>
      </c>
      <c r="AQ3" s="19" t="s">
        <v>0</v>
      </c>
      <c r="AR3" s="20">
        <v>3</v>
      </c>
      <c r="AS3" s="17"/>
      <c r="AT3" s="519" t="str">
        <f>Tipy!AN3</f>
        <v>LASK Linz (V)</v>
      </c>
      <c r="AU3" s="520"/>
      <c r="AV3" s="520"/>
      <c r="AW3" s="14">
        <v>1</v>
      </c>
      <c r="AX3" s="15" t="s">
        <v>0</v>
      </c>
      <c r="AY3" s="16">
        <v>3</v>
      </c>
      <c r="AZ3" s="17"/>
      <c r="BA3" s="432" t="str">
        <f>Tipy!AT3</f>
        <v>West Ham (D)</v>
      </c>
      <c r="BB3" s="433"/>
      <c r="BC3" s="433"/>
      <c r="BD3" s="18">
        <v>3</v>
      </c>
      <c r="BE3" s="19" t="s">
        <v>0</v>
      </c>
      <c r="BF3" s="20">
        <v>1</v>
      </c>
      <c r="BG3" s="17"/>
      <c r="BH3" s="450" t="str">
        <f>IF(Tipy!AZ3="","",Tipy!AZ3)</f>
        <v>Leicester (D)</v>
      </c>
      <c r="BI3" s="451"/>
      <c r="BJ3" s="451"/>
      <c r="BK3" s="35">
        <v>3</v>
      </c>
      <c r="BL3" s="36" t="s">
        <v>0</v>
      </c>
      <c r="BM3" s="37">
        <v>1</v>
      </c>
      <c r="BN3" s="17"/>
      <c r="BO3" s="432" t="str">
        <f>Tipy!BF3</f>
        <v>Tottenham (V)</v>
      </c>
      <c r="BP3" s="433"/>
      <c r="BQ3" s="433"/>
      <c r="BR3" s="18">
        <v>2</v>
      </c>
      <c r="BS3" s="19" t="s">
        <v>0</v>
      </c>
      <c r="BT3" s="20">
        <v>1</v>
      </c>
      <c r="BU3" s="17"/>
      <c r="BV3" s="424" t="str">
        <f>IF(Tipy!BL3="","",Tipy!BL3)</f>
        <v>Union SG (D)</v>
      </c>
      <c r="BW3" s="425"/>
      <c r="BX3" s="425"/>
      <c r="BY3" s="14">
        <v>2</v>
      </c>
      <c r="BZ3" s="15" t="s">
        <v>0</v>
      </c>
      <c r="CA3" s="16">
        <v>0</v>
      </c>
      <c r="CB3" s="17"/>
      <c r="CC3" s="432" t="str">
        <f>Tipy!BR3</f>
        <v>Brighton (V)</v>
      </c>
      <c r="CD3" s="433"/>
      <c r="CE3" s="433"/>
      <c r="CF3" s="18">
        <v>2</v>
      </c>
      <c r="CG3" s="19" t="s">
        <v>0</v>
      </c>
      <c r="CH3" s="20">
        <v>2</v>
      </c>
      <c r="CI3" s="17"/>
      <c r="CJ3" s="432" t="str">
        <f>Tipy!BX3</f>
        <v>Everton (D)</v>
      </c>
      <c r="CK3" s="433"/>
      <c r="CL3" s="433"/>
      <c r="CM3" s="18">
        <v>2</v>
      </c>
      <c r="CN3" s="19" t="s">
        <v>0</v>
      </c>
      <c r="CO3" s="20">
        <v>0</v>
      </c>
      <c r="CP3" s="17"/>
      <c r="CQ3" s="424" t="str">
        <f>IF(Tipy!CD3="","",Tipy!CD3)</f>
        <v>Toulouse (D)</v>
      </c>
      <c r="CR3" s="425"/>
      <c r="CS3" s="425"/>
      <c r="CT3" s="14">
        <v>5</v>
      </c>
      <c r="CU3" s="15" t="s">
        <v>0</v>
      </c>
      <c r="CV3" s="16">
        <v>1</v>
      </c>
      <c r="CW3" s="17"/>
      <c r="CX3" s="432" t="str">
        <f>Tipy!CJ3</f>
        <v>Nottingham (D)</v>
      </c>
      <c r="CY3" s="433"/>
      <c r="CZ3" s="433"/>
      <c r="DA3" s="18">
        <v>3</v>
      </c>
      <c r="DB3" s="19" t="s">
        <v>0</v>
      </c>
      <c r="DC3" s="20">
        <v>0</v>
      </c>
      <c r="DD3" s="17"/>
      <c r="DE3" s="450" t="str">
        <f>IF(Tipy!CP3="","",Tipy!CP3)</f>
        <v>Bournemouth (V)</v>
      </c>
      <c r="DF3" s="451"/>
      <c r="DG3" s="451"/>
      <c r="DH3" s="35">
        <v>1</v>
      </c>
      <c r="DI3" s="36" t="s">
        <v>0</v>
      </c>
      <c r="DJ3" s="37">
        <v>2</v>
      </c>
      <c r="DK3" s="17"/>
      <c r="DL3" s="432" t="str">
        <f>Tipy!CV3</f>
        <v>Luton (V)</v>
      </c>
      <c r="DM3" s="433"/>
      <c r="DN3" s="433"/>
      <c r="DO3" s="18">
        <v>1</v>
      </c>
      <c r="DP3" s="19" t="s">
        <v>0</v>
      </c>
      <c r="DQ3" s="20">
        <v>1</v>
      </c>
      <c r="DR3" s="17"/>
      <c r="DS3" s="424" t="s">
        <v>372</v>
      </c>
      <c r="DT3" s="425"/>
      <c r="DU3" s="425"/>
      <c r="DV3" s="14">
        <v>3</v>
      </c>
      <c r="DW3" s="15" t="s">
        <v>0</v>
      </c>
      <c r="DX3" s="16">
        <v>2</v>
      </c>
      <c r="DY3" s="17"/>
      <c r="DZ3" s="432" t="str">
        <f>Tipy!DH3</f>
        <v>Brentford (D)</v>
      </c>
      <c r="EA3" s="433"/>
      <c r="EB3" s="433"/>
      <c r="EC3" s="18">
        <v>3</v>
      </c>
      <c r="ED3" s="19" t="s">
        <v>0</v>
      </c>
      <c r="EE3" s="20">
        <v>0</v>
      </c>
      <c r="EF3" s="17"/>
      <c r="EG3" s="432" t="str">
        <f>Tipy!DN3</f>
        <v>Man City (V)</v>
      </c>
      <c r="EH3" s="433"/>
      <c r="EI3" s="433"/>
      <c r="EJ3" s="18">
        <v>1</v>
      </c>
      <c r="EK3" s="19" t="s">
        <v>0</v>
      </c>
      <c r="EL3" s="20">
        <v>1</v>
      </c>
      <c r="EM3" s="17"/>
      <c r="EN3" s="424" t="s">
        <v>373</v>
      </c>
      <c r="EO3" s="425"/>
      <c r="EP3" s="425"/>
      <c r="EQ3" s="14">
        <v>4</v>
      </c>
      <c r="ER3" s="15" t="s">
        <v>0</v>
      </c>
      <c r="ES3" s="16">
        <v>0</v>
      </c>
      <c r="ET3" s="17"/>
      <c r="EU3" s="432" t="str">
        <f>Tipy!DZ3</f>
        <v>Fulham (D)</v>
      </c>
      <c r="EV3" s="433"/>
      <c r="EW3" s="433"/>
      <c r="EX3" s="18">
        <v>4</v>
      </c>
      <c r="EY3" s="19" t="s">
        <v>0</v>
      </c>
      <c r="EZ3" s="20">
        <v>3</v>
      </c>
      <c r="FA3" s="17"/>
      <c r="FB3" s="432" t="str">
        <f>Tipy!EF3</f>
        <v>Sheffield (V)</v>
      </c>
      <c r="FC3" s="433"/>
      <c r="FD3" s="433"/>
      <c r="FE3" s="18">
        <v>0</v>
      </c>
      <c r="FF3" s="19" t="s">
        <v>0</v>
      </c>
      <c r="FG3" s="20">
        <v>2</v>
      </c>
      <c r="FH3" s="17"/>
      <c r="FI3" s="432" t="str">
        <f>Tipy!EL3</f>
        <v>Crystal Palace (V)</v>
      </c>
      <c r="FJ3" s="433"/>
      <c r="FK3" s="433"/>
      <c r="FL3" s="18">
        <v>1</v>
      </c>
      <c r="FM3" s="19" t="s">
        <v>0</v>
      </c>
      <c r="FN3" s="20">
        <v>2</v>
      </c>
      <c r="FO3" s="17"/>
      <c r="FP3" s="424" t="str">
        <f>IF(Tipy!ER3="","",Tipy!ER3)</f>
        <v>Union SG (V)</v>
      </c>
      <c r="FQ3" s="425"/>
      <c r="FR3" s="425"/>
      <c r="FS3" s="14">
        <v>2</v>
      </c>
      <c r="FT3" s="15" t="s">
        <v>0</v>
      </c>
      <c r="FU3" s="16">
        <v>1</v>
      </c>
      <c r="FV3" s="17"/>
      <c r="FW3" s="432" t="str">
        <f>Tipy!EX3</f>
        <v>Man Utd (D)</v>
      </c>
      <c r="FX3" s="433"/>
      <c r="FY3" s="433"/>
      <c r="FZ3" s="18">
        <v>0</v>
      </c>
      <c r="GA3" s="19" t="s">
        <v>0</v>
      </c>
      <c r="GB3" s="20">
        <v>0</v>
      </c>
      <c r="GC3" s="17"/>
      <c r="GD3" s="450" t="str">
        <f>IF(Tipy!FD3="","",Tipy!FD3)</f>
        <v xml:space="preserve"> West Ham (D)</v>
      </c>
      <c r="GE3" s="451"/>
      <c r="GF3" s="451"/>
      <c r="GG3" s="35">
        <v>5</v>
      </c>
      <c r="GH3" s="36" t="s">
        <v>0</v>
      </c>
      <c r="GI3" s="37">
        <v>1</v>
      </c>
      <c r="GJ3" s="17"/>
      <c r="GK3" s="432" t="str">
        <f>Tipy!FJ3</f>
        <v>Arsenal (D)</v>
      </c>
      <c r="GL3" s="433"/>
      <c r="GM3" s="433"/>
      <c r="GN3" s="18">
        <v>1</v>
      </c>
      <c r="GO3" s="19" t="s">
        <v>0</v>
      </c>
      <c r="GP3" s="20">
        <v>1</v>
      </c>
      <c r="GQ3" s="17"/>
      <c r="GR3" s="432" t="str">
        <f>Tipy!FP3</f>
        <v>Burnley (V)</v>
      </c>
      <c r="GS3" s="433"/>
      <c r="GT3" s="433"/>
      <c r="GU3" s="18">
        <v>0</v>
      </c>
      <c r="GV3" s="19" t="s">
        <v>0</v>
      </c>
      <c r="GW3" s="20">
        <v>2</v>
      </c>
      <c r="GX3" s="17"/>
      <c r="GY3" s="432" t="str">
        <f>Tipy!FV3</f>
        <v>Newcastle (D)</v>
      </c>
      <c r="GZ3" s="433"/>
      <c r="HA3" s="433"/>
      <c r="HB3" s="18">
        <v>4</v>
      </c>
      <c r="HC3" s="19" t="s">
        <v>0</v>
      </c>
      <c r="HD3" s="20">
        <v>2</v>
      </c>
      <c r="HE3" s="17"/>
      <c r="HF3" s="521" t="str">
        <f>IF(Tipy!GB3="","",Tipy!GB3)</f>
        <v>Arsenal (V)</v>
      </c>
      <c r="HG3" s="522"/>
      <c r="HH3" s="522"/>
      <c r="HI3" s="133">
        <v>0</v>
      </c>
      <c r="HJ3" s="134" t="s">
        <v>0</v>
      </c>
      <c r="HK3" s="135">
        <v>2</v>
      </c>
      <c r="HL3" s="17"/>
      <c r="HM3" s="450" t="str">
        <f>IF(Tipy!GH3="","",Tipy!GH3)</f>
        <v>Fulham (D)</v>
      </c>
      <c r="HN3" s="451"/>
      <c r="HO3" s="451"/>
      <c r="HP3" s="35">
        <v>2</v>
      </c>
      <c r="HQ3" s="36" t="s">
        <v>0</v>
      </c>
      <c r="HR3" s="37">
        <v>1</v>
      </c>
      <c r="HS3" s="17"/>
      <c r="HT3" s="432" t="s">
        <v>404</v>
      </c>
      <c r="HU3" s="433"/>
      <c r="HV3" s="433"/>
      <c r="HW3" s="18">
        <v>0</v>
      </c>
      <c r="HX3" s="19" t="s">
        <v>0</v>
      </c>
      <c r="HY3" s="20">
        <v>4</v>
      </c>
      <c r="HZ3" s="17"/>
      <c r="IA3" s="450" t="str">
        <f>IF(Tipy!GT3="","",Tipy!GT3)</f>
        <v>Fulham (V)</v>
      </c>
      <c r="IB3" s="451"/>
      <c r="IC3" s="451"/>
      <c r="ID3" s="35">
        <v>1</v>
      </c>
      <c r="IE3" s="36" t="s">
        <v>0</v>
      </c>
      <c r="IF3" s="37">
        <v>1</v>
      </c>
      <c r="IG3" s="17"/>
      <c r="IH3" s="414" t="str">
        <f>IF(Tipy!GZ3="","",Tipy!GZ3)</f>
        <v>Norwich (D)</v>
      </c>
      <c r="II3" s="415"/>
      <c r="IJ3" s="415"/>
      <c r="IK3" s="38">
        <v>5</v>
      </c>
      <c r="IL3" s="39" t="s">
        <v>0</v>
      </c>
      <c r="IM3" s="40">
        <v>2</v>
      </c>
      <c r="IN3" s="17"/>
      <c r="IO3" s="523" t="str">
        <f>Tipy!HF3</f>
        <v>Chelsea (D)</v>
      </c>
      <c r="IP3" s="524"/>
      <c r="IQ3" s="524"/>
      <c r="IR3" s="18">
        <v>4</v>
      </c>
      <c r="IS3" s="19" t="s">
        <v>0</v>
      </c>
      <c r="IT3" s="20">
        <v>1</v>
      </c>
      <c r="IU3" s="17"/>
      <c r="IV3" s="432" t="str">
        <f>Tipy!HL3</f>
        <v>Arsenal (V)</v>
      </c>
      <c r="IW3" s="433"/>
      <c r="IX3" s="433"/>
      <c r="IY3" s="18">
        <v>3</v>
      </c>
      <c r="IZ3" s="19" t="s">
        <v>0</v>
      </c>
      <c r="JA3" s="20">
        <v>1</v>
      </c>
      <c r="JB3" s="17"/>
      <c r="JC3" s="432" t="str">
        <f>Tipy!HR3</f>
        <v>Burnley (D)</v>
      </c>
      <c r="JD3" s="433"/>
      <c r="JE3" s="433"/>
      <c r="JF3" s="18">
        <v>3</v>
      </c>
      <c r="JG3" s="19" t="s">
        <v>0</v>
      </c>
      <c r="JH3" s="20">
        <v>1</v>
      </c>
      <c r="JI3" s="17"/>
      <c r="JJ3" s="424" t="str">
        <f>IF(Tipy!HX3="","",Tipy!HX3)</f>
        <v/>
      </c>
      <c r="JK3" s="425"/>
      <c r="JL3" s="425"/>
      <c r="JM3" s="14"/>
      <c r="JN3" s="15" t="s">
        <v>0</v>
      </c>
      <c r="JO3" s="16"/>
      <c r="JP3" s="17"/>
      <c r="JQ3" s="432" t="str">
        <f>Tipy!ID3</f>
        <v>Brentford (V)</v>
      </c>
      <c r="JR3" s="433"/>
      <c r="JS3" s="433"/>
      <c r="JT3" s="18">
        <v>1</v>
      </c>
      <c r="JU3" s="19" t="s">
        <v>0</v>
      </c>
      <c r="JV3" s="20">
        <v>4</v>
      </c>
      <c r="JW3" s="17"/>
      <c r="JX3" s="424" t="str">
        <f>IF(Tipy!IJ3="","",Tipy!IJ3)</f>
        <v/>
      </c>
      <c r="JY3" s="425"/>
      <c r="JZ3" s="425"/>
      <c r="KA3" s="14"/>
      <c r="KB3" s="15" t="s">
        <v>0</v>
      </c>
      <c r="KC3" s="16"/>
      <c r="KD3" s="17"/>
      <c r="KE3" s="432" t="str">
        <f>Tipy!IP3</f>
        <v>Luton (D)</v>
      </c>
      <c r="KF3" s="433"/>
      <c r="KG3" s="433"/>
      <c r="KH3" s="18">
        <v>4</v>
      </c>
      <c r="KI3" s="19" t="s">
        <v>0</v>
      </c>
      <c r="KJ3" s="20">
        <v>1</v>
      </c>
      <c r="KK3" s="17"/>
      <c r="KL3" s="450" t="str">
        <f>IF(Tipy!IV3="","",Tipy!IV3)</f>
        <v>Chelsea</v>
      </c>
      <c r="KM3" s="451"/>
      <c r="KN3" s="451"/>
      <c r="KO3" s="35">
        <v>0</v>
      </c>
      <c r="KP3" s="36" t="s">
        <v>0</v>
      </c>
      <c r="KQ3" s="37">
        <v>0</v>
      </c>
      <c r="KR3" s="17"/>
      <c r="KS3" s="414" t="str">
        <f>IF(Tipy!JB3="","",Tipy!JB3)</f>
        <v>Southampton (D)</v>
      </c>
      <c r="KT3" s="415"/>
      <c r="KU3" s="415"/>
      <c r="KV3" s="38">
        <v>3</v>
      </c>
      <c r="KW3" s="39" t="s">
        <v>0</v>
      </c>
      <c r="KX3" s="40">
        <v>0</v>
      </c>
      <c r="KY3" s="17"/>
      <c r="KZ3" s="432" t="str">
        <f>Tipy!JH3</f>
        <v>Nottingham (V)</v>
      </c>
      <c r="LA3" s="433"/>
      <c r="LB3" s="433"/>
      <c r="LC3" s="18"/>
      <c r="LD3" s="19" t="s">
        <v>0</v>
      </c>
      <c r="LE3" s="20"/>
      <c r="LF3" s="17"/>
      <c r="LG3" s="424" t="str">
        <f>IF(Tipy!JN3="","",Tipy!JN3)</f>
        <v>Sparta Praha (V)</v>
      </c>
      <c r="LH3" s="425"/>
      <c r="LI3" s="425"/>
      <c r="LJ3" s="14"/>
      <c r="LK3" s="15" t="s">
        <v>0</v>
      </c>
      <c r="LL3" s="16"/>
      <c r="LM3" s="17"/>
      <c r="LN3" s="432" t="str">
        <f>Tipy!JT3</f>
        <v>Man City (D)</v>
      </c>
      <c r="LO3" s="433"/>
      <c r="LP3" s="433"/>
      <c r="LQ3" s="18"/>
      <c r="LR3" s="19" t="s">
        <v>0</v>
      </c>
      <c r="LS3" s="20"/>
      <c r="LT3" s="17"/>
      <c r="LU3" s="424" t="str">
        <f>IF(Tipy!JZ3="","",Tipy!JZ3)</f>
        <v>Sparta Praha (D)</v>
      </c>
      <c r="LV3" s="425"/>
      <c r="LW3" s="425"/>
      <c r="LX3" s="14"/>
      <c r="LY3" s="15" t="s">
        <v>0</v>
      </c>
      <c r="LZ3" s="16"/>
      <c r="MA3" s="17"/>
      <c r="MB3" s="414" t="str">
        <f>IF(Tipy!KF3="","",Tipy!KF3)</f>
        <v/>
      </c>
      <c r="MC3" s="415"/>
      <c r="MD3" s="415"/>
      <c r="ME3" s="38"/>
      <c r="MF3" s="39" t="s">
        <v>0</v>
      </c>
      <c r="MG3" s="40"/>
      <c r="MH3" s="17"/>
      <c r="MI3" s="432" t="str">
        <f>Tipy!KL3</f>
        <v>Everton (V)</v>
      </c>
      <c r="MJ3" s="433"/>
      <c r="MK3" s="433"/>
      <c r="ML3" s="18"/>
      <c r="MM3" s="19" t="s">
        <v>0</v>
      </c>
      <c r="MN3" s="20"/>
      <c r="MO3" s="17"/>
      <c r="MP3" s="432" t="str">
        <f>Tipy!KR3</f>
        <v>Brighton (D)</v>
      </c>
      <c r="MQ3" s="433"/>
      <c r="MR3" s="433"/>
      <c r="MS3" s="18"/>
      <c r="MT3" s="19" t="s">
        <v>0</v>
      </c>
      <c r="MU3" s="20"/>
      <c r="MV3" s="17"/>
      <c r="MW3" s="432" t="str">
        <f>Tipy!KX3</f>
        <v>Sheffield (D)</v>
      </c>
      <c r="MX3" s="433"/>
      <c r="MY3" s="433"/>
      <c r="MZ3" s="18"/>
      <c r="NA3" s="19" t="s">
        <v>0</v>
      </c>
      <c r="NB3" s="20"/>
      <c r="NC3" s="17"/>
      <c r="ND3" s="432" t="str">
        <f>Tipy!LD3</f>
        <v>Man Utd (V)</v>
      </c>
      <c r="NE3" s="433"/>
      <c r="NF3" s="433"/>
      <c r="NG3" s="18"/>
      <c r="NH3" s="19" t="s">
        <v>0</v>
      </c>
      <c r="NI3" s="20"/>
      <c r="NJ3" s="17"/>
      <c r="NK3" s="424" t="str">
        <f>IF(Tipy!LJ3="","",Tipy!LJ3)</f>
        <v/>
      </c>
      <c r="NL3" s="425"/>
      <c r="NM3" s="425"/>
      <c r="NN3" s="14"/>
      <c r="NO3" s="15" t="s">
        <v>0</v>
      </c>
      <c r="NP3" s="16"/>
      <c r="NQ3" s="17"/>
      <c r="NR3" s="432" t="str">
        <f>Tipy!LP3</f>
        <v>Crystal Palace (D)</v>
      </c>
      <c r="NS3" s="433"/>
      <c r="NT3" s="433"/>
      <c r="NU3" s="18"/>
      <c r="NV3" s="19" t="s">
        <v>0</v>
      </c>
      <c r="NW3" s="20"/>
      <c r="NX3" s="17"/>
      <c r="NY3" s="424" t="str">
        <f>IF(Tipy!LV3="","",Tipy!LV3)</f>
        <v/>
      </c>
      <c r="NZ3" s="425"/>
      <c r="OA3" s="425"/>
      <c r="OB3" s="14"/>
      <c r="OC3" s="15" t="s">
        <v>0</v>
      </c>
      <c r="OD3" s="16"/>
      <c r="OE3" s="17"/>
      <c r="OF3" s="414" t="str">
        <f>IF(Tipy!MB3="","",Tipy!MB3)</f>
        <v/>
      </c>
      <c r="OG3" s="415"/>
      <c r="OH3" s="415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32" t="str">
        <f>Tipy!MN3</f>
        <v>West Ham (V)</v>
      </c>
      <c r="OU3" s="433"/>
      <c r="OV3" s="433"/>
      <c r="OW3" s="18"/>
      <c r="OX3" s="19" t="s">
        <v>0</v>
      </c>
      <c r="OY3" s="20"/>
      <c r="OZ3" s="17"/>
      <c r="PA3" s="424" t="str">
        <f>IF(Tipy!MT3="","",Tipy!MT3)</f>
        <v/>
      </c>
      <c r="PB3" s="425"/>
      <c r="PC3" s="425"/>
      <c r="PD3" s="14"/>
      <c r="PE3" s="15" t="s">
        <v>0</v>
      </c>
      <c r="PF3" s="16"/>
      <c r="PG3" s="17"/>
      <c r="PH3" s="432" t="str">
        <f>Tipy!MZ3</f>
        <v>Tottenham (D)</v>
      </c>
      <c r="PI3" s="433"/>
      <c r="PJ3" s="433"/>
      <c r="PK3" s="18"/>
      <c r="PL3" s="19" t="s">
        <v>0</v>
      </c>
      <c r="PM3" s="20"/>
      <c r="PN3" s="17"/>
      <c r="PO3" s="424" t="str">
        <f>IF(Tipy!NF3="","",Tipy!NF3)</f>
        <v/>
      </c>
      <c r="PP3" s="425"/>
      <c r="PQ3" s="425"/>
      <c r="PR3" s="14"/>
      <c r="PS3" s="15" t="s">
        <v>0</v>
      </c>
      <c r="PT3" s="16"/>
      <c r="PU3" s="17"/>
      <c r="PV3" s="432" t="str">
        <f>Tipy!NL3</f>
        <v>A.Villa (V)</v>
      </c>
      <c r="PW3" s="433"/>
      <c r="PX3" s="433"/>
      <c r="PY3" s="18"/>
      <c r="PZ3" s="19" t="s">
        <v>0</v>
      </c>
      <c r="QA3" s="20"/>
      <c r="QB3" s="17"/>
      <c r="QC3" s="432" t="str">
        <f>Tipy!NR3</f>
        <v>Wolves (D)</v>
      </c>
      <c r="QD3" s="433"/>
      <c r="QE3" s="433"/>
      <c r="QF3" s="18"/>
      <c r="QG3" s="19" t="s">
        <v>0</v>
      </c>
      <c r="QH3" s="20"/>
      <c r="QJ3" s="424" t="str">
        <f>IF(Tipy!NX3="","",Tipy!NX3)</f>
        <v/>
      </c>
      <c r="QK3" s="425"/>
      <c r="QL3" s="425"/>
      <c r="QM3" s="14"/>
      <c r="QN3" s="15" t="s">
        <v>0</v>
      </c>
      <c r="QO3" s="16"/>
      <c r="QQ3" s="414" t="str">
        <f>IF(Tipy!OD3="","",Tipy!OD3)</f>
        <v/>
      </c>
      <c r="QR3" s="415"/>
      <c r="QS3" s="415"/>
      <c r="QT3" s="38"/>
      <c r="QU3" s="39" t="s">
        <v>0</v>
      </c>
      <c r="QV3" s="40"/>
    </row>
    <row r="4" spans="1:464" ht="5.0999999999999996" customHeight="1" thickBot="1" x14ac:dyDescent="0.25">
      <c r="A4" s="490"/>
      <c r="B4" s="491"/>
      <c r="C4" s="492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90"/>
      <c r="B5" s="491"/>
      <c r="C5" s="492"/>
      <c r="D5" s="461" t="s">
        <v>43</v>
      </c>
      <c r="E5" s="461"/>
      <c r="F5" s="462"/>
      <c r="G5" s="463" t="s">
        <v>44</v>
      </c>
      <c r="H5" s="461"/>
      <c r="I5" s="464"/>
      <c r="J5" s="88"/>
      <c r="K5" s="460" t="s">
        <v>43</v>
      </c>
      <c r="L5" s="461"/>
      <c r="M5" s="462"/>
      <c r="N5" s="463" t="s">
        <v>44</v>
      </c>
      <c r="O5" s="461"/>
      <c r="P5" s="464"/>
      <c r="Q5" s="104"/>
      <c r="R5" s="460" t="s">
        <v>43</v>
      </c>
      <c r="S5" s="461"/>
      <c r="T5" s="462"/>
      <c r="U5" s="463" t="s">
        <v>44</v>
      </c>
      <c r="V5" s="461"/>
      <c r="W5" s="464"/>
      <c r="X5" s="104"/>
      <c r="Y5" s="460" t="s">
        <v>43</v>
      </c>
      <c r="Z5" s="461"/>
      <c r="AA5" s="462"/>
      <c r="AB5" s="463" t="s">
        <v>44</v>
      </c>
      <c r="AC5" s="461"/>
      <c r="AD5" s="464"/>
      <c r="AE5" s="104"/>
      <c r="AF5" s="460" t="s">
        <v>43</v>
      </c>
      <c r="AG5" s="461"/>
      <c r="AH5" s="462"/>
      <c r="AI5" s="463" t="s">
        <v>44</v>
      </c>
      <c r="AJ5" s="461"/>
      <c r="AK5" s="464"/>
      <c r="AL5" s="104"/>
      <c r="AM5" s="460" t="s">
        <v>43</v>
      </c>
      <c r="AN5" s="461"/>
      <c r="AO5" s="462"/>
      <c r="AP5" s="463" t="s">
        <v>44</v>
      </c>
      <c r="AQ5" s="461"/>
      <c r="AR5" s="464"/>
      <c r="AS5" s="104"/>
      <c r="AT5" s="460" t="s">
        <v>43</v>
      </c>
      <c r="AU5" s="461"/>
      <c r="AV5" s="462"/>
      <c r="AW5" s="463" t="s">
        <v>44</v>
      </c>
      <c r="AX5" s="461"/>
      <c r="AY5" s="464"/>
      <c r="AZ5" s="104"/>
      <c r="BA5" s="460" t="s">
        <v>43</v>
      </c>
      <c r="BB5" s="461"/>
      <c r="BC5" s="462"/>
      <c r="BD5" s="463" t="s">
        <v>44</v>
      </c>
      <c r="BE5" s="461"/>
      <c r="BF5" s="464"/>
      <c r="BG5" s="104"/>
      <c r="BH5" s="460" t="s">
        <v>43</v>
      </c>
      <c r="BI5" s="461"/>
      <c r="BJ5" s="462"/>
      <c r="BK5" s="463" t="s">
        <v>44</v>
      </c>
      <c r="BL5" s="461"/>
      <c r="BM5" s="464"/>
      <c r="BN5" s="104"/>
      <c r="BO5" s="460" t="s">
        <v>43</v>
      </c>
      <c r="BP5" s="461"/>
      <c r="BQ5" s="462"/>
      <c r="BR5" s="463" t="s">
        <v>44</v>
      </c>
      <c r="BS5" s="461"/>
      <c r="BT5" s="464"/>
      <c r="BU5" s="104"/>
      <c r="BV5" s="460" t="s">
        <v>43</v>
      </c>
      <c r="BW5" s="461"/>
      <c r="BX5" s="462"/>
      <c r="BY5" s="463" t="s">
        <v>44</v>
      </c>
      <c r="BZ5" s="461"/>
      <c r="CA5" s="464"/>
      <c r="CB5" s="104"/>
      <c r="CC5" s="460" t="s">
        <v>43</v>
      </c>
      <c r="CD5" s="461"/>
      <c r="CE5" s="462"/>
      <c r="CF5" s="463" t="s">
        <v>44</v>
      </c>
      <c r="CG5" s="461"/>
      <c r="CH5" s="464"/>
      <c r="CI5" s="104"/>
      <c r="CJ5" s="460" t="s">
        <v>43</v>
      </c>
      <c r="CK5" s="461"/>
      <c r="CL5" s="462"/>
      <c r="CM5" s="463" t="s">
        <v>44</v>
      </c>
      <c r="CN5" s="461"/>
      <c r="CO5" s="464"/>
      <c r="CP5" s="104"/>
      <c r="CQ5" s="460" t="s">
        <v>43</v>
      </c>
      <c r="CR5" s="461"/>
      <c r="CS5" s="462"/>
      <c r="CT5" s="463" t="s">
        <v>44</v>
      </c>
      <c r="CU5" s="461"/>
      <c r="CV5" s="464"/>
      <c r="CW5" s="104"/>
      <c r="CX5" s="460" t="s">
        <v>43</v>
      </c>
      <c r="CY5" s="461"/>
      <c r="CZ5" s="462"/>
      <c r="DA5" s="463" t="s">
        <v>44</v>
      </c>
      <c r="DB5" s="461"/>
      <c r="DC5" s="464"/>
      <c r="DD5" s="104"/>
      <c r="DE5" s="460" t="s">
        <v>43</v>
      </c>
      <c r="DF5" s="461"/>
      <c r="DG5" s="462"/>
      <c r="DH5" s="463" t="s">
        <v>44</v>
      </c>
      <c r="DI5" s="461"/>
      <c r="DJ5" s="464"/>
      <c r="DK5" s="104"/>
      <c r="DL5" s="460" t="s">
        <v>43</v>
      </c>
      <c r="DM5" s="461"/>
      <c r="DN5" s="462"/>
      <c r="DO5" s="463" t="s">
        <v>44</v>
      </c>
      <c r="DP5" s="461"/>
      <c r="DQ5" s="464"/>
      <c r="DR5" s="104"/>
      <c r="DS5" s="460" t="s">
        <v>43</v>
      </c>
      <c r="DT5" s="461"/>
      <c r="DU5" s="462"/>
      <c r="DV5" s="463" t="s">
        <v>44</v>
      </c>
      <c r="DW5" s="461"/>
      <c r="DX5" s="464"/>
      <c r="DY5" s="104"/>
      <c r="DZ5" s="460" t="s">
        <v>43</v>
      </c>
      <c r="EA5" s="461"/>
      <c r="EB5" s="462"/>
      <c r="EC5" s="463" t="s">
        <v>44</v>
      </c>
      <c r="ED5" s="461"/>
      <c r="EE5" s="464"/>
      <c r="EF5" s="104"/>
      <c r="EG5" s="460" t="s">
        <v>43</v>
      </c>
      <c r="EH5" s="461"/>
      <c r="EI5" s="462"/>
      <c r="EJ5" s="463" t="s">
        <v>44</v>
      </c>
      <c r="EK5" s="461"/>
      <c r="EL5" s="464"/>
      <c r="EM5" s="104"/>
      <c r="EN5" s="460" t="s">
        <v>43</v>
      </c>
      <c r="EO5" s="461"/>
      <c r="EP5" s="462"/>
      <c r="EQ5" s="463" t="s">
        <v>44</v>
      </c>
      <c r="ER5" s="461"/>
      <c r="ES5" s="464"/>
      <c r="ET5" s="104"/>
      <c r="EU5" s="460" t="s">
        <v>43</v>
      </c>
      <c r="EV5" s="461"/>
      <c r="EW5" s="462"/>
      <c r="EX5" s="463" t="s">
        <v>44</v>
      </c>
      <c r="EY5" s="461"/>
      <c r="EZ5" s="464"/>
      <c r="FA5" s="104"/>
      <c r="FB5" s="460" t="s">
        <v>43</v>
      </c>
      <c r="FC5" s="461"/>
      <c r="FD5" s="462"/>
      <c r="FE5" s="463" t="s">
        <v>44</v>
      </c>
      <c r="FF5" s="461"/>
      <c r="FG5" s="464"/>
      <c r="FH5" s="104"/>
      <c r="FI5" s="460" t="s">
        <v>43</v>
      </c>
      <c r="FJ5" s="461"/>
      <c r="FK5" s="462"/>
      <c r="FL5" s="463" t="s">
        <v>44</v>
      </c>
      <c r="FM5" s="461"/>
      <c r="FN5" s="464"/>
      <c r="FO5" s="104"/>
      <c r="FP5" s="460" t="s">
        <v>43</v>
      </c>
      <c r="FQ5" s="461"/>
      <c r="FR5" s="462"/>
      <c r="FS5" s="463" t="s">
        <v>44</v>
      </c>
      <c r="FT5" s="461"/>
      <c r="FU5" s="464"/>
      <c r="FV5" s="104"/>
      <c r="FW5" s="460" t="s">
        <v>43</v>
      </c>
      <c r="FX5" s="461"/>
      <c r="FY5" s="462"/>
      <c r="FZ5" s="463" t="s">
        <v>44</v>
      </c>
      <c r="GA5" s="461"/>
      <c r="GB5" s="464"/>
      <c r="GC5" s="104"/>
      <c r="GD5" s="460" t="s">
        <v>43</v>
      </c>
      <c r="GE5" s="461"/>
      <c r="GF5" s="462"/>
      <c r="GG5" s="463" t="s">
        <v>44</v>
      </c>
      <c r="GH5" s="461"/>
      <c r="GI5" s="464"/>
      <c r="GJ5" s="104"/>
      <c r="GK5" s="460" t="s">
        <v>43</v>
      </c>
      <c r="GL5" s="461"/>
      <c r="GM5" s="462"/>
      <c r="GN5" s="463" t="s">
        <v>44</v>
      </c>
      <c r="GO5" s="461"/>
      <c r="GP5" s="464"/>
      <c r="GQ5" s="104"/>
      <c r="GR5" s="460" t="s">
        <v>43</v>
      </c>
      <c r="GS5" s="461"/>
      <c r="GT5" s="462"/>
      <c r="GU5" s="463" t="s">
        <v>44</v>
      </c>
      <c r="GV5" s="461"/>
      <c r="GW5" s="464"/>
      <c r="GX5" s="104"/>
      <c r="GY5" s="460" t="s">
        <v>43</v>
      </c>
      <c r="GZ5" s="461"/>
      <c r="HA5" s="462"/>
      <c r="HB5" s="463" t="s">
        <v>44</v>
      </c>
      <c r="HC5" s="461"/>
      <c r="HD5" s="464"/>
      <c r="HE5" s="104"/>
      <c r="HF5" s="460" t="s">
        <v>43</v>
      </c>
      <c r="HG5" s="461"/>
      <c r="HH5" s="462"/>
      <c r="HI5" s="463" t="s">
        <v>44</v>
      </c>
      <c r="HJ5" s="461"/>
      <c r="HK5" s="464"/>
      <c r="HL5" s="104"/>
      <c r="HM5" s="460" t="s">
        <v>43</v>
      </c>
      <c r="HN5" s="461"/>
      <c r="HO5" s="462"/>
      <c r="HP5" s="463" t="s">
        <v>44</v>
      </c>
      <c r="HQ5" s="461"/>
      <c r="HR5" s="464"/>
      <c r="HS5" s="104"/>
      <c r="HT5" s="460" t="s">
        <v>43</v>
      </c>
      <c r="HU5" s="461"/>
      <c r="HV5" s="462"/>
      <c r="HW5" s="463" t="s">
        <v>44</v>
      </c>
      <c r="HX5" s="461"/>
      <c r="HY5" s="464"/>
      <c r="HZ5" s="104"/>
      <c r="IA5" s="460" t="s">
        <v>43</v>
      </c>
      <c r="IB5" s="461"/>
      <c r="IC5" s="462"/>
      <c r="ID5" s="463" t="s">
        <v>44</v>
      </c>
      <c r="IE5" s="461"/>
      <c r="IF5" s="464"/>
      <c r="IG5" s="104"/>
      <c r="IH5" s="460" t="s">
        <v>43</v>
      </c>
      <c r="II5" s="461"/>
      <c r="IJ5" s="462"/>
      <c r="IK5" s="463" t="s">
        <v>44</v>
      </c>
      <c r="IL5" s="461"/>
      <c r="IM5" s="464"/>
      <c r="IN5" s="104"/>
      <c r="IO5" s="460" t="s">
        <v>43</v>
      </c>
      <c r="IP5" s="461"/>
      <c r="IQ5" s="462"/>
      <c r="IR5" s="463" t="s">
        <v>44</v>
      </c>
      <c r="IS5" s="461"/>
      <c r="IT5" s="464"/>
      <c r="IU5" s="104"/>
      <c r="IV5" s="460" t="s">
        <v>43</v>
      </c>
      <c r="IW5" s="461"/>
      <c r="IX5" s="462"/>
      <c r="IY5" s="463" t="s">
        <v>44</v>
      </c>
      <c r="IZ5" s="461"/>
      <c r="JA5" s="464"/>
      <c r="JB5" s="104"/>
      <c r="JC5" s="460" t="s">
        <v>43</v>
      </c>
      <c r="JD5" s="461"/>
      <c r="JE5" s="462"/>
      <c r="JF5" s="463" t="s">
        <v>44</v>
      </c>
      <c r="JG5" s="461"/>
      <c r="JH5" s="464"/>
      <c r="JI5" s="104"/>
      <c r="JJ5" s="460" t="s">
        <v>43</v>
      </c>
      <c r="JK5" s="461"/>
      <c r="JL5" s="462"/>
      <c r="JM5" s="463" t="s">
        <v>44</v>
      </c>
      <c r="JN5" s="461"/>
      <c r="JO5" s="464"/>
      <c r="JP5" s="104"/>
      <c r="JQ5" s="460" t="s">
        <v>43</v>
      </c>
      <c r="JR5" s="461"/>
      <c r="JS5" s="462"/>
      <c r="JT5" s="463" t="s">
        <v>44</v>
      </c>
      <c r="JU5" s="461"/>
      <c r="JV5" s="464"/>
      <c r="JW5" s="104"/>
      <c r="JX5" s="460" t="s">
        <v>43</v>
      </c>
      <c r="JY5" s="461"/>
      <c r="JZ5" s="462"/>
      <c r="KA5" s="463" t="s">
        <v>44</v>
      </c>
      <c r="KB5" s="461"/>
      <c r="KC5" s="464"/>
      <c r="KD5" s="104"/>
      <c r="KE5" s="460" t="s">
        <v>43</v>
      </c>
      <c r="KF5" s="461"/>
      <c r="KG5" s="462"/>
      <c r="KH5" s="463" t="s">
        <v>44</v>
      </c>
      <c r="KI5" s="461"/>
      <c r="KJ5" s="464"/>
      <c r="KK5" s="104"/>
      <c r="KL5" s="460" t="s">
        <v>43</v>
      </c>
      <c r="KM5" s="461"/>
      <c r="KN5" s="462"/>
      <c r="KO5" s="463" t="s">
        <v>44</v>
      </c>
      <c r="KP5" s="461"/>
      <c r="KQ5" s="464"/>
      <c r="KR5" s="104"/>
      <c r="KS5" s="460" t="s">
        <v>43</v>
      </c>
      <c r="KT5" s="461"/>
      <c r="KU5" s="462"/>
      <c r="KV5" s="463" t="s">
        <v>44</v>
      </c>
      <c r="KW5" s="461"/>
      <c r="KX5" s="464"/>
      <c r="KY5" s="104"/>
      <c r="KZ5" s="460" t="s">
        <v>43</v>
      </c>
      <c r="LA5" s="461"/>
      <c r="LB5" s="462"/>
      <c r="LC5" s="463" t="s">
        <v>44</v>
      </c>
      <c r="LD5" s="461"/>
      <c r="LE5" s="464"/>
      <c r="LF5" s="104"/>
      <c r="LG5" s="460" t="s">
        <v>43</v>
      </c>
      <c r="LH5" s="461"/>
      <c r="LI5" s="462"/>
      <c r="LJ5" s="463" t="s">
        <v>44</v>
      </c>
      <c r="LK5" s="461"/>
      <c r="LL5" s="464"/>
      <c r="LM5" s="104"/>
      <c r="LN5" s="460" t="s">
        <v>43</v>
      </c>
      <c r="LO5" s="461"/>
      <c r="LP5" s="462"/>
      <c r="LQ5" s="463" t="s">
        <v>44</v>
      </c>
      <c r="LR5" s="461"/>
      <c r="LS5" s="464"/>
      <c r="LT5" s="104"/>
      <c r="LU5" s="460" t="s">
        <v>43</v>
      </c>
      <c r="LV5" s="461"/>
      <c r="LW5" s="462"/>
      <c r="LX5" s="463" t="s">
        <v>44</v>
      </c>
      <c r="LY5" s="461"/>
      <c r="LZ5" s="464"/>
      <c r="MA5" s="104"/>
      <c r="MB5" s="460" t="s">
        <v>43</v>
      </c>
      <c r="MC5" s="461"/>
      <c r="MD5" s="462"/>
      <c r="ME5" s="463" t="s">
        <v>44</v>
      </c>
      <c r="MF5" s="461"/>
      <c r="MG5" s="464"/>
      <c r="MH5" s="104"/>
      <c r="MI5" s="460" t="s">
        <v>43</v>
      </c>
      <c r="MJ5" s="461"/>
      <c r="MK5" s="462"/>
      <c r="ML5" s="463" t="s">
        <v>44</v>
      </c>
      <c r="MM5" s="461"/>
      <c r="MN5" s="464"/>
      <c r="MO5" s="104"/>
      <c r="MP5" s="460" t="s">
        <v>43</v>
      </c>
      <c r="MQ5" s="461"/>
      <c r="MR5" s="462"/>
      <c r="MS5" s="463" t="s">
        <v>44</v>
      </c>
      <c r="MT5" s="461"/>
      <c r="MU5" s="464"/>
      <c r="MV5" s="104"/>
      <c r="MW5" s="460" t="s">
        <v>43</v>
      </c>
      <c r="MX5" s="461"/>
      <c r="MY5" s="462"/>
      <c r="MZ5" s="463" t="s">
        <v>44</v>
      </c>
      <c r="NA5" s="461"/>
      <c r="NB5" s="464"/>
      <c r="NC5" s="104"/>
      <c r="ND5" s="460" t="s">
        <v>43</v>
      </c>
      <c r="NE5" s="461"/>
      <c r="NF5" s="462"/>
      <c r="NG5" s="463" t="s">
        <v>44</v>
      </c>
      <c r="NH5" s="461"/>
      <c r="NI5" s="464"/>
      <c r="NJ5" s="104"/>
      <c r="NK5" s="460" t="s">
        <v>43</v>
      </c>
      <c r="NL5" s="461"/>
      <c r="NM5" s="462"/>
      <c r="NN5" s="463" t="s">
        <v>44</v>
      </c>
      <c r="NO5" s="461"/>
      <c r="NP5" s="464"/>
      <c r="NQ5" s="104"/>
      <c r="NR5" s="460" t="s">
        <v>43</v>
      </c>
      <c r="NS5" s="461"/>
      <c r="NT5" s="462"/>
      <c r="NU5" s="463" t="s">
        <v>44</v>
      </c>
      <c r="NV5" s="461"/>
      <c r="NW5" s="464"/>
      <c r="NX5" s="104"/>
      <c r="NY5" s="460" t="s">
        <v>43</v>
      </c>
      <c r="NZ5" s="461"/>
      <c r="OA5" s="462"/>
      <c r="OB5" s="463" t="s">
        <v>44</v>
      </c>
      <c r="OC5" s="461"/>
      <c r="OD5" s="464"/>
      <c r="OE5" s="104"/>
      <c r="OF5" s="460" t="s">
        <v>43</v>
      </c>
      <c r="OG5" s="461"/>
      <c r="OH5" s="462"/>
      <c r="OI5" s="463" t="s">
        <v>44</v>
      </c>
      <c r="OJ5" s="461"/>
      <c r="OK5" s="464"/>
      <c r="OL5" s="104"/>
      <c r="OM5" s="460" t="s">
        <v>43</v>
      </c>
      <c r="ON5" s="461"/>
      <c r="OO5" s="462"/>
      <c r="OP5" s="463" t="s">
        <v>44</v>
      </c>
      <c r="OQ5" s="461"/>
      <c r="OR5" s="464"/>
      <c r="OS5" s="104"/>
      <c r="OT5" s="460" t="s">
        <v>43</v>
      </c>
      <c r="OU5" s="461"/>
      <c r="OV5" s="462"/>
      <c r="OW5" s="463" t="s">
        <v>44</v>
      </c>
      <c r="OX5" s="461"/>
      <c r="OY5" s="464"/>
      <c r="OZ5" s="104"/>
      <c r="PA5" s="460" t="s">
        <v>43</v>
      </c>
      <c r="PB5" s="461"/>
      <c r="PC5" s="462"/>
      <c r="PD5" s="463" t="s">
        <v>44</v>
      </c>
      <c r="PE5" s="461"/>
      <c r="PF5" s="464"/>
      <c r="PG5" s="104"/>
      <c r="PH5" s="460" t="s">
        <v>43</v>
      </c>
      <c r="PI5" s="461"/>
      <c r="PJ5" s="462"/>
      <c r="PK5" s="463" t="s">
        <v>44</v>
      </c>
      <c r="PL5" s="461"/>
      <c r="PM5" s="464"/>
      <c r="PN5" s="104"/>
      <c r="PO5" s="460" t="s">
        <v>43</v>
      </c>
      <c r="PP5" s="461"/>
      <c r="PQ5" s="462"/>
      <c r="PR5" s="463" t="s">
        <v>44</v>
      </c>
      <c r="PS5" s="461"/>
      <c r="PT5" s="464"/>
      <c r="PU5" s="104"/>
      <c r="PV5" s="460" t="s">
        <v>43</v>
      </c>
      <c r="PW5" s="461"/>
      <c r="PX5" s="462"/>
      <c r="PY5" s="463" t="s">
        <v>44</v>
      </c>
      <c r="PZ5" s="461"/>
      <c r="QA5" s="464"/>
      <c r="QB5" s="104"/>
      <c r="QC5" s="460" t="s">
        <v>43</v>
      </c>
      <c r="QD5" s="461"/>
      <c r="QE5" s="462"/>
      <c r="QF5" s="463" t="s">
        <v>44</v>
      </c>
      <c r="QG5" s="461"/>
      <c r="QH5" s="464"/>
      <c r="QJ5" s="460" t="s">
        <v>43</v>
      </c>
      <c r="QK5" s="461"/>
      <c r="QL5" s="462"/>
      <c r="QM5" s="463" t="s">
        <v>44</v>
      </c>
      <c r="QN5" s="461"/>
      <c r="QO5" s="464"/>
      <c r="QQ5" s="460" t="s">
        <v>43</v>
      </c>
      <c r="QR5" s="461"/>
      <c r="QS5" s="462"/>
      <c r="QT5" s="463" t="s">
        <v>44</v>
      </c>
      <c r="QU5" s="461"/>
      <c r="QV5" s="464"/>
    </row>
    <row r="6" spans="1:464" ht="12.75" customHeight="1" x14ac:dyDescent="0.2">
      <c r="A6" s="490"/>
      <c r="B6" s="491"/>
      <c r="C6" s="492"/>
      <c r="D6" s="466" t="s">
        <v>212</v>
      </c>
      <c r="E6" s="480"/>
      <c r="F6" s="467"/>
      <c r="G6" s="480" t="s">
        <v>216</v>
      </c>
      <c r="H6" s="480"/>
      <c r="I6" s="468"/>
      <c r="J6" s="123"/>
      <c r="K6" s="465" t="s">
        <v>219</v>
      </c>
      <c r="L6" s="466"/>
      <c r="M6" s="467"/>
      <c r="N6" s="466" t="s">
        <v>216</v>
      </c>
      <c r="O6" s="466"/>
      <c r="P6" s="468"/>
      <c r="Q6" s="124"/>
      <c r="R6" s="509" t="s">
        <v>219</v>
      </c>
      <c r="S6" s="510"/>
      <c r="T6" s="511"/>
      <c r="U6" s="512" t="s">
        <v>217</v>
      </c>
      <c r="V6" s="510"/>
      <c r="W6" s="513"/>
      <c r="X6" s="124"/>
      <c r="Y6" s="465" t="s">
        <v>218</v>
      </c>
      <c r="Z6" s="466"/>
      <c r="AA6" s="467"/>
      <c r="AB6" s="466" t="s">
        <v>217</v>
      </c>
      <c r="AC6" s="466"/>
      <c r="AD6" s="468"/>
      <c r="AE6" s="124"/>
      <c r="AF6" s="504" t="s">
        <v>289</v>
      </c>
      <c r="AG6" s="505"/>
      <c r="AH6" s="506"/>
      <c r="AI6" s="505" t="s">
        <v>212</v>
      </c>
      <c r="AJ6" s="505"/>
      <c r="AK6" s="507"/>
      <c r="AL6" s="124"/>
      <c r="AM6" s="465" t="s">
        <v>266</v>
      </c>
      <c r="AN6" s="466"/>
      <c r="AO6" s="467"/>
      <c r="AP6" s="466" t="s">
        <v>216</v>
      </c>
      <c r="AQ6" s="466"/>
      <c r="AR6" s="468"/>
      <c r="AS6" s="124"/>
      <c r="AT6" s="465" t="s">
        <v>218</v>
      </c>
      <c r="AU6" s="466"/>
      <c r="AV6" s="467"/>
      <c r="AW6" s="466"/>
      <c r="AX6" s="466"/>
      <c r="AY6" s="468"/>
      <c r="AZ6" s="124"/>
      <c r="BA6" s="465" t="s">
        <v>216</v>
      </c>
      <c r="BB6" s="466"/>
      <c r="BC6" s="467"/>
      <c r="BD6" s="466"/>
      <c r="BE6" s="466"/>
      <c r="BF6" s="468"/>
      <c r="BG6" s="84"/>
      <c r="BH6" s="465" t="s">
        <v>266</v>
      </c>
      <c r="BI6" s="466"/>
      <c r="BJ6" s="467"/>
      <c r="BK6" s="466" t="s">
        <v>360</v>
      </c>
      <c r="BL6" s="466"/>
      <c r="BM6" s="468"/>
      <c r="BN6" s="124"/>
      <c r="BO6" s="465" t="s">
        <v>266</v>
      </c>
      <c r="BP6" s="466"/>
      <c r="BQ6" s="467"/>
      <c r="BR6" s="466" t="s">
        <v>207</v>
      </c>
      <c r="BS6" s="466"/>
      <c r="BT6" s="468"/>
      <c r="BU6" s="124"/>
      <c r="BV6" s="465" t="s">
        <v>360</v>
      </c>
      <c r="BW6" s="466"/>
      <c r="BX6" s="467"/>
      <c r="BY6" s="466" t="s">
        <v>212</v>
      </c>
      <c r="BZ6" s="466"/>
      <c r="CA6" s="468"/>
      <c r="CB6" s="124"/>
      <c r="CC6" s="465" t="s">
        <v>216</v>
      </c>
      <c r="CD6" s="466"/>
      <c r="CE6" s="467"/>
      <c r="CF6" s="466" t="s">
        <v>218</v>
      </c>
      <c r="CG6" s="466"/>
      <c r="CH6" s="468"/>
      <c r="CI6" s="124"/>
      <c r="CJ6" s="504" t="s">
        <v>216</v>
      </c>
      <c r="CK6" s="505"/>
      <c r="CL6" s="506"/>
      <c r="CM6" s="505" t="s">
        <v>218</v>
      </c>
      <c r="CN6" s="505"/>
      <c r="CO6" s="507"/>
      <c r="CP6" s="124"/>
      <c r="CQ6" s="465" t="s">
        <v>217</v>
      </c>
      <c r="CR6" s="466"/>
      <c r="CS6" s="467"/>
      <c r="CT6" s="466" t="s">
        <v>212</v>
      </c>
      <c r="CU6" s="466"/>
      <c r="CV6" s="468"/>
      <c r="CW6" s="124"/>
      <c r="CX6" s="465" t="s">
        <v>217</v>
      </c>
      <c r="CY6" s="466"/>
      <c r="CZ6" s="467"/>
      <c r="DA6" s="466" t="s">
        <v>218</v>
      </c>
      <c r="DB6" s="466"/>
      <c r="DC6" s="468"/>
      <c r="DD6" s="124"/>
      <c r="DE6" s="465" t="s">
        <v>266</v>
      </c>
      <c r="DF6" s="466"/>
      <c r="DG6" s="467"/>
      <c r="DH6" s="466" t="s">
        <v>215</v>
      </c>
      <c r="DI6" s="466"/>
      <c r="DJ6" s="468"/>
      <c r="DK6" s="124"/>
      <c r="DL6" s="465" t="s">
        <v>219</v>
      </c>
      <c r="DM6" s="466"/>
      <c r="DN6" s="467"/>
      <c r="DO6" s="466" t="s">
        <v>215</v>
      </c>
      <c r="DP6" s="466"/>
      <c r="DQ6" s="468"/>
      <c r="DR6" s="124"/>
      <c r="DS6" s="465" t="s">
        <v>217</v>
      </c>
      <c r="DT6" s="466"/>
      <c r="DU6" s="467"/>
      <c r="DV6" s="466" t="s">
        <v>327</v>
      </c>
      <c r="DW6" s="466"/>
      <c r="DX6" s="468"/>
      <c r="DY6" s="124"/>
      <c r="DZ6" s="465" t="s">
        <v>216</v>
      </c>
      <c r="EA6" s="466"/>
      <c r="EB6" s="467"/>
      <c r="EC6" s="466" t="s">
        <v>218</v>
      </c>
      <c r="ED6" s="466"/>
      <c r="EE6" s="468"/>
      <c r="EF6" s="124"/>
      <c r="EG6" s="465" t="s">
        <v>212</v>
      </c>
      <c r="EH6" s="466"/>
      <c r="EI6" s="467"/>
      <c r="EJ6" s="466" t="s">
        <v>216</v>
      </c>
      <c r="EK6" s="466"/>
      <c r="EL6" s="468"/>
      <c r="EM6" s="124"/>
      <c r="EN6" s="504" t="s">
        <v>219</v>
      </c>
      <c r="EO6" s="505"/>
      <c r="EP6" s="506"/>
      <c r="EQ6" s="505" t="s">
        <v>208</v>
      </c>
      <c r="ER6" s="505"/>
      <c r="ES6" s="507"/>
      <c r="ET6" s="124"/>
      <c r="EU6" s="465" t="s">
        <v>327</v>
      </c>
      <c r="EV6" s="466"/>
      <c r="EW6" s="467"/>
      <c r="EX6" s="466"/>
      <c r="EY6" s="466"/>
      <c r="EZ6" s="468"/>
      <c r="FA6" s="124"/>
      <c r="FB6" s="465" t="s">
        <v>207</v>
      </c>
      <c r="FC6" s="466"/>
      <c r="FD6" s="467"/>
      <c r="FE6" s="466" t="s">
        <v>212</v>
      </c>
      <c r="FF6" s="466"/>
      <c r="FG6" s="468"/>
      <c r="FH6" s="124"/>
      <c r="FI6" s="465" t="s">
        <v>216</v>
      </c>
      <c r="FJ6" s="466"/>
      <c r="FK6" s="467"/>
      <c r="FL6" s="466" t="s">
        <v>214</v>
      </c>
      <c r="FM6" s="466"/>
      <c r="FN6" s="468"/>
      <c r="FO6" s="124"/>
      <c r="FP6" s="504" t="s">
        <v>357</v>
      </c>
      <c r="FQ6" s="505"/>
      <c r="FR6" s="506"/>
      <c r="FS6" s="505" t="s">
        <v>214</v>
      </c>
      <c r="FT6" s="505"/>
      <c r="FU6" s="507"/>
      <c r="FV6" s="124"/>
      <c r="FW6" s="465"/>
      <c r="FX6" s="466"/>
      <c r="FY6" s="467"/>
      <c r="FZ6" s="466"/>
      <c r="GA6" s="466"/>
      <c r="GB6" s="468"/>
      <c r="GC6" s="124"/>
      <c r="GD6" s="465" t="s">
        <v>395</v>
      </c>
      <c r="GE6" s="466"/>
      <c r="GF6" s="467"/>
      <c r="GG6" s="466" t="s">
        <v>357</v>
      </c>
      <c r="GH6" s="466"/>
      <c r="GI6" s="468"/>
      <c r="GJ6" s="124"/>
      <c r="GK6" s="465" t="s">
        <v>216</v>
      </c>
      <c r="GL6" s="466"/>
      <c r="GM6" s="467"/>
      <c r="GN6" s="466" t="s">
        <v>212</v>
      </c>
      <c r="GO6" s="466"/>
      <c r="GP6" s="468"/>
      <c r="GQ6" s="124"/>
      <c r="GR6" s="465" t="s">
        <v>218</v>
      </c>
      <c r="GS6" s="466"/>
      <c r="GT6" s="467"/>
      <c r="GU6" s="466" t="s">
        <v>266</v>
      </c>
      <c r="GV6" s="466"/>
      <c r="GW6" s="468"/>
      <c r="GX6" s="124"/>
      <c r="GY6" s="465" t="s">
        <v>216</v>
      </c>
      <c r="GZ6" s="466"/>
      <c r="HA6" s="467"/>
      <c r="HB6" s="466" t="s">
        <v>218</v>
      </c>
      <c r="HC6" s="466"/>
      <c r="HD6" s="468"/>
      <c r="HE6" s="124"/>
      <c r="HF6" s="465" t="s">
        <v>219</v>
      </c>
      <c r="HG6" s="466"/>
      <c r="HH6" s="467"/>
      <c r="HI6" s="466" t="s">
        <v>217</v>
      </c>
      <c r="HJ6" s="466"/>
      <c r="HK6" s="468"/>
      <c r="HL6" s="124"/>
      <c r="HM6" s="465" t="s">
        <v>214</v>
      </c>
      <c r="HN6" s="466"/>
      <c r="HO6" s="467"/>
      <c r="HP6" s="466" t="s">
        <v>218</v>
      </c>
      <c r="HQ6" s="466"/>
      <c r="HR6" s="468"/>
      <c r="HS6" s="124"/>
      <c r="HT6" s="465" t="s">
        <v>218</v>
      </c>
      <c r="HU6" s="466"/>
      <c r="HV6" s="467"/>
      <c r="HW6" s="466" t="s">
        <v>217</v>
      </c>
      <c r="HX6" s="466"/>
      <c r="HY6" s="468"/>
      <c r="HZ6" s="124"/>
      <c r="IA6" s="465" t="s">
        <v>219</v>
      </c>
      <c r="IB6" s="466"/>
      <c r="IC6" s="467"/>
      <c r="ID6" s="466" t="s">
        <v>357</v>
      </c>
      <c r="IE6" s="466"/>
      <c r="IF6" s="468"/>
      <c r="IG6" s="124"/>
      <c r="IH6" s="465" t="s">
        <v>214</v>
      </c>
      <c r="II6" s="466"/>
      <c r="IJ6" s="467"/>
      <c r="IK6" s="466" t="s">
        <v>407</v>
      </c>
      <c r="IL6" s="466"/>
      <c r="IM6" s="468"/>
      <c r="IN6" s="124"/>
      <c r="IO6" s="465" t="s">
        <v>217</v>
      </c>
      <c r="IP6" s="466"/>
      <c r="IQ6" s="467"/>
      <c r="IR6" s="466" t="s">
        <v>389</v>
      </c>
      <c r="IS6" s="466"/>
      <c r="IT6" s="468"/>
      <c r="IU6" s="124"/>
      <c r="IV6" s="504" t="s">
        <v>397</v>
      </c>
      <c r="IW6" s="505"/>
      <c r="IX6" s="506"/>
      <c r="IY6" s="505"/>
      <c r="IZ6" s="505"/>
      <c r="JA6" s="507"/>
      <c r="JB6" s="124"/>
      <c r="JC6" s="465" t="s">
        <v>217</v>
      </c>
      <c r="JD6" s="466"/>
      <c r="JE6" s="467"/>
      <c r="JF6" s="466" t="s">
        <v>212</v>
      </c>
      <c r="JG6" s="466"/>
      <c r="JH6" s="468"/>
      <c r="JI6" s="124"/>
      <c r="JJ6" s="465"/>
      <c r="JK6" s="466"/>
      <c r="JL6" s="467"/>
      <c r="JM6" s="466"/>
      <c r="JN6" s="466"/>
      <c r="JO6" s="468"/>
      <c r="JP6" s="124"/>
      <c r="JQ6" s="465" t="s">
        <v>218</v>
      </c>
      <c r="JR6" s="466"/>
      <c r="JS6" s="467"/>
      <c r="JT6" s="466" t="s">
        <v>217</v>
      </c>
      <c r="JU6" s="466"/>
      <c r="JV6" s="468"/>
      <c r="JW6" s="124"/>
      <c r="JX6" s="504"/>
      <c r="JY6" s="505"/>
      <c r="JZ6" s="506"/>
      <c r="KA6" s="505"/>
      <c r="KB6" s="505"/>
      <c r="KC6" s="507"/>
      <c r="KD6" s="124"/>
      <c r="KE6" s="465" t="s">
        <v>207</v>
      </c>
      <c r="KF6" s="466"/>
      <c r="KG6" s="467"/>
      <c r="KH6" s="466" t="s">
        <v>327</v>
      </c>
      <c r="KI6" s="466"/>
      <c r="KJ6" s="468"/>
      <c r="KK6" s="124"/>
      <c r="KL6" s="465"/>
      <c r="KM6" s="466"/>
      <c r="KN6" s="467"/>
      <c r="KO6" s="466"/>
      <c r="KP6" s="466"/>
      <c r="KQ6" s="468"/>
      <c r="KR6" s="124"/>
      <c r="KS6" s="465" t="s">
        <v>415</v>
      </c>
      <c r="KT6" s="466"/>
      <c r="KU6" s="467"/>
      <c r="KV6" s="466" t="s">
        <v>417</v>
      </c>
      <c r="KW6" s="466"/>
      <c r="KX6" s="468"/>
      <c r="KY6" s="124"/>
      <c r="KZ6" s="504"/>
      <c r="LA6" s="505"/>
      <c r="LB6" s="506"/>
      <c r="LC6" s="505"/>
      <c r="LD6" s="505"/>
      <c r="LE6" s="507"/>
      <c r="LF6" s="124"/>
      <c r="LG6" s="465"/>
      <c r="LH6" s="466"/>
      <c r="LI6" s="467"/>
      <c r="LJ6" s="466"/>
      <c r="LK6" s="466"/>
      <c r="LL6" s="468"/>
      <c r="LM6" s="124"/>
      <c r="LN6" s="465"/>
      <c r="LO6" s="466"/>
      <c r="LP6" s="467"/>
      <c r="LQ6" s="466"/>
      <c r="LR6" s="466"/>
      <c r="LS6" s="468"/>
      <c r="LT6" s="124"/>
      <c r="LU6" s="465"/>
      <c r="LV6" s="466"/>
      <c r="LW6" s="467"/>
      <c r="LX6" s="466"/>
      <c r="LY6" s="466"/>
      <c r="LZ6" s="468"/>
      <c r="MA6" s="124"/>
      <c r="MB6" s="465"/>
      <c r="MC6" s="466"/>
      <c r="MD6" s="467"/>
      <c r="ME6" s="466"/>
      <c r="MF6" s="466"/>
      <c r="MG6" s="468"/>
      <c r="MH6" s="124"/>
      <c r="MI6" s="465"/>
      <c r="MJ6" s="466"/>
      <c r="MK6" s="467"/>
      <c r="ML6" s="466"/>
      <c r="MM6" s="466"/>
      <c r="MN6" s="468"/>
      <c r="MO6" s="124"/>
      <c r="MP6" s="504"/>
      <c r="MQ6" s="505"/>
      <c r="MR6" s="506"/>
      <c r="MS6" s="505"/>
      <c r="MT6" s="505"/>
      <c r="MU6" s="507"/>
      <c r="MV6" s="124"/>
      <c r="MW6" s="465"/>
      <c r="MX6" s="466"/>
      <c r="MY6" s="467"/>
      <c r="MZ6" s="466"/>
      <c r="NA6" s="466"/>
      <c r="NB6" s="468"/>
      <c r="NC6" s="124"/>
      <c r="ND6" s="465"/>
      <c r="NE6" s="466"/>
      <c r="NF6" s="467"/>
      <c r="NG6" s="466"/>
      <c r="NH6" s="466"/>
      <c r="NI6" s="468"/>
      <c r="NJ6" s="124"/>
      <c r="NK6" s="465"/>
      <c r="NL6" s="466"/>
      <c r="NM6" s="467"/>
      <c r="NN6" s="466"/>
      <c r="NO6" s="466"/>
      <c r="NP6" s="468"/>
      <c r="NQ6" s="124"/>
      <c r="NR6" s="504"/>
      <c r="NS6" s="505"/>
      <c r="NT6" s="506"/>
      <c r="NU6" s="505"/>
      <c r="NV6" s="505"/>
      <c r="NW6" s="507"/>
      <c r="NX6" s="124"/>
      <c r="NY6" s="465"/>
      <c r="NZ6" s="466"/>
      <c r="OA6" s="467"/>
      <c r="OB6" s="466"/>
      <c r="OC6" s="466"/>
      <c r="OD6" s="468"/>
      <c r="OE6" s="124"/>
      <c r="OF6" s="465"/>
      <c r="OG6" s="466"/>
      <c r="OH6" s="467"/>
      <c r="OI6" s="466"/>
      <c r="OJ6" s="466"/>
      <c r="OK6" s="468"/>
      <c r="OL6" s="124"/>
      <c r="OM6" s="465"/>
      <c r="ON6" s="466"/>
      <c r="OO6" s="467"/>
      <c r="OP6" s="466"/>
      <c r="OQ6" s="466"/>
      <c r="OR6" s="468"/>
      <c r="OS6" s="124"/>
      <c r="OT6" s="504"/>
      <c r="OU6" s="505"/>
      <c r="OV6" s="506"/>
      <c r="OW6" s="505"/>
      <c r="OX6" s="505"/>
      <c r="OY6" s="507"/>
      <c r="OZ6" s="124"/>
      <c r="PA6" s="465"/>
      <c r="PB6" s="466"/>
      <c r="PC6" s="467"/>
      <c r="PD6" s="466"/>
      <c r="PE6" s="466"/>
      <c r="PF6" s="468"/>
      <c r="PG6" s="124"/>
      <c r="PH6" s="465"/>
      <c r="PI6" s="466"/>
      <c r="PJ6" s="467"/>
      <c r="PK6" s="466"/>
      <c r="PL6" s="466"/>
      <c r="PM6" s="468"/>
      <c r="PN6" s="124"/>
      <c r="PO6" s="465"/>
      <c r="PP6" s="466"/>
      <c r="PQ6" s="467"/>
      <c r="PR6" s="466"/>
      <c r="PS6" s="466"/>
      <c r="PT6" s="468"/>
      <c r="PU6" s="124"/>
      <c r="PV6" s="504"/>
      <c r="PW6" s="505"/>
      <c r="PX6" s="506"/>
      <c r="PY6" s="505"/>
      <c r="PZ6" s="505"/>
      <c r="QA6" s="507"/>
      <c r="QB6" s="124"/>
      <c r="QC6" s="465"/>
      <c r="QD6" s="466"/>
      <c r="QE6" s="467"/>
      <c r="QF6" s="466"/>
      <c r="QG6" s="466"/>
      <c r="QH6" s="468"/>
      <c r="QI6" s="381"/>
      <c r="QJ6" s="465"/>
      <c r="QK6" s="466"/>
      <c r="QL6" s="467"/>
      <c r="QM6" s="466"/>
      <c r="QN6" s="466"/>
      <c r="QO6" s="468"/>
      <c r="QP6" s="381"/>
      <c r="QQ6" s="465"/>
      <c r="QR6" s="466"/>
      <c r="QS6" s="467"/>
      <c r="QT6" s="466"/>
      <c r="QU6" s="466"/>
      <c r="QV6" s="468"/>
    </row>
    <row r="7" spans="1:464" ht="12.75" customHeight="1" x14ac:dyDescent="0.2">
      <c r="A7" s="490"/>
      <c r="B7" s="491"/>
      <c r="C7" s="492"/>
      <c r="D7" s="466"/>
      <c r="E7" s="480"/>
      <c r="F7" s="467"/>
      <c r="G7" s="480"/>
      <c r="H7" s="480"/>
      <c r="I7" s="468"/>
      <c r="J7" s="123"/>
      <c r="K7" s="465"/>
      <c r="L7" s="466"/>
      <c r="M7" s="467"/>
      <c r="N7" s="466"/>
      <c r="O7" s="466"/>
      <c r="P7" s="468"/>
      <c r="Q7" s="125"/>
      <c r="R7" s="465" t="s">
        <v>216</v>
      </c>
      <c r="S7" s="466"/>
      <c r="T7" s="467"/>
      <c r="U7" s="508"/>
      <c r="V7" s="466"/>
      <c r="W7" s="468"/>
      <c r="X7" s="125"/>
      <c r="Y7" s="465"/>
      <c r="Z7" s="466"/>
      <c r="AA7" s="467"/>
      <c r="AB7" s="466" t="s">
        <v>216</v>
      </c>
      <c r="AC7" s="466"/>
      <c r="AD7" s="468"/>
      <c r="AE7" s="125"/>
      <c r="AF7" s="504" t="s">
        <v>216</v>
      </c>
      <c r="AG7" s="505"/>
      <c r="AH7" s="506"/>
      <c r="AI7" s="505" t="s">
        <v>218</v>
      </c>
      <c r="AJ7" s="505"/>
      <c r="AK7" s="507"/>
      <c r="AL7" s="125"/>
      <c r="AM7" s="465" t="s">
        <v>210</v>
      </c>
      <c r="AN7" s="466"/>
      <c r="AO7" s="467"/>
      <c r="AP7" s="466"/>
      <c r="AQ7" s="466"/>
      <c r="AR7" s="468"/>
      <c r="AS7" s="125"/>
      <c r="AT7" s="465" t="s">
        <v>219</v>
      </c>
      <c r="AU7" s="466"/>
      <c r="AV7" s="467"/>
      <c r="AW7" s="466" t="s">
        <v>360</v>
      </c>
      <c r="AX7" s="466"/>
      <c r="AY7" s="468"/>
      <c r="AZ7" s="125"/>
      <c r="BA7" s="465" t="s">
        <v>218</v>
      </c>
      <c r="BB7" s="466"/>
      <c r="BC7" s="467"/>
      <c r="BD7" s="466" t="s">
        <v>327</v>
      </c>
      <c r="BE7" s="466"/>
      <c r="BF7" s="468"/>
      <c r="BG7" s="77"/>
      <c r="BH7" s="465" t="s">
        <v>289</v>
      </c>
      <c r="BI7" s="466"/>
      <c r="BJ7" s="467"/>
      <c r="BK7" s="466" t="s">
        <v>345</v>
      </c>
      <c r="BL7" s="466"/>
      <c r="BM7" s="468"/>
      <c r="BN7" s="125"/>
      <c r="BO7" s="465"/>
      <c r="BP7" s="466"/>
      <c r="BQ7" s="467"/>
      <c r="BR7" s="466"/>
      <c r="BS7" s="466"/>
      <c r="BT7" s="468"/>
      <c r="BU7" s="125"/>
      <c r="BV7" s="465" t="s">
        <v>217</v>
      </c>
      <c r="BW7" s="466"/>
      <c r="BX7" s="467"/>
      <c r="BY7" s="466"/>
      <c r="BZ7" s="466"/>
      <c r="CA7" s="468"/>
      <c r="CB7" s="125"/>
      <c r="CC7" s="465"/>
      <c r="CD7" s="466"/>
      <c r="CE7" s="467"/>
      <c r="CF7" s="466"/>
      <c r="CG7" s="466"/>
      <c r="CH7" s="468"/>
      <c r="CI7" s="125"/>
      <c r="CJ7" s="504"/>
      <c r="CK7" s="505"/>
      <c r="CL7" s="506"/>
      <c r="CM7" s="505"/>
      <c r="CN7" s="505"/>
      <c r="CO7" s="507"/>
      <c r="CP7" s="125"/>
      <c r="CQ7" s="465" t="s">
        <v>218</v>
      </c>
      <c r="CR7" s="466"/>
      <c r="CS7" s="467"/>
      <c r="CT7" s="466" t="s">
        <v>214</v>
      </c>
      <c r="CU7" s="466"/>
      <c r="CV7" s="468"/>
      <c r="CW7" s="125"/>
      <c r="CX7" s="465" t="s">
        <v>218</v>
      </c>
      <c r="CY7" s="466"/>
      <c r="CZ7" s="467"/>
      <c r="DA7" s="466" t="s">
        <v>289</v>
      </c>
      <c r="DB7" s="466"/>
      <c r="DC7" s="468"/>
      <c r="DD7" s="125"/>
      <c r="DE7" s="465" t="s">
        <v>218</v>
      </c>
      <c r="DF7" s="466"/>
      <c r="DG7" s="467"/>
      <c r="DH7" s="466" t="s">
        <v>212</v>
      </c>
      <c r="DI7" s="466"/>
      <c r="DJ7" s="468"/>
      <c r="DK7" s="125"/>
      <c r="DL7" s="465"/>
      <c r="DM7" s="466"/>
      <c r="DN7" s="467"/>
      <c r="DO7" s="466"/>
      <c r="DP7" s="466"/>
      <c r="DQ7" s="468"/>
      <c r="DR7" s="125"/>
      <c r="DS7" s="465"/>
      <c r="DT7" s="466"/>
      <c r="DU7" s="467"/>
      <c r="DV7" s="466"/>
      <c r="DW7" s="466"/>
      <c r="DX7" s="468"/>
      <c r="DY7" s="125"/>
      <c r="DZ7" s="465" t="s">
        <v>217</v>
      </c>
      <c r="EA7" s="466"/>
      <c r="EB7" s="467"/>
      <c r="EC7" s="466" t="s">
        <v>209</v>
      </c>
      <c r="ED7" s="466"/>
      <c r="EE7" s="468"/>
      <c r="EF7" s="125"/>
      <c r="EG7" s="465" t="s">
        <v>375</v>
      </c>
      <c r="EH7" s="466"/>
      <c r="EI7" s="467"/>
      <c r="EJ7" s="466"/>
      <c r="EK7" s="466"/>
      <c r="EL7" s="468"/>
      <c r="EM7" s="125"/>
      <c r="EN7" s="504" t="s">
        <v>266</v>
      </c>
      <c r="EO7" s="505"/>
      <c r="EP7" s="506"/>
      <c r="EQ7" s="505" t="s">
        <v>216</v>
      </c>
      <c r="ER7" s="505"/>
      <c r="ES7" s="507"/>
      <c r="ET7" s="125"/>
      <c r="EU7" s="465" t="s">
        <v>345</v>
      </c>
      <c r="EV7" s="466"/>
      <c r="EW7" s="467"/>
      <c r="EX7" s="466" t="s">
        <v>216</v>
      </c>
      <c r="EY7" s="466"/>
      <c r="EZ7" s="468"/>
      <c r="FA7" s="125"/>
      <c r="FB7" s="465" t="s">
        <v>289</v>
      </c>
      <c r="FC7" s="466"/>
      <c r="FD7" s="467"/>
      <c r="FE7" s="466" t="s">
        <v>218</v>
      </c>
      <c r="FF7" s="466"/>
      <c r="FG7" s="468"/>
      <c r="FH7" s="125"/>
      <c r="FI7" s="465" t="s">
        <v>215</v>
      </c>
      <c r="FJ7" s="466"/>
      <c r="FK7" s="467"/>
      <c r="FL7" s="466" t="s">
        <v>216</v>
      </c>
      <c r="FM7" s="466"/>
      <c r="FN7" s="468"/>
      <c r="FO7" s="125"/>
      <c r="FP7" s="504" t="s">
        <v>387</v>
      </c>
      <c r="FQ7" s="505"/>
      <c r="FR7" s="506"/>
      <c r="FS7" s="505"/>
      <c r="FT7" s="505"/>
      <c r="FU7" s="507"/>
      <c r="FV7" s="125"/>
      <c r="FW7" s="465"/>
      <c r="FX7" s="466"/>
      <c r="FY7" s="467"/>
      <c r="FZ7" s="466"/>
      <c r="GA7" s="466"/>
      <c r="GB7" s="468"/>
      <c r="GC7" s="125"/>
      <c r="GD7" s="465" t="s">
        <v>214</v>
      </c>
      <c r="GE7" s="466"/>
      <c r="GF7" s="467"/>
      <c r="GG7" s="466" t="s">
        <v>218</v>
      </c>
      <c r="GH7" s="466"/>
      <c r="GI7" s="468"/>
      <c r="GJ7" s="125"/>
      <c r="GK7" s="465"/>
      <c r="GL7" s="466"/>
      <c r="GM7" s="467"/>
      <c r="GN7" s="466"/>
      <c r="GO7" s="466"/>
      <c r="GP7" s="468"/>
      <c r="GQ7" s="125"/>
      <c r="GR7" s="465" t="s">
        <v>217</v>
      </c>
      <c r="GS7" s="466"/>
      <c r="GT7" s="467"/>
      <c r="GU7" s="466" t="s">
        <v>219</v>
      </c>
      <c r="GV7" s="466"/>
      <c r="GW7" s="468"/>
      <c r="GX7" s="125"/>
      <c r="GY7" s="465" t="s">
        <v>214</v>
      </c>
      <c r="GZ7" s="466"/>
      <c r="HA7" s="467"/>
      <c r="HB7" s="466" t="s">
        <v>217</v>
      </c>
      <c r="HC7" s="466"/>
      <c r="HD7" s="468"/>
      <c r="HE7" s="125"/>
      <c r="HF7" s="465"/>
      <c r="HG7" s="466"/>
      <c r="HH7" s="467"/>
      <c r="HI7" s="466"/>
      <c r="HJ7" s="466"/>
      <c r="HK7" s="468"/>
      <c r="HL7" s="125"/>
      <c r="HM7" s="465" t="s">
        <v>266</v>
      </c>
      <c r="HN7" s="466"/>
      <c r="HO7" s="467"/>
      <c r="HP7" s="466"/>
      <c r="HQ7" s="466"/>
      <c r="HR7" s="468"/>
      <c r="HS7" s="125"/>
      <c r="HT7" s="465" t="s">
        <v>217</v>
      </c>
      <c r="HU7" s="466"/>
      <c r="HV7" s="467"/>
      <c r="HW7" s="466" t="s">
        <v>266</v>
      </c>
      <c r="HX7" s="466"/>
      <c r="HY7" s="468"/>
      <c r="HZ7" s="125"/>
      <c r="IA7" s="465"/>
      <c r="IB7" s="466"/>
      <c r="IC7" s="467"/>
      <c r="ID7" s="466"/>
      <c r="IE7" s="466"/>
      <c r="IF7" s="468"/>
      <c r="IG7" s="125"/>
      <c r="IH7" s="465" t="s">
        <v>218</v>
      </c>
      <c r="II7" s="466"/>
      <c r="IJ7" s="467"/>
      <c r="IK7" s="466" t="s">
        <v>389</v>
      </c>
      <c r="IL7" s="466"/>
      <c r="IM7" s="468"/>
      <c r="IN7" s="125"/>
      <c r="IO7" s="465" t="s">
        <v>389</v>
      </c>
      <c r="IP7" s="466"/>
      <c r="IQ7" s="467"/>
      <c r="IR7" s="466" t="s">
        <v>219</v>
      </c>
      <c r="IS7" s="466"/>
      <c r="IT7" s="468"/>
      <c r="IU7" s="125"/>
      <c r="IV7" s="504"/>
      <c r="IW7" s="505"/>
      <c r="IX7" s="506"/>
      <c r="IY7" s="505"/>
      <c r="IZ7" s="505"/>
      <c r="JA7" s="507"/>
      <c r="JB7" s="125"/>
      <c r="JC7" s="465" t="s">
        <v>219</v>
      </c>
      <c r="JD7" s="466"/>
      <c r="JE7" s="467"/>
      <c r="JF7" s="466" t="s">
        <v>215</v>
      </c>
      <c r="JG7" s="466"/>
      <c r="JH7" s="468"/>
      <c r="JI7" s="125"/>
      <c r="JJ7" s="465"/>
      <c r="JK7" s="466"/>
      <c r="JL7" s="467"/>
      <c r="JM7" s="466"/>
      <c r="JN7" s="466"/>
      <c r="JO7" s="468"/>
      <c r="JP7" s="125"/>
      <c r="JQ7" s="465" t="s">
        <v>409</v>
      </c>
      <c r="JR7" s="466"/>
      <c r="JS7" s="467"/>
      <c r="JT7" s="466" t="s">
        <v>216</v>
      </c>
      <c r="JU7" s="466"/>
      <c r="JV7" s="468"/>
      <c r="JW7" s="125"/>
      <c r="JX7" s="504"/>
      <c r="JY7" s="505"/>
      <c r="JZ7" s="506"/>
      <c r="KA7" s="505"/>
      <c r="KB7" s="505"/>
      <c r="KC7" s="507"/>
      <c r="KD7" s="125"/>
      <c r="KE7" s="465" t="s">
        <v>266</v>
      </c>
      <c r="KF7" s="466"/>
      <c r="KG7" s="467"/>
      <c r="KH7" s="466" t="s">
        <v>210</v>
      </c>
      <c r="KI7" s="466"/>
      <c r="KJ7" s="468"/>
      <c r="KK7" s="125"/>
      <c r="KL7" s="465"/>
      <c r="KM7" s="466"/>
      <c r="KN7" s="467"/>
      <c r="KO7" s="466"/>
      <c r="KP7" s="466"/>
      <c r="KQ7" s="468"/>
      <c r="KR7" s="125"/>
      <c r="KS7" s="465" t="s">
        <v>416</v>
      </c>
      <c r="KT7" s="466"/>
      <c r="KU7" s="467"/>
      <c r="KV7" s="466" t="s">
        <v>215</v>
      </c>
      <c r="KW7" s="466"/>
      <c r="KX7" s="468"/>
      <c r="KY7" s="125"/>
      <c r="KZ7" s="504"/>
      <c r="LA7" s="505"/>
      <c r="LB7" s="506"/>
      <c r="LC7" s="505"/>
      <c r="LD7" s="505"/>
      <c r="LE7" s="507"/>
      <c r="LF7" s="125"/>
      <c r="LG7" s="465"/>
      <c r="LH7" s="466"/>
      <c r="LI7" s="467"/>
      <c r="LJ7" s="466"/>
      <c r="LK7" s="466"/>
      <c r="LL7" s="468"/>
      <c r="LM7" s="125"/>
      <c r="LN7" s="465"/>
      <c r="LO7" s="466"/>
      <c r="LP7" s="467"/>
      <c r="LQ7" s="466"/>
      <c r="LR7" s="466"/>
      <c r="LS7" s="468"/>
      <c r="LT7" s="125"/>
      <c r="LU7" s="465"/>
      <c r="LV7" s="466"/>
      <c r="LW7" s="467"/>
      <c r="LX7" s="466"/>
      <c r="LY7" s="466"/>
      <c r="LZ7" s="468"/>
      <c r="MA7" s="125"/>
      <c r="MB7" s="465"/>
      <c r="MC7" s="466"/>
      <c r="MD7" s="467"/>
      <c r="ME7" s="466"/>
      <c r="MF7" s="466"/>
      <c r="MG7" s="468"/>
      <c r="MH7" s="125"/>
      <c r="MI7" s="465"/>
      <c r="MJ7" s="466"/>
      <c r="MK7" s="467"/>
      <c r="ML7" s="466"/>
      <c r="MM7" s="466"/>
      <c r="MN7" s="468"/>
      <c r="MO7" s="125"/>
      <c r="MP7" s="504"/>
      <c r="MQ7" s="505"/>
      <c r="MR7" s="506"/>
      <c r="MS7" s="505"/>
      <c r="MT7" s="505"/>
      <c r="MU7" s="507"/>
      <c r="MV7" s="125"/>
      <c r="MW7" s="465"/>
      <c r="MX7" s="466"/>
      <c r="MY7" s="467"/>
      <c r="MZ7" s="466"/>
      <c r="NA7" s="466"/>
      <c r="NB7" s="468"/>
      <c r="NC7" s="125"/>
      <c r="ND7" s="465"/>
      <c r="NE7" s="466"/>
      <c r="NF7" s="467"/>
      <c r="NG7" s="466"/>
      <c r="NH7" s="466"/>
      <c r="NI7" s="468"/>
      <c r="NJ7" s="125"/>
      <c r="NK7" s="465"/>
      <c r="NL7" s="466"/>
      <c r="NM7" s="467"/>
      <c r="NN7" s="466"/>
      <c r="NO7" s="466"/>
      <c r="NP7" s="468"/>
      <c r="NQ7" s="125"/>
      <c r="NR7" s="504"/>
      <c r="NS7" s="505"/>
      <c r="NT7" s="506"/>
      <c r="NU7" s="505"/>
      <c r="NV7" s="505"/>
      <c r="NW7" s="507"/>
      <c r="NX7" s="125"/>
      <c r="NY7" s="465"/>
      <c r="NZ7" s="466"/>
      <c r="OA7" s="467"/>
      <c r="OB7" s="466"/>
      <c r="OC7" s="466"/>
      <c r="OD7" s="468"/>
      <c r="OE7" s="125"/>
      <c r="OF7" s="465"/>
      <c r="OG7" s="466"/>
      <c r="OH7" s="467"/>
      <c r="OI7" s="466"/>
      <c r="OJ7" s="466"/>
      <c r="OK7" s="468"/>
      <c r="OL7" s="125"/>
      <c r="OM7" s="465"/>
      <c r="ON7" s="466"/>
      <c r="OO7" s="467"/>
      <c r="OP7" s="466"/>
      <c r="OQ7" s="466"/>
      <c r="OR7" s="468"/>
      <c r="OS7" s="125"/>
      <c r="OT7" s="504"/>
      <c r="OU7" s="505"/>
      <c r="OV7" s="506"/>
      <c r="OW7" s="505"/>
      <c r="OX7" s="505"/>
      <c r="OY7" s="507"/>
      <c r="OZ7" s="125"/>
      <c r="PA7" s="465"/>
      <c r="PB7" s="466"/>
      <c r="PC7" s="467"/>
      <c r="PD7" s="466"/>
      <c r="PE7" s="466"/>
      <c r="PF7" s="468"/>
      <c r="PG7" s="125"/>
      <c r="PH7" s="465"/>
      <c r="PI7" s="466"/>
      <c r="PJ7" s="467"/>
      <c r="PK7" s="466"/>
      <c r="PL7" s="466"/>
      <c r="PM7" s="468"/>
      <c r="PN7" s="125"/>
      <c r="PO7" s="465"/>
      <c r="PP7" s="466"/>
      <c r="PQ7" s="467"/>
      <c r="PR7" s="466"/>
      <c r="PS7" s="466"/>
      <c r="PT7" s="468"/>
      <c r="PU7" s="125"/>
      <c r="PV7" s="504"/>
      <c r="PW7" s="505"/>
      <c r="PX7" s="506"/>
      <c r="PY7" s="505"/>
      <c r="PZ7" s="505"/>
      <c r="QA7" s="507"/>
      <c r="QB7" s="125"/>
      <c r="QC7" s="465"/>
      <c r="QD7" s="466"/>
      <c r="QE7" s="467"/>
      <c r="QF7" s="466"/>
      <c r="QG7" s="466"/>
      <c r="QH7" s="468"/>
      <c r="QI7" s="381"/>
      <c r="QJ7" s="465"/>
      <c r="QK7" s="466"/>
      <c r="QL7" s="467"/>
      <c r="QM7" s="466"/>
      <c r="QN7" s="466"/>
      <c r="QO7" s="468"/>
      <c r="QP7" s="381"/>
      <c r="QQ7" s="465"/>
      <c r="QR7" s="466"/>
      <c r="QS7" s="467"/>
      <c r="QT7" s="466"/>
      <c r="QU7" s="466"/>
      <c r="QV7" s="468"/>
    </row>
    <row r="8" spans="1:464" ht="12.75" customHeight="1" x14ac:dyDescent="0.2">
      <c r="A8" s="490"/>
      <c r="B8" s="491"/>
      <c r="C8" s="492"/>
      <c r="D8" s="466"/>
      <c r="E8" s="480"/>
      <c r="F8" s="467"/>
      <c r="G8" s="480"/>
      <c r="H8" s="480"/>
      <c r="I8" s="468"/>
      <c r="J8" s="123"/>
      <c r="K8" s="465"/>
      <c r="L8" s="466"/>
      <c r="M8" s="467"/>
      <c r="N8" s="466"/>
      <c r="O8" s="466"/>
      <c r="P8" s="468"/>
      <c r="Q8" s="125"/>
      <c r="R8" s="465" t="s">
        <v>217</v>
      </c>
      <c r="S8" s="466"/>
      <c r="T8" s="467"/>
      <c r="U8" s="508"/>
      <c r="V8" s="466"/>
      <c r="W8" s="468"/>
      <c r="X8" s="125"/>
      <c r="Y8" s="465"/>
      <c r="Z8" s="466"/>
      <c r="AA8" s="467"/>
      <c r="AB8" s="466"/>
      <c r="AC8" s="466"/>
      <c r="AD8" s="468"/>
      <c r="AE8" s="125"/>
      <c r="AF8" s="504"/>
      <c r="AG8" s="505"/>
      <c r="AH8" s="506"/>
      <c r="AI8" s="505"/>
      <c r="AJ8" s="505"/>
      <c r="AK8" s="507"/>
      <c r="AL8" s="125"/>
      <c r="AM8" s="465"/>
      <c r="AN8" s="466"/>
      <c r="AO8" s="467"/>
      <c r="AP8" s="466"/>
      <c r="AQ8" s="466"/>
      <c r="AR8" s="468"/>
      <c r="AS8" s="125"/>
      <c r="AT8" s="465" t="s">
        <v>216</v>
      </c>
      <c r="AU8" s="466"/>
      <c r="AV8" s="467"/>
      <c r="AW8" s="466" t="s">
        <v>218</v>
      </c>
      <c r="AX8" s="466"/>
      <c r="AY8" s="468"/>
      <c r="AZ8" s="125"/>
      <c r="BA8" s="465" t="s">
        <v>217</v>
      </c>
      <c r="BB8" s="466"/>
      <c r="BC8" s="467"/>
      <c r="BD8" s="466" t="s">
        <v>207</v>
      </c>
      <c r="BE8" s="466"/>
      <c r="BF8" s="468"/>
      <c r="BG8" s="77"/>
      <c r="BH8" s="465" t="s">
        <v>217</v>
      </c>
      <c r="BI8" s="466"/>
      <c r="BJ8" s="467"/>
      <c r="BK8" s="466" t="s">
        <v>357</v>
      </c>
      <c r="BL8" s="466"/>
      <c r="BM8" s="468"/>
      <c r="BN8" s="125"/>
      <c r="BO8" s="465"/>
      <c r="BP8" s="466"/>
      <c r="BQ8" s="467"/>
      <c r="BR8" s="466"/>
      <c r="BS8" s="466"/>
      <c r="BT8" s="468"/>
      <c r="BU8" s="125"/>
      <c r="BV8" s="465"/>
      <c r="BW8" s="466"/>
      <c r="BX8" s="467"/>
      <c r="BY8" s="466"/>
      <c r="BZ8" s="466"/>
      <c r="CA8" s="468"/>
      <c r="CB8" s="125"/>
      <c r="CC8" s="465"/>
      <c r="CD8" s="466"/>
      <c r="CE8" s="467"/>
      <c r="CF8" s="466"/>
      <c r="CG8" s="466"/>
      <c r="CH8" s="468"/>
      <c r="CI8" s="125"/>
      <c r="CJ8" s="504"/>
      <c r="CK8" s="505"/>
      <c r="CL8" s="506"/>
      <c r="CM8" s="505"/>
      <c r="CN8" s="505"/>
      <c r="CO8" s="507"/>
      <c r="CP8" s="125"/>
      <c r="CQ8" s="465" t="s">
        <v>360</v>
      </c>
      <c r="CR8" s="466"/>
      <c r="CS8" s="467"/>
      <c r="CT8" s="466" t="s">
        <v>218</v>
      </c>
      <c r="CU8" s="466"/>
      <c r="CV8" s="468"/>
      <c r="CW8" s="125"/>
      <c r="CX8" s="465" t="s">
        <v>216</v>
      </c>
      <c r="CY8" s="466"/>
      <c r="CZ8" s="467"/>
      <c r="DA8" s="466"/>
      <c r="DB8" s="466"/>
      <c r="DC8" s="468"/>
      <c r="DD8" s="125"/>
      <c r="DE8" s="465"/>
      <c r="DF8" s="466"/>
      <c r="DG8" s="467"/>
      <c r="DH8" s="466"/>
      <c r="DI8" s="466"/>
      <c r="DJ8" s="468"/>
      <c r="DK8" s="125"/>
      <c r="DL8" s="465"/>
      <c r="DM8" s="466"/>
      <c r="DN8" s="467"/>
      <c r="DO8" s="466"/>
      <c r="DP8" s="466"/>
      <c r="DQ8" s="468"/>
      <c r="DR8" s="125"/>
      <c r="DS8" s="465"/>
      <c r="DT8" s="466"/>
      <c r="DU8" s="467"/>
      <c r="DV8" s="466"/>
      <c r="DW8" s="466"/>
      <c r="DX8" s="468"/>
      <c r="DY8" s="125"/>
      <c r="DZ8" s="465"/>
      <c r="EA8" s="466"/>
      <c r="EB8" s="467"/>
      <c r="EC8" s="466"/>
      <c r="ED8" s="466"/>
      <c r="EE8" s="468"/>
      <c r="EF8" s="125"/>
      <c r="EG8" s="465"/>
      <c r="EH8" s="466"/>
      <c r="EI8" s="467"/>
      <c r="EJ8" s="466"/>
      <c r="EK8" s="466"/>
      <c r="EL8" s="468"/>
      <c r="EM8" s="125"/>
      <c r="EN8" s="504" t="s">
        <v>216</v>
      </c>
      <c r="EO8" s="505"/>
      <c r="EP8" s="506"/>
      <c r="EQ8" s="505" t="s">
        <v>212</v>
      </c>
      <c r="ER8" s="505"/>
      <c r="ES8" s="507"/>
      <c r="ET8" s="125"/>
      <c r="EU8" s="465" t="s">
        <v>212</v>
      </c>
      <c r="EV8" s="466"/>
      <c r="EW8" s="467"/>
      <c r="EX8" s="466" t="s">
        <v>209</v>
      </c>
      <c r="EY8" s="466"/>
      <c r="EZ8" s="468"/>
      <c r="FA8" s="125"/>
      <c r="FB8" s="465"/>
      <c r="FC8" s="466"/>
      <c r="FD8" s="467"/>
      <c r="FE8" s="466"/>
      <c r="FF8" s="466"/>
      <c r="FG8" s="468"/>
      <c r="FH8" s="125"/>
      <c r="FI8" s="465"/>
      <c r="FJ8" s="466"/>
      <c r="FK8" s="467"/>
      <c r="FL8" s="466"/>
      <c r="FM8" s="466"/>
      <c r="FN8" s="468"/>
      <c r="FO8" s="125"/>
      <c r="FP8" s="504"/>
      <c r="FQ8" s="505"/>
      <c r="FR8" s="506"/>
      <c r="FS8" s="505"/>
      <c r="FT8" s="505"/>
      <c r="FU8" s="507"/>
      <c r="FV8" s="125"/>
      <c r="FW8" s="465"/>
      <c r="FX8" s="466"/>
      <c r="FY8" s="467"/>
      <c r="FZ8" s="466"/>
      <c r="GA8" s="466"/>
      <c r="GB8" s="468"/>
      <c r="GC8" s="125"/>
      <c r="GD8" s="465" t="s">
        <v>266</v>
      </c>
      <c r="GE8" s="466"/>
      <c r="GF8" s="467"/>
      <c r="GG8" s="466" t="s">
        <v>220</v>
      </c>
      <c r="GH8" s="466"/>
      <c r="GI8" s="468"/>
      <c r="GJ8" s="125"/>
      <c r="GK8" s="465"/>
      <c r="GL8" s="466"/>
      <c r="GM8" s="467"/>
      <c r="GN8" s="466"/>
      <c r="GO8" s="466"/>
      <c r="GP8" s="468"/>
      <c r="GQ8" s="125"/>
      <c r="GR8" s="465"/>
      <c r="GS8" s="466"/>
      <c r="GT8" s="467"/>
      <c r="GU8" s="466"/>
      <c r="GV8" s="466"/>
      <c r="GW8" s="468"/>
      <c r="GX8" s="125"/>
      <c r="GY8" s="465" t="s">
        <v>266</v>
      </c>
      <c r="GZ8" s="466"/>
      <c r="HA8" s="467"/>
      <c r="HB8" s="466" t="s">
        <v>216</v>
      </c>
      <c r="HC8" s="466"/>
      <c r="HD8" s="468"/>
      <c r="HE8" s="125"/>
      <c r="HF8" s="465"/>
      <c r="HG8" s="466"/>
      <c r="HH8" s="467"/>
      <c r="HI8" s="466"/>
      <c r="HJ8" s="466"/>
      <c r="HK8" s="468"/>
      <c r="HL8" s="125"/>
      <c r="HM8" s="465"/>
      <c r="HN8" s="466"/>
      <c r="HO8" s="467"/>
      <c r="HP8" s="466"/>
      <c r="HQ8" s="466"/>
      <c r="HR8" s="468"/>
      <c r="HS8" s="125"/>
      <c r="HT8" s="465"/>
      <c r="HU8" s="466"/>
      <c r="HV8" s="467"/>
      <c r="HW8" s="466" t="s">
        <v>389</v>
      </c>
      <c r="HX8" s="466"/>
      <c r="HY8" s="468"/>
      <c r="HZ8" s="125"/>
      <c r="IA8" s="465"/>
      <c r="IB8" s="466"/>
      <c r="IC8" s="467"/>
      <c r="ID8" s="466"/>
      <c r="IE8" s="466"/>
      <c r="IF8" s="468"/>
      <c r="IG8" s="125"/>
      <c r="IH8" s="465" t="s">
        <v>217</v>
      </c>
      <c r="II8" s="466"/>
      <c r="IJ8" s="467"/>
      <c r="IK8" s="466" t="s">
        <v>214</v>
      </c>
      <c r="IL8" s="466"/>
      <c r="IM8" s="468"/>
      <c r="IN8" s="125"/>
      <c r="IO8" s="465" t="s">
        <v>289</v>
      </c>
      <c r="IP8" s="466"/>
      <c r="IQ8" s="467"/>
      <c r="IR8" s="466"/>
      <c r="IS8" s="466"/>
      <c r="IT8" s="468"/>
      <c r="IU8" s="125"/>
      <c r="IV8" s="504"/>
      <c r="IW8" s="505"/>
      <c r="IX8" s="506"/>
      <c r="IY8" s="505"/>
      <c r="IZ8" s="505"/>
      <c r="JA8" s="507"/>
      <c r="JB8" s="125"/>
      <c r="JC8" s="465" t="s">
        <v>218</v>
      </c>
      <c r="JD8" s="466"/>
      <c r="JE8" s="467"/>
      <c r="JF8" s="466"/>
      <c r="JG8" s="466"/>
      <c r="JH8" s="468"/>
      <c r="JI8" s="125"/>
      <c r="JJ8" s="465"/>
      <c r="JK8" s="466"/>
      <c r="JL8" s="467"/>
      <c r="JM8" s="466"/>
      <c r="JN8" s="466"/>
      <c r="JO8" s="468"/>
      <c r="JP8" s="125"/>
      <c r="JQ8" s="465" t="s">
        <v>216</v>
      </c>
      <c r="JR8" s="466"/>
      <c r="JS8" s="467"/>
      <c r="JT8" s="466" t="s">
        <v>266</v>
      </c>
      <c r="JU8" s="466"/>
      <c r="JV8" s="468"/>
      <c r="JW8" s="125"/>
      <c r="JX8" s="504"/>
      <c r="JY8" s="505"/>
      <c r="JZ8" s="506"/>
      <c r="KA8" s="505"/>
      <c r="KB8" s="505"/>
      <c r="KC8" s="507"/>
      <c r="KD8" s="125"/>
      <c r="KE8" s="465" t="s">
        <v>219</v>
      </c>
      <c r="KF8" s="466"/>
      <c r="KG8" s="467"/>
      <c r="KH8" s="466"/>
      <c r="KI8" s="466"/>
      <c r="KJ8" s="468"/>
      <c r="KK8" s="125"/>
      <c r="KL8" s="465"/>
      <c r="KM8" s="466"/>
      <c r="KN8" s="467"/>
      <c r="KO8" s="466"/>
      <c r="KP8" s="466"/>
      <c r="KQ8" s="468"/>
      <c r="KR8" s="125"/>
      <c r="KS8" s="465"/>
      <c r="KT8" s="466"/>
      <c r="KU8" s="467"/>
      <c r="KV8" s="466" t="s">
        <v>389</v>
      </c>
      <c r="KW8" s="466"/>
      <c r="KX8" s="468"/>
      <c r="KY8" s="125"/>
      <c r="KZ8" s="504"/>
      <c r="LA8" s="505"/>
      <c r="LB8" s="506"/>
      <c r="LC8" s="505"/>
      <c r="LD8" s="505"/>
      <c r="LE8" s="507"/>
      <c r="LF8" s="125"/>
      <c r="LG8" s="465"/>
      <c r="LH8" s="466"/>
      <c r="LI8" s="467"/>
      <c r="LJ8" s="466"/>
      <c r="LK8" s="466"/>
      <c r="LL8" s="468"/>
      <c r="LM8" s="125"/>
      <c r="LN8" s="465"/>
      <c r="LO8" s="466"/>
      <c r="LP8" s="467"/>
      <c r="LQ8" s="466"/>
      <c r="LR8" s="466"/>
      <c r="LS8" s="468"/>
      <c r="LT8" s="125"/>
      <c r="LU8" s="465"/>
      <c r="LV8" s="466"/>
      <c r="LW8" s="467"/>
      <c r="LX8" s="466"/>
      <c r="LY8" s="466"/>
      <c r="LZ8" s="468"/>
      <c r="MA8" s="125"/>
      <c r="MB8" s="465"/>
      <c r="MC8" s="466"/>
      <c r="MD8" s="467"/>
      <c r="ME8" s="466"/>
      <c r="MF8" s="466"/>
      <c r="MG8" s="468"/>
      <c r="MH8" s="125"/>
      <c r="MI8" s="465"/>
      <c r="MJ8" s="466"/>
      <c r="MK8" s="467"/>
      <c r="ML8" s="466"/>
      <c r="MM8" s="466"/>
      <c r="MN8" s="468"/>
      <c r="MO8" s="125"/>
      <c r="MP8" s="504"/>
      <c r="MQ8" s="505"/>
      <c r="MR8" s="506"/>
      <c r="MS8" s="505"/>
      <c r="MT8" s="505"/>
      <c r="MU8" s="507"/>
      <c r="MV8" s="125"/>
      <c r="MW8" s="465"/>
      <c r="MX8" s="466"/>
      <c r="MY8" s="467"/>
      <c r="MZ8" s="466"/>
      <c r="NA8" s="466"/>
      <c r="NB8" s="468"/>
      <c r="NC8" s="125"/>
      <c r="ND8" s="465"/>
      <c r="NE8" s="466"/>
      <c r="NF8" s="467"/>
      <c r="NG8" s="466"/>
      <c r="NH8" s="466"/>
      <c r="NI8" s="468"/>
      <c r="NJ8" s="125"/>
      <c r="NK8" s="465"/>
      <c r="NL8" s="466"/>
      <c r="NM8" s="467"/>
      <c r="NN8" s="466"/>
      <c r="NO8" s="466"/>
      <c r="NP8" s="468"/>
      <c r="NQ8" s="125"/>
      <c r="NR8" s="504"/>
      <c r="NS8" s="505"/>
      <c r="NT8" s="506"/>
      <c r="NU8" s="505"/>
      <c r="NV8" s="505"/>
      <c r="NW8" s="507"/>
      <c r="NX8" s="125"/>
      <c r="NY8" s="465"/>
      <c r="NZ8" s="466"/>
      <c r="OA8" s="467"/>
      <c r="OB8" s="466"/>
      <c r="OC8" s="466"/>
      <c r="OD8" s="468"/>
      <c r="OE8" s="125"/>
      <c r="OF8" s="465"/>
      <c r="OG8" s="466"/>
      <c r="OH8" s="467"/>
      <c r="OI8" s="466"/>
      <c r="OJ8" s="466"/>
      <c r="OK8" s="468"/>
      <c r="OL8" s="125"/>
      <c r="OM8" s="465"/>
      <c r="ON8" s="466"/>
      <c r="OO8" s="467"/>
      <c r="OP8" s="466"/>
      <c r="OQ8" s="466"/>
      <c r="OR8" s="468"/>
      <c r="OS8" s="125"/>
      <c r="OT8" s="504"/>
      <c r="OU8" s="505"/>
      <c r="OV8" s="506"/>
      <c r="OW8" s="505"/>
      <c r="OX8" s="505"/>
      <c r="OY8" s="507"/>
      <c r="OZ8" s="125"/>
      <c r="PA8" s="465"/>
      <c r="PB8" s="466"/>
      <c r="PC8" s="467"/>
      <c r="PD8" s="466"/>
      <c r="PE8" s="466"/>
      <c r="PF8" s="468"/>
      <c r="PG8" s="125"/>
      <c r="PH8" s="465"/>
      <c r="PI8" s="466"/>
      <c r="PJ8" s="467"/>
      <c r="PK8" s="466"/>
      <c r="PL8" s="466"/>
      <c r="PM8" s="468"/>
      <c r="PN8" s="125"/>
      <c r="PO8" s="465"/>
      <c r="PP8" s="466"/>
      <c r="PQ8" s="467"/>
      <c r="PR8" s="466"/>
      <c r="PS8" s="466"/>
      <c r="PT8" s="468"/>
      <c r="PU8" s="125"/>
      <c r="PV8" s="504"/>
      <c r="PW8" s="505"/>
      <c r="PX8" s="506"/>
      <c r="PY8" s="505"/>
      <c r="PZ8" s="505"/>
      <c r="QA8" s="507"/>
      <c r="QB8" s="125"/>
      <c r="QC8" s="465"/>
      <c r="QD8" s="466"/>
      <c r="QE8" s="467"/>
      <c r="QF8" s="466"/>
      <c r="QG8" s="466"/>
      <c r="QH8" s="468"/>
      <c r="QI8" s="381"/>
      <c r="QJ8" s="465"/>
      <c r="QK8" s="466"/>
      <c r="QL8" s="467"/>
      <c r="QM8" s="466"/>
      <c r="QN8" s="466"/>
      <c r="QO8" s="468"/>
      <c r="QP8" s="381"/>
      <c r="QQ8" s="465"/>
      <c r="QR8" s="466"/>
      <c r="QS8" s="467"/>
      <c r="QT8" s="466"/>
      <c r="QU8" s="466"/>
      <c r="QV8" s="468"/>
    </row>
    <row r="9" spans="1:464" ht="12.75" customHeight="1" thickBot="1" x14ac:dyDescent="0.25">
      <c r="A9" s="490"/>
      <c r="B9" s="491"/>
      <c r="C9" s="492"/>
      <c r="D9" s="470"/>
      <c r="E9" s="470"/>
      <c r="F9" s="471"/>
      <c r="G9" s="472"/>
      <c r="H9" s="470"/>
      <c r="I9" s="473"/>
      <c r="J9" s="123"/>
      <c r="K9" s="469"/>
      <c r="L9" s="470"/>
      <c r="M9" s="471"/>
      <c r="N9" s="472"/>
      <c r="O9" s="470"/>
      <c r="P9" s="473"/>
      <c r="Q9" s="124"/>
      <c r="R9" s="465"/>
      <c r="S9" s="466"/>
      <c r="T9" s="467"/>
      <c r="U9" s="508"/>
      <c r="V9" s="466"/>
      <c r="W9" s="468"/>
      <c r="X9" s="124"/>
      <c r="Y9" s="469"/>
      <c r="Z9" s="470"/>
      <c r="AA9" s="471"/>
      <c r="AB9" s="472"/>
      <c r="AC9" s="470"/>
      <c r="AD9" s="473"/>
      <c r="AE9" s="124"/>
      <c r="AF9" s="469"/>
      <c r="AG9" s="470"/>
      <c r="AH9" s="471"/>
      <c r="AI9" s="472"/>
      <c r="AJ9" s="470"/>
      <c r="AK9" s="473"/>
      <c r="AL9" s="124"/>
      <c r="AM9" s="469"/>
      <c r="AN9" s="470"/>
      <c r="AO9" s="471"/>
      <c r="AP9" s="472"/>
      <c r="AQ9" s="470"/>
      <c r="AR9" s="473"/>
      <c r="AS9" s="124"/>
      <c r="AT9" s="469"/>
      <c r="AU9" s="470"/>
      <c r="AV9" s="471"/>
      <c r="AW9" s="472"/>
      <c r="AX9" s="470"/>
      <c r="AY9" s="473"/>
      <c r="AZ9" s="124"/>
      <c r="BA9" s="469"/>
      <c r="BB9" s="470"/>
      <c r="BC9" s="471"/>
      <c r="BD9" s="472"/>
      <c r="BE9" s="470"/>
      <c r="BF9" s="473"/>
      <c r="BG9" s="84"/>
      <c r="BH9" s="469"/>
      <c r="BI9" s="470"/>
      <c r="BJ9" s="471"/>
      <c r="BK9" s="472"/>
      <c r="BL9" s="470"/>
      <c r="BM9" s="473"/>
      <c r="BN9" s="124"/>
      <c r="BO9" s="469"/>
      <c r="BP9" s="470"/>
      <c r="BQ9" s="471"/>
      <c r="BR9" s="472"/>
      <c r="BS9" s="470"/>
      <c r="BT9" s="473"/>
      <c r="BU9" s="124"/>
      <c r="BV9" s="469"/>
      <c r="BW9" s="470"/>
      <c r="BX9" s="471"/>
      <c r="BY9" s="472"/>
      <c r="BZ9" s="470"/>
      <c r="CA9" s="473"/>
      <c r="CB9" s="124"/>
      <c r="CC9" s="469"/>
      <c r="CD9" s="470"/>
      <c r="CE9" s="471"/>
      <c r="CF9" s="472"/>
      <c r="CG9" s="470"/>
      <c r="CH9" s="473"/>
      <c r="CI9" s="124"/>
      <c r="CJ9" s="469"/>
      <c r="CK9" s="470"/>
      <c r="CL9" s="471"/>
      <c r="CM9" s="472"/>
      <c r="CN9" s="470"/>
      <c r="CO9" s="473"/>
      <c r="CP9" s="124"/>
      <c r="CQ9" s="469" t="s">
        <v>216</v>
      </c>
      <c r="CR9" s="470"/>
      <c r="CS9" s="471"/>
      <c r="CT9" s="472" t="s">
        <v>266</v>
      </c>
      <c r="CU9" s="470"/>
      <c r="CV9" s="473"/>
      <c r="CW9" s="124"/>
      <c r="CX9" s="469"/>
      <c r="CY9" s="470"/>
      <c r="CZ9" s="471"/>
      <c r="DA9" s="472"/>
      <c r="DB9" s="470"/>
      <c r="DC9" s="473"/>
      <c r="DD9" s="124"/>
      <c r="DE9" s="469"/>
      <c r="DF9" s="470"/>
      <c r="DG9" s="471"/>
      <c r="DH9" s="472"/>
      <c r="DI9" s="470"/>
      <c r="DJ9" s="473"/>
      <c r="DK9" s="124"/>
      <c r="DL9" s="469"/>
      <c r="DM9" s="470"/>
      <c r="DN9" s="471"/>
      <c r="DO9" s="472"/>
      <c r="DP9" s="470"/>
      <c r="DQ9" s="473"/>
      <c r="DR9" s="124"/>
      <c r="DS9" s="469"/>
      <c r="DT9" s="470"/>
      <c r="DU9" s="471"/>
      <c r="DV9" s="472"/>
      <c r="DW9" s="470"/>
      <c r="DX9" s="473"/>
      <c r="DY9" s="124"/>
      <c r="DZ9" s="469"/>
      <c r="EA9" s="470"/>
      <c r="EB9" s="471"/>
      <c r="EC9" s="472"/>
      <c r="ED9" s="470"/>
      <c r="EE9" s="473"/>
      <c r="EF9" s="124"/>
      <c r="EG9" s="469"/>
      <c r="EH9" s="470"/>
      <c r="EI9" s="471"/>
      <c r="EJ9" s="472"/>
      <c r="EK9" s="470"/>
      <c r="EL9" s="473"/>
      <c r="EM9" s="124"/>
      <c r="EN9" s="469"/>
      <c r="EO9" s="470"/>
      <c r="EP9" s="471"/>
      <c r="EQ9" s="472"/>
      <c r="ER9" s="470"/>
      <c r="ES9" s="473"/>
      <c r="ET9" s="124"/>
      <c r="EU9" s="469"/>
      <c r="EV9" s="470"/>
      <c r="EW9" s="471"/>
      <c r="EX9" s="472"/>
      <c r="EY9" s="470"/>
      <c r="EZ9" s="473"/>
      <c r="FA9" s="124"/>
      <c r="FB9" s="469"/>
      <c r="FC9" s="470"/>
      <c r="FD9" s="471"/>
      <c r="FE9" s="472"/>
      <c r="FF9" s="470"/>
      <c r="FG9" s="473"/>
      <c r="FH9" s="124"/>
      <c r="FI9" s="469"/>
      <c r="FJ9" s="470"/>
      <c r="FK9" s="471"/>
      <c r="FL9" s="472"/>
      <c r="FM9" s="470"/>
      <c r="FN9" s="473"/>
      <c r="FO9" s="124"/>
      <c r="FP9" s="469"/>
      <c r="FQ9" s="470"/>
      <c r="FR9" s="471"/>
      <c r="FS9" s="472"/>
      <c r="FT9" s="470"/>
      <c r="FU9" s="473"/>
      <c r="FV9" s="124"/>
      <c r="FW9" s="469"/>
      <c r="FX9" s="470"/>
      <c r="FY9" s="471"/>
      <c r="FZ9" s="472"/>
      <c r="GA9" s="470"/>
      <c r="GB9" s="473"/>
      <c r="GC9" s="124"/>
      <c r="GD9" s="469" t="s">
        <v>216</v>
      </c>
      <c r="GE9" s="470"/>
      <c r="GF9" s="471"/>
      <c r="GG9" s="472" t="s">
        <v>212</v>
      </c>
      <c r="GH9" s="470"/>
      <c r="GI9" s="473"/>
      <c r="GJ9" s="124"/>
      <c r="GK9" s="469"/>
      <c r="GL9" s="470"/>
      <c r="GM9" s="471"/>
      <c r="GN9" s="472"/>
      <c r="GO9" s="470"/>
      <c r="GP9" s="473"/>
      <c r="GQ9" s="124"/>
      <c r="GR9" s="469"/>
      <c r="GS9" s="470"/>
      <c r="GT9" s="471"/>
      <c r="GU9" s="472"/>
      <c r="GV9" s="470"/>
      <c r="GW9" s="473"/>
      <c r="GX9" s="124"/>
      <c r="GY9" s="469"/>
      <c r="GZ9" s="470"/>
      <c r="HA9" s="471"/>
      <c r="HB9" s="472"/>
      <c r="HC9" s="470"/>
      <c r="HD9" s="473"/>
      <c r="HE9" s="124"/>
      <c r="HF9" s="469"/>
      <c r="HG9" s="470"/>
      <c r="HH9" s="471"/>
      <c r="HI9" s="472"/>
      <c r="HJ9" s="470"/>
      <c r="HK9" s="473"/>
      <c r="HL9" s="124"/>
      <c r="HM9" s="469"/>
      <c r="HN9" s="470"/>
      <c r="HO9" s="471"/>
      <c r="HP9" s="472"/>
      <c r="HQ9" s="470"/>
      <c r="HR9" s="473"/>
      <c r="HS9" s="124"/>
      <c r="HT9" s="469"/>
      <c r="HU9" s="470"/>
      <c r="HV9" s="471"/>
      <c r="HW9" s="472" t="s">
        <v>208</v>
      </c>
      <c r="HX9" s="470"/>
      <c r="HY9" s="473"/>
      <c r="HZ9" s="124"/>
      <c r="IA9" s="469"/>
      <c r="IB9" s="470"/>
      <c r="IC9" s="471"/>
      <c r="ID9" s="472"/>
      <c r="IE9" s="470"/>
      <c r="IF9" s="473"/>
      <c r="IG9" s="124"/>
      <c r="IH9" s="469" t="s">
        <v>207</v>
      </c>
      <c r="II9" s="470"/>
      <c r="IJ9" s="471"/>
      <c r="IK9" s="472" t="s">
        <v>289</v>
      </c>
      <c r="IL9" s="470"/>
      <c r="IM9" s="473"/>
      <c r="IN9" s="124"/>
      <c r="IO9" s="469" t="s">
        <v>219</v>
      </c>
      <c r="IP9" s="470"/>
      <c r="IQ9" s="471"/>
      <c r="IR9" s="472" t="s">
        <v>218</v>
      </c>
      <c r="IS9" s="470"/>
      <c r="IT9" s="473"/>
      <c r="IU9" s="124"/>
      <c r="IV9" s="469"/>
      <c r="IW9" s="470"/>
      <c r="IX9" s="471"/>
      <c r="IY9" s="472"/>
      <c r="IZ9" s="470"/>
      <c r="JA9" s="473"/>
      <c r="JB9" s="124"/>
      <c r="JC9" s="469"/>
      <c r="JD9" s="470"/>
      <c r="JE9" s="471"/>
      <c r="JF9" s="472"/>
      <c r="JG9" s="470"/>
      <c r="JH9" s="473"/>
      <c r="JI9" s="124"/>
      <c r="JJ9" s="469"/>
      <c r="JK9" s="470"/>
      <c r="JL9" s="471"/>
      <c r="JM9" s="472"/>
      <c r="JN9" s="470"/>
      <c r="JO9" s="473"/>
      <c r="JP9" s="124"/>
      <c r="JQ9" s="469" t="s">
        <v>266</v>
      </c>
      <c r="JR9" s="470"/>
      <c r="JS9" s="471"/>
      <c r="JT9" s="472" t="s">
        <v>219</v>
      </c>
      <c r="JU9" s="470"/>
      <c r="JV9" s="473"/>
      <c r="JW9" s="124"/>
      <c r="JX9" s="469"/>
      <c r="JY9" s="470"/>
      <c r="JZ9" s="471"/>
      <c r="KA9" s="472"/>
      <c r="KB9" s="470"/>
      <c r="KC9" s="473"/>
      <c r="KD9" s="124"/>
      <c r="KE9" s="469" t="s">
        <v>215</v>
      </c>
      <c r="KF9" s="470"/>
      <c r="KG9" s="471"/>
      <c r="KH9" s="472"/>
      <c r="KI9" s="470"/>
      <c r="KJ9" s="473"/>
      <c r="KK9" s="124"/>
      <c r="KL9" s="469"/>
      <c r="KM9" s="470"/>
      <c r="KN9" s="471"/>
      <c r="KO9" s="472"/>
      <c r="KP9" s="470"/>
      <c r="KQ9" s="473"/>
      <c r="KR9" s="124"/>
      <c r="KS9" s="469"/>
      <c r="KT9" s="470"/>
      <c r="KU9" s="471"/>
      <c r="KV9" s="472"/>
      <c r="KW9" s="470"/>
      <c r="KX9" s="473"/>
      <c r="KY9" s="124"/>
      <c r="KZ9" s="469"/>
      <c r="LA9" s="470"/>
      <c r="LB9" s="471"/>
      <c r="LC9" s="472"/>
      <c r="LD9" s="470"/>
      <c r="LE9" s="473"/>
      <c r="LF9" s="124"/>
      <c r="LG9" s="469"/>
      <c r="LH9" s="470"/>
      <c r="LI9" s="471"/>
      <c r="LJ9" s="472"/>
      <c r="LK9" s="470"/>
      <c r="LL9" s="473"/>
      <c r="LM9" s="124"/>
      <c r="LN9" s="469"/>
      <c r="LO9" s="470"/>
      <c r="LP9" s="471"/>
      <c r="LQ9" s="472"/>
      <c r="LR9" s="470"/>
      <c r="LS9" s="473"/>
      <c r="LT9" s="124"/>
      <c r="LU9" s="469"/>
      <c r="LV9" s="470"/>
      <c r="LW9" s="471"/>
      <c r="LX9" s="472"/>
      <c r="LY9" s="470"/>
      <c r="LZ9" s="473"/>
      <c r="MA9" s="124"/>
      <c r="MB9" s="469"/>
      <c r="MC9" s="470"/>
      <c r="MD9" s="471"/>
      <c r="ME9" s="472"/>
      <c r="MF9" s="470"/>
      <c r="MG9" s="473"/>
      <c r="MH9" s="124"/>
      <c r="MI9" s="469"/>
      <c r="MJ9" s="470"/>
      <c r="MK9" s="471"/>
      <c r="ML9" s="472"/>
      <c r="MM9" s="470"/>
      <c r="MN9" s="473"/>
      <c r="MO9" s="124"/>
      <c r="MP9" s="469"/>
      <c r="MQ9" s="470"/>
      <c r="MR9" s="471"/>
      <c r="MS9" s="472"/>
      <c r="MT9" s="470"/>
      <c r="MU9" s="473"/>
      <c r="MV9" s="124"/>
      <c r="MW9" s="469"/>
      <c r="MX9" s="470"/>
      <c r="MY9" s="471"/>
      <c r="MZ9" s="472"/>
      <c r="NA9" s="470"/>
      <c r="NB9" s="473"/>
      <c r="NC9" s="124"/>
      <c r="ND9" s="469"/>
      <c r="NE9" s="470"/>
      <c r="NF9" s="471"/>
      <c r="NG9" s="472"/>
      <c r="NH9" s="470"/>
      <c r="NI9" s="473"/>
      <c r="NJ9" s="124"/>
      <c r="NK9" s="469"/>
      <c r="NL9" s="470"/>
      <c r="NM9" s="471"/>
      <c r="NN9" s="472"/>
      <c r="NO9" s="470"/>
      <c r="NP9" s="473"/>
      <c r="NQ9" s="124"/>
      <c r="NR9" s="469"/>
      <c r="NS9" s="470"/>
      <c r="NT9" s="471"/>
      <c r="NU9" s="472"/>
      <c r="NV9" s="470"/>
      <c r="NW9" s="473"/>
      <c r="NX9" s="124"/>
      <c r="NY9" s="469"/>
      <c r="NZ9" s="470"/>
      <c r="OA9" s="471"/>
      <c r="OB9" s="472"/>
      <c r="OC9" s="470"/>
      <c r="OD9" s="473"/>
      <c r="OE9" s="124"/>
      <c r="OF9" s="469"/>
      <c r="OG9" s="470"/>
      <c r="OH9" s="471"/>
      <c r="OI9" s="472"/>
      <c r="OJ9" s="470"/>
      <c r="OK9" s="473"/>
      <c r="OL9" s="124"/>
      <c r="OM9" s="469"/>
      <c r="ON9" s="470"/>
      <c r="OO9" s="471"/>
      <c r="OP9" s="472"/>
      <c r="OQ9" s="470"/>
      <c r="OR9" s="473"/>
      <c r="OS9" s="124"/>
      <c r="OT9" s="469"/>
      <c r="OU9" s="470"/>
      <c r="OV9" s="471"/>
      <c r="OW9" s="472"/>
      <c r="OX9" s="470"/>
      <c r="OY9" s="473"/>
      <c r="OZ9" s="124"/>
      <c r="PA9" s="469"/>
      <c r="PB9" s="470"/>
      <c r="PC9" s="471"/>
      <c r="PD9" s="472"/>
      <c r="PE9" s="470"/>
      <c r="PF9" s="473"/>
      <c r="PG9" s="124"/>
      <c r="PH9" s="469"/>
      <c r="PI9" s="470"/>
      <c r="PJ9" s="471"/>
      <c r="PK9" s="472"/>
      <c r="PL9" s="470"/>
      <c r="PM9" s="473"/>
      <c r="PN9" s="124"/>
      <c r="PO9" s="469"/>
      <c r="PP9" s="470"/>
      <c r="PQ9" s="471"/>
      <c r="PR9" s="472"/>
      <c r="PS9" s="470"/>
      <c r="PT9" s="473"/>
      <c r="PU9" s="124"/>
      <c r="PV9" s="469"/>
      <c r="PW9" s="470"/>
      <c r="PX9" s="471"/>
      <c r="PY9" s="472"/>
      <c r="PZ9" s="470"/>
      <c r="QA9" s="473"/>
      <c r="QB9" s="124"/>
      <c r="QC9" s="469"/>
      <c r="QD9" s="470"/>
      <c r="QE9" s="471"/>
      <c r="QF9" s="472"/>
      <c r="QG9" s="470"/>
      <c r="QH9" s="473"/>
      <c r="QI9" s="381"/>
      <c r="QJ9" s="469"/>
      <c r="QK9" s="470"/>
      <c r="QL9" s="471"/>
      <c r="QM9" s="472"/>
      <c r="QN9" s="470"/>
      <c r="QO9" s="473"/>
      <c r="QP9" s="381"/>
      <c r="QQ9" s="469"/>
      <c r="QR9" s="470"/>
      <c r="QS9" s="471"/>
      <c r="QT9" s="472"/>
      <c r="QU9" s="470"/>
      <c r="QV9" s="473"/>
    </row>
    <row r="10" spans="1:464" ht="5.0999999999999996" customHeight="1" thickBot="1" x14ac:dyDescent="0.25">
      <c r="A10" s="493"/>
      <c r="B10" s="494"/>
      <c r="C10" s="495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514" t="s">
        <v>152</v>
      </c>
      <c r="B11" s="515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75" t="s">
        <v>48</v>
      </c>
      <c r="AO11" s="375" t="s">
        <v>47</v>
      </c>
      <c r="AP11" s="375" t="s">
        <v>44</v>
      </c>
      <c r="AQ11" s="376" t="s">
        <v>49</v>
      </c>
      <c r="AR11" s="377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>
        <f>IF(ISBLANK($GB$3),"",IF(ISBLANK(Tipy!EX6),0,IF(AND(Tipy!EX6=Výsledky!$FZ$3,Tipy!EZ6=Výsledky!$GB$3),60,0)))</f>
        <v>0</v>
      </c>
      <c r="FX12" s="61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61">
        <f>IF(ISBLANK($GB$3),"",IF(OR(Tipy!FA6=Výsledky!$FW$6,Tipy!FA6=Výsledky!$FW$7,Tipy!FA6=Výsledky!$FW$8,Tipy!FA6=Výsledky!$FW$9),IF(VLOOKUP(Tipy!FA6,'Kategórie hráčov'!$A$2:$B$46,2,FALSE)=30,30,20),0))</f>
        <v>0</v>
      </c>
      <c r="FZ12" s="61">
        <f>IF(ISBLANK($GB$3),"",IF(OR(Tipy!FB6=Výsledky!$FZ$6,Tipy!FB6=Výsledky!$FZ$7,Tipy!FB6=Výsledky!$FZ$8,Tipy!FB6=Výsledky!$FZ$9),IF(VLOOKUP(Tipy!FB6,'Kategórie hráčov'!$A$2:$B$46,2,FALSE)=30,30,20),0))</f>
        <v>0</v>
      </c>
      <c r="GA12" s="62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5">
        <f>IF(ISBLANK($GB$3),"",IF(ISBLANK(Tipy!EX6),"-",SUM(FW12:GA12)))</f>
        <v>0</v>
      </c>
      <c r="GC12" s="64"/>
      <c r="GD12" s="61">
        <f>IF(ISBLANK($GI$3),"",IF(ISBLANK(Tipy!FD6),0,IF(AND(Tipy!FD6=Výsledky!$GG$3,Tipy!FF6=Výsledky!$GI$3),60,0)))</f>
        <v>0</v>
      </c>
      <c r="GE12" s="61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61">
        <f>IF(ISBLANK($GI$3),"",IF(OR(Tipy!FG6=Výsledky!$GD$6,Tipy!FG6=Výsledky!$GD$7,Tipy!FG6=Výsledky!$GD$8,Tipy!FG6=Výsledky!$GD$9),VLOOKUP(Tipy!FG6,'Kategórie hráčov'!$A$2:$B$51,2,FALSE),0))</f>
        <v>20</v>
      </c>
      <c r="GG12" s="61">
        <f>IF(ISBLANK($GI$3),"",IF(OR(Tipy!FH6=Výsledky!$GG$6,Tipy!FH6=Výsledky!$GG$7,Tipy!FH6=Výsledky!$GG$8,Tipy!FH6=Výsledky!$GG$9),VLOOKUP(Tipy!FH6,'Kategórie hráčov'!$A$27:$B$76,2,FALSE),0))</f>
        <v>0</v>
      </c>
      <c r="GH12" s="62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5">
        <f>IF(ISBLANK($GI$3),"",IF(ISBLANK(Tipy!FD6),"-",SUM(GD12:GH12)))</f>
        <v>20</v>
      </c>
      <c r="GJ12" s="64"/>
      <c r="GK12" s="61">
        <f>IF(ISBLANK($GP$3),"",IF(ISBLANK(Tipy!FJ6),0,IF(AND(Tipy!FJ6=Výsledky!$GN$3,Tipy!FL6=Výsledky!$GP$3),60,0)))</f>
        <v>0</v>
      </c>
      <c r="GL12" s="61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61">
        <f>IF(ISBLANK($GP$3),"",IF(OR(Tipy!FM6=Výsledky!$GK$6,Tipy!FM6=Výsledky!$GK$7,Tipy!FM6=Výsledky!$GK$8,Tipy!FM6=Výsledky!$GK$9),VLOOKUP(Tipy!FM6,'Kategórie hráčov'!$A$2:$B$51,2,FALSE),0))</f>
        <v>0</v>
      </c>
      <c r="GN12" s="61">
        <f>IF(ISBLANK($GP$3),"",IF(OR(Tipy!FN6=Výsledky!$GN$6,Tipy!FN6=Výsledky!$GN$7,Tipy!FN6=Výsledky!$GN$8,Tipy!FN6=Výsledky!$GN$9),VLOOKUP(Tipy!FN6,'Kategórie hráčov'!$A$27:$B$76,2,FALSE),0))</f>
        <v>0</v>
      </c>
      <c r="GO12" s="62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5">
        <f>IF(ISBLANK($GP$3),"",IF(ISBLANK(Tipy!FJ6),"-",SUM(GK12:GO12)))</f>
        <v>0</v>
      </c>
      <c r="GQ12" s="64"/>
      <c r="GR12" s="61">
        <f>IF(ISBLANK($GW$3),"",IF(ISBLANK(Tipy!FP6),0,IF(AND(Tipy!FP6=Výsledky!$GU$3,Tipy!FR6=Výsledky!$GW$3),60,0)))</f>
        <v>0</v>
      </c>
      <c r="GS12" s="61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61">
        <f>IF(ISBLANK($GW$3),"",IF(OR(Tipy!FS6=Výsledky!$GR$6,Tipy!FS6=Výsledky!$GR$7,Tipy!FS6=Výsledky!$GR$8,Tipy!FS6=Výsledky!$GR$9),VLOOKUP(Tipy!FS6,'Kategórie hráčov'!$A$2:$B$51,2,FALSE),0))</f>
        <v>20</v>
      </c>
      <c r="GU12" s="61">
        <f>IF(ISBLANK($GW$3),"",IF(OR(Tipy!FT6=Výsledky!$GU$6,Tipy!FT6=Výsledky!$GU$7,Tipy!FT6=Výsledky!$GU$8,Tipy!FT6=Výsledky!$GU$9),VLOOKUP(Tipy!FT6,'Kategórie hráčov'!$A$27:$B$76,2,FALSE),0))</f>
        <v>0</v>
      </c>
      <c r="GV12" s="62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5">
        <f>IF(ISBLANK($GW$3),"",IF(ISBLANK(Tipy!FP6),"-",SUM(GR12:GV12)))</f>
        <v>40</v>
      </c>
      <c r="GX12" s="64"/>
      <c r="GY12" s="61">
        <f>IF(ISBLANK($HD$3),"",IF(ISBLANK(Tipy!FV6),0,IF(AND(Tipy!FV6=Výsledky!$HB$3,Tipy!FX6=Výsledky!$HD$3),60,0)))</f>
        <v>0</v>
      </c>
      <c r="GZ12" s="61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61">
        <f>IF(ISBLANK($HD$3),"",IF(OR(Tipy!FY6=Výsledky!$GY$6,Tipy!FY6=Výsledky!$GY$7,Tipy!FY6=Výsledky!$GY$8,Tipy!FY6=Výsledky!$GY$9),VLOOKUP(Tipy!FY6,'Kategórie hráčov'!$A$2:$B$51,2,FALSE),0))</f>
        <v>20</v>
      </c>
      <c r="HB12" s="61">
        <f>IF(ISBLANK($HD$3),"",IF(OR(Tipy!FZ6=Výsledky!$HB$6,Tipy!FZ6=Výsledky!$HB$7,Tipy!FZ6=Výsledky!$HB$8,Tipy!FZ6=Výsledky!$HB$9),VLOOKUP(Tipy!FZ6,'Kategórie hráčov'!$A$27:$B$76,2,FALSE),0))</f>
        <v>20</v>
      </c>
      <c r="HC12" s="62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5">
        <f>IF(ISBLANK($HD$3),"",IF(ISBLANK(Tipy!FV6),"-",SUM(GY12:HC12)))</f>
        <v>60</v>
      </c>
      <c r="HE12" s="64"/>
      <c r="HF12" s="61">
        <f>IF(ISBLANK($HK$3),"",IF(ISBLANK(Tipy!GB6),0,IF(AND(Tipy!GB6=Výsledky!$HI$3,Tipy!GD6=Výsledky!$HK$3),60,0)))</f>
        <v>0</v>
      </c>
      <c r="HG12" s="61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61">
        <f>IF(ISBLANK($HK$3),"",IF(OR(Tipy!GE6=Výsledky!$HF$6,Tipy!GE6=Výsledky!$HF$7,Tipy!GE6=Výsledky!$HF$8,Tipy!GE6=Výsledky!$HF$9),VLOOKUP(Tipy!GE6,'Kategórie hráčov'!$A$2:$B$51,2,FALSE),0))</f>
        <v>0</v>
      </c>
      <c r="HI12" s="61">
        <f>IF(ISBLANK($HK$3),"",IF(OR(Tipy!GF6=Výsledky!$HI$6,Tipy!GF6=Výsledky!$HI$7,Tipy!GF6=Výsledky!$HI$8,Tipy!GF6=Výsledky!$HI$9),VLOOKUP(Tipy!GF6,'Kategórie hráčov'!$A$27:$B$76,2,FALSE),0))</f>
        <v>0</v>
      </c>
      <c r="HJ12" s="62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5">
        <f>IF(ISBLANK($HK$3),"",IF(ISBLANK(Tipy!GB6),"-",SUM(HF12:HJ12)))</f>
        <v>20</v>
      </c>
      <c r="HL12" s="64"/>
      <c r="HM12" s="61">
        <f>IF(ISBLANK($HR$3),"",IF(ISBLANK(Tipy!GH6),0,IF(AND(Tipy!GH6=Výsledky!$HP$3,Tipy!GJ6=Výsledky!$HR$3),60,0)))</f>
        <v>0</v>
      </c>
      <c r="HN12" s="61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61">
        <f>IF(ISBLANK($HR$3),"",IF(OR(Tipy!GK6=Výsledky!$HM$6,Tipy!GK6=Výsledky!$HM$7,Tipy!GK6=Výsledky!$HM$8,Tipy!GK6=Výsledky!$HM$9),VLOOKUP(Tipy!GK6,'Kategórie hráčov'!$A$2:$B$51,2,FALSE),0))</f>
        <v>0</v>
      </c>
      <c r="HP12" s="61">
        <f>IF(ISBLANK($HR$3),"",IF(OR(Tipy!GL6=Výsledky!$HP$6,Tipy!GL6=Výsledky!$HP$7,Tipy!GL6=Výsledky!$HP$8,Tipy!GL6=Výsledky!$HP$9),VLOOKUP(Tipy!GL6,'Kategórie hráčov'!$A$27:$B$76,2,FALSE),0))</f>
        <v>20</v>
      </c>
      <c r="HQ12" s="62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5">
        <f>IF(ISBLANK($HR$3),"",IF(ISBLANK(Tipy!GH6),"-",SUM(HM12:HQ12)))</f>
        <v>40</v>
      </c>
      <c r="HS12" s="64"/>
      <c r="HT12" s="61">
        <f>IF(ISBLANK($HY$3),"",IF(ISBLANK(Tipy!GN6),0,IF(AND(Tipy!GN6=Výsledky!$HW$3,Tipy!GP6=Výsledky!$HY$3),60,0)))</f>
        <v>0</v>
      </c>
      <c r="HU12" s="61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61">
        <f>IF(ISBLANK($HY$3),"",IF(OR(Tipy!GQ6=Výsledky!$HT$6,Tipy!GQ6=Výsledky!$HT$7,Tipy!GQ6=Výsledky!$HT$8,Tipy!GQ6=Výsledky!$HT$9),VLOOKUP(Tipy!GQ6,'Kategórie hráčov'!$A$2:$B$51,2,FALSE),0))</f>
        <v>20</v>
      </c>
      <c r="HW12" s="61">
        <f>IF(ISBLANK($HY$3),"",IF(OR(Tipy!GR6=Výsledky!$HW$6,Tipy!GR6=Výsledky!$HW$7,Tipy!GR6=Výsledky!$HW$8,Tipy!GR6=Výsledky!$HW$9),VLOOKUP(Tipy!GR6,'Kategórie hráčov'!$A$27:$B$76,2,FALSE),0))</f>
        <v>0</v>
      </c>
      <c r="HX12" s="62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5">
        <f>IF(ISBLANK($HY$3),"",IF(ISBLANK(Tipy!GN6),"-",SUM(HT12:HX12)))</f>
        <v>40</v>
      </c>
      <c r="HZ12" s="64"/>
      <c r="IA12" s="61">
        <f>IF(ISBLANK($IF$3),"",IF(ISBLANK(Tipy!GT6),0,IF(AND(Tipy!GT6=Výsledky!$ID$3,Tipy!GV6=Výsledky!$IF$3),60,0)))</f>
        <v>0</v>
      </c>
      <c r="IB12" s="61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61">
        <f>IF(ISBLANK($IF$3),"",IF(OR(Tipy!GW6=Výsledky!$IA$6,Tipy!GW6=Výsledky!$IA$7,Tipy!GW6=Výsledky!$IA$8,Tipy!GW6=Výsledky!$IA$9),VLOOKUP(Tipy!GW6,'Kategórie hráčov'!$A$2:$B$51,2,FALSE),0))</f>
        <v>20</v>
      </c>
      <c r="ID12" s="61">
        <f>IF(ISBLANK($IF$3),"",IF(OR(Tipy!GX6=Výsledky!$ID$6,Tipy!GX6=Výsledky!$ID$7,Tipy!GX6=Výsledky!$ID$8,Tipy!GX6=Výsledky!$ID$9),IF(VLOOKUP(Tipy!GX6,'Kategórie hráčov'!$A$2:$B$46,2,FALSE)=30,30,20),0))</f>
        <v>0</v>
      </c>
      <c r="IE12" s="62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65">
        <f>IF(ISBLANK($IF$3),"",IF(ISBLANK(Tipy!GT6),"-",SUM(IA12:IE12)))</f>
        <v>20</v>
      </c>
      <c r="IG12" s="64"/>
      <c r="IH12" s="61">
        <f>IF(ISBLANK($IM$3),"",IF(ISBLANK(Tipy!GZ6),0,IF(AND(Tipy!GZ6=Výsledky!$IK$3,Tipy!HB6=Výsledky!$IM$3),60,0)))</f>
        <v>0</v>
      </c>
      <c r="II12" s="61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61">
        <f>IF(ISBLANK($IM$3),"",IF(OR(Tipy!HC6=Výsledky!$IH$6,Tipy!HC6=Výsledky!$IH$7,Tipy!HC6=Výsledky!$IH$8,Tipy!HC6=Výsledky!$IH$9),VLOOKUP(Tipy!HC6,'Kategórie hráčov'!$A$2:$B$51,2,FALSE),0))</f>
        <v>0</v>
      </c>
      <c r="IK12" s="61">
        <f>IF(ISBLANK($IM$3),"",IF(OR(Tipy!HD6=Výsledky!$IK$6,Tipy!HD6=Výsledky!$IK$7,Tipy!HD6=Výsledky!$IK$8,Tipy!HD6=Výsledky!$IK$9),VLOOKUP(Tipy!HD6,'Kategórie hráčov'!$A$27:$B$76,2,FALSE),0))</f>
        <v>0</v>
      </c>
      <c r="IL12" s="62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65" t="str">
        <f>IF(ISBLANK($IM$3),"",IF(ISBLANK(Tipy!GZ6),"-",SUM(IH12:IL12)))</f>
        <v>-</v>
      </c>
      <c r="IN12" s="64"/>
      <c r="IO12" s="61">
        <f>IF(ISBLANK($IT$3),"",IF(ISBLANK(Tipy!HF6),0,IF(AND(Tipy!HF6=Výsledky!$IR$3,Tipy!HH6=Výsledky!$IT$3),60,0)))</f>
        <v>0</v>
      </c>
      <c r="IP12" s="61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61">
        <f>IF(ISBLANK($IT$3),"",IF(OR(Tipy!HI6=Výsledky!$IO$6,Tipy!HI6=Výsledky!$IO$7,Tipy!HI6=Výsledky!$IO$8,Tipy!HI6=Výsledky!$IO$9),VLOOKUP(Tipy!HI6,'Kategórie hráčov'!$A$2:$B$51,2,FALSE),0))</f>
        <v>20</v>
      </c>
      <c r="IR12" s="61">
        <f>IF(ISBLANK($IT$3),"",IF(OR(Tipy!HJ6=Výsledky!$IR$6,Tipy!HJ6=Výsledky!$IR$7,Tipy!HJ6=Výsledky!$IR$8,Tipy!HJ6=Výsledky!$IR$9),VLOOKUP(Tipy!HJ6,'Kategórie hráčov'!$A$27:$B$76,2,FALSE),0))</f>
        <v>0</v>
      </c>
      <c r="IS12" s="62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65">
        <f>IF(ISBLANK($IT$3),"",IF(ISBLANK(Tipy!HF6),"-",SUM(IO12:IS12)))</f>
        <v>40</v>
      </c>
      <c r="IU12" s="64"/>
      <c r="IV12" s="61">
        <f>IF(ISBLANK($JA$3),"",IF(ISBLANK(Tipy!HL6),0,IF(AND(Tipy!HL6=Výsledky!$IY$3,Tipy!HN6=Výsledky!$JA$3),60,0)))</f>
        <v>0</v>
      </c>
      <c r="IW12" s="61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61">
        <f>IF(ISBLANK($JA$3),"",IF(OR(Tipy!HO6=Výsledky!$IV$6,Tipy!HO6=Výsledky!$IV$7,Tipy!HO6=Výsledky!$IV$8,Tipy!HO6=Výsledky!$IV$9),IF(VLOOKUP(Tipy!HO6,'Kategórie hráčov'!$A$2:$B$46,2,FALSE)=30,30,20),0))</f>
        <v>0</v>
      </c>
      <c r="IY12" s="61">
        <f>IF(ISBLANK($JA$3),"",IF(OR(Tipy!HP6=Výsledky!$IY$6,Tipy!HP6=Výsledky!$IY$7,Tipy!HP6=Výsledky!$IY$8,Tipy!HP6=Výsledky!$IY$9),IF(VLOOKUP(Tipy!HP6,'Kategórie hráčov'!$A$2:$B$46,2,FALSE)=30,30,20),0))</f>
        <v>0</v>
      </c>
      <c r="IZ12" s="62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65">
        <f>IF(ISBLANK($JA$3),"",IF(ISBLANK(Tipy!HL6),"-",SUM(IV12:IZ12)))</f>
        <v>0</v>
      </c>
      <c r="JB12" s="64"/>
      <c r="JC12" s="105">
        <f>IF(ISBLANK($JH$3),"",IF(ISBLANK(Tipy!HR6),0,IF(AND(Tipy!HR6=Výsledky!$JF$3,Tipy!HT6=Výsledky!$JH$3),60,0)))</f>
        <v>0</v>
      </c>
      <c r="JD12" s="106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06">
        <f>IF(ISBLANK($JH$3),"",IF(OR(Tipy!HU6=Výsledky!$JC$6,Tipy!HU6=Výsledky!$JC$7,Tipy!HU6=Výsledky!$JC$8,Tipy!HU6=Výsledky!$JC$9),VLOOKUP(Tipy!HU6,'Kategórie hráčov'!$A$2:$B$51,2,FALSE),0))</f>
        <v>20</v>
      </c>
      <c r="JF12" s="106">
        <f>IF(ISBLANK($JH$3),"",IF(OR(Tipy!HV6=Výsledky!$JF$6,Tipy!HV6=Výsledky!$JF$7,Tipy!HV6=Výsledky!$JF$8,Tipy!HV6=Výsledky!$JF$9),VLOOKUP(Tipy!HV6,'Kategórie hráčov'!$A$27:$B$76,2,FALSE),0))</f>
        <v>0</v>
      </c>
      <c r="JG12" s="318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63">
        <f>IF(ISBLANK($JH$3),"",IF(ISBLANK(Tipy!HR6),"-",SUM(JC12:JG12)))</f>
        <v>40</v>
      </c>
      <c r="JI12" s="64"/>
      <c r="JJ12" s="61">
        <f>IF(ISBLANK($JH$3),"",IF(ISBLANK(Tipy!HX6),0,IF(AND(Tipy!HX6=Výsledky!$JF$3,Tipy!HZ6=Výsledky!$JH$3),60,0)))</f>
        <v>0</v>
      </c>
      <c r="JK12" s="61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61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61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62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65" t="str">
        <f>IF(ISBLANK($JH$3),"",IF(ISBLANK(Tipy!HX6),"-",SUM(JJ12:JN12)))</f>
        <v>-</v>
      </c>
      <c r="JP12" s="64"/>
      <c r="JQ12" s="61">
        <f>IF(ISBLANK($JV$3),"",IF(ISBLANK(Tipy!ID6),0,IF(AND(Tipy!ID6=Výsledky!$JT$3,Tipy!IF6=Výsledky!$JV$3),60,0)))</f>
        <v>0</v>
      </c>
      <c r="JR12" s="61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61">
        <f>IF(ISBLANK($JV$3),"",IF(OR(Tipy!IG6=Výsledky!$JQ$6,Tipy!IG6=Výsledky!$JQ$7,Tipy!IG6=Výsledky!$JQ$8,Tipy!IG6=Výsledky!$JQ$9),VLOOKUP(Tipy!IG6,'Kategórie hráčov'!$A$2:$B$51,2,FALSE),0))</f>
        <v>0</v>
      </c>
      <c r="JT12" s="61">
        <f>IF(ISBLANK($JV$3),"",IF(OR(Tipy!IH6=Výsledky!$JT$6,Tipy!IH6=Výsledky!$JT$7,Tipy!IH6=Výsledky!$JT$8,Tipy!IH6=Výsledky!$JT$9),VLOOKUP(Tipy!IH6,'Kategórie hráčov'!$A$27:$B$76,2,FALSE),0))</f>
        <v>20</v>
      </c>
      <c r="JU12" s="62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65">
        <f>IF(ISBLANK($JV$3),"",IF(ISBLANK(Tipy!ID6),"-",SUM(JQ12:JU12)))</f>
        <v>40</v>
      </c>
      <c r="JW12" s="64"/>
      <c r="JX12" s="61">
        <f>IF(ISBLANK($KQ$3),"",IF(ISBLANK(Tipy!IJ6),0,IF(AND(Tipy!IJ6=Výsledky!$KO$3,Tipy!IL6=Výsledky!$KQ$3),60,0)))</f>
        <v>0</v>
      </c>
      <c r="JY12" s="61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>0</v>
      </c>
      <c r="JZ12" s="61">
        <f>IF(ISBLANK($KQ$3),"",IF(OR(Tipy!IM6=Výsledky!$JX$6,Tipy!IM6=Výsledky!$JX$7,Tipy!IM6=Výsledky!$JX$8,Tipy!IM6=Výsledky!$JX$9),IF(VLOOKUP(Tipy!IM6,'Kategórie hráčov'!$A$2:$B$46,2,FALSE)=30,30,20),0))</f>
        <v>0</v>
      </c>
      <c r="KA12" s="61">
        <f>IF(ISBLANK($KQ$3),"",IF(OR(Tipy!IN6=Výsledky!$KA$6,Tipy!IN6=Výsledky!$KA$7,Tipy!IN6=Výsledky!$KA$8,Tipy!IN6=Výsledky!$KA$9),IF(VLOOKUP(Tipy!IN6,'Kategórie hráčov'!$A$2:$B$46,2,FALSE)=30,30,20),0))</f>
        <v>0</v>
      </c>
      <c r="KB12" s="62">
        <f>IF(ISBLANK($KQ$3),"",IF(ISBLANK(Tipy!IJ6),0,IF(OR(AND(Tipy!IJ6=Výsledky!$KO$3,OR(Tipy!IL6=Výsledky!$KQ$3+1,Tipy!IL6=Výsledky!$KQ$3-1)),AND(Tipy!IL6=Výsledky!$KQ$3,OR(Tipy!IJ6=Výsledky!$KO$3+1,Tipy!IJ6=Výsledky!$KO$3-1))),10,0)))</f>
        <v>0</v>
      </c>
      <c r="KC12" s="65" t="str">
        <f>IF(ISBLANK($KQ$3),"",IF(ISBLANK(Tipy!IJ6),"-",SUM(JX12:KB12)))</f>
        <v>-</v>
      </c>
      <c r="KD12" s="64"/>
      <c r="KE12" s="61">
        <f>IF(ISBLANK($KJ$3),"",IF(ISBLANK(Tipy!IP6),0,IF(AND(Tipy!IP6=Výsledky!$KH$3,Tipy!IR6=Výsledky!$KJ$3),60,0)))</f>
        <v>0</v>
      </c>
      <c r="KF12" s="61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20</v>
      </c>
      <c r="KG12" s="61">
        <f>IF(ISBLANK($KJ$3),"",IF(OR(Tipy!IS6=Výsledky!$KE$6,Tipy!IS6=Výsledky!$KE$7,Tipy!IS6=Výsledky!$KE$8,Tipy!IS6=Výsledky!$KE$9),VLOOKUP(Tipy!IS6,'Kategórie hráčov'!$A$2:$B$51,2,FALSE),0))</f>
        <v>20</v>
      </c>
      <c r="KH12" s="61">
        <f>IF(ISBLANK($KJ$3),"",IF(OR(Tipy!IT6=Výsledky!$KH$6,Tipy!IT6=Výsledky!$KH$7,Tipy!IT6=Výsledky!$KH$8,Tipy!IT6=Výsledky!$KH$9),VLOOKUP(Tipy!IT6,'Kategórie hráčov'!$A$27:$B$76,2,FALSE),0))</f>
        <v>0</v>
      </c>
      <c r="KI12" s="62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65">
        <f>IF(ISBLANK($KJ$3),"",IF(ISBLANK(Tipy!IP6),"-",SUM(KE12:KI12)))</f>
        <v>40</v>
      </c>
      <c r="KK12" s="64"/>
      <c r="KL12" s="61">
        <f>IF(ISBLANK($KQ$3),"",IF(ISBLANK(Tipy!IV6),0,IF(AND(Tipy!IV6=Výsledky!$KO$3,Tipy!IX6=Výsledky!$KQ$3),60,0)))</f>
        <v>0</v>
      </c>
      <c r="KM12" s="61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0</v>
      </c>
      <c r="KN12" s="61">
        <f>IF(ISBLANK($KQ$3),"",IF(OR(Tipy!IY6=Výsledky!$KL$6,Tipy!IY6=Výsledky!$KL$7,Tipy!IY6=Výsledky!$KL$8,Tipy!IY6=Výsledky!$KL$9),VLOOKUP(Tipy!IY6,'Kategórie hráčov'!$A$2:$B$51,2,FALSE),0))</f>
        <v>0</v>
      </c>
      <c r="KO12" s="61">
        <f>IF(ISBLANK($KQ$3),"",IF(OR(Tipy!IZ6=Výsledky!$KO$6,Tipy!IZ6=Výsledky!$KO$7,Tipy!IZ6=Výsledky!$KO$8,Tipy!IZ6=Výsledky!$KO$9),VLOOKUP(Tipy!IZ6,'Kategórie hráčov'!$A$27:$B$76,2,FALSE),0))</f>
        <v>0</v>
      </c>
      <c r="KP12" s="62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65">
        <f>IF(ISBLANK($KQ$3),"",IF(ISBLANK(Tipy!IV6),"-",SUM(KL12:KP12)))</f>
        <v>0</v>
      </c>
      <c r="KR12" s="64"/>
      <c r="KS12" s="61">
        <f>IF(ISBLANK($KX$3),"",IF(ISBLANK(Tipy!JB6),0,IF(AND(Tipy!JB6=Výsledky!$KV$3,Tipy!JD6=Výsledky!$KX$3),60,0)))</f>
        <v>0</v>
      </c>
      <c r="KT12" s="61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20</v>
      </c>
      <c r="KU12" s="61">
        <f>IF(ISBLANK($KX$3),"",IF(OR(Tipy!JE6=Výsledky!$KS$6,Tipy!JE6=Výsledky!$KS$7,Tipy!JE6=Výsledky!$KS$8,Tipy!JE6=Výsledky!$KS$9),VLOOKUP(Tipy!JE6,'Kategórie hráčov'!$A$2:$B$51,2,FALSE),0))</f>
        <v>0</v>
      </c>
      <c r="KV12" s="61">
        <f>IF(ISBLANK($KX$3),"",IF(OR(Tipy!JF6=Výsledky!$KV$6,Tipy!JF6=Výsledky!$KV$7,Tipy!JF6=Výsledky!$KV$8,Tipy!JF6=Výsledky!$KV$9),VLOOKUP(Tipy!JF6,'Kategórie hráčov'!$A$27:$B$76,2,FALSE),0))</f>
        <v>20</v>
      </c>
      <c r="KW12" s="62">
        <f>IF(ISBLANK($KX$3),"",IF(ISBLANK(Tipy!JB6),0,IF(OR(AND(Tipy!JB6=Výsledky!$KV$3,OR(Tipy!JD6=Výsledky!$KX$3+1,Tipy!JD6=Výsledky!$KX$3-1)),AND(Tipy!JD6=Výsledky!$KX$3,OR(Tipy!JB6=Výsledky!$KV$3+1,Tipy!JB6=Výsledky!$KV$3-1))),10,0)))</f>
        <v>10</v>
      </c>
      <c r="KX12" s="65">
        <f>IF(ISBLANK($KX$3),"",IF(ISBLANK(Tipy!JB6),"-",SUM(KS12:KW12)))</f>
        <v>50</v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>
        <f>IF(ISBLANK($JH$3),"",IF(ISBLANK(Tipy!JU6),0,IF(AND(Tipy!JU6=Výsledky!$JF$3,Tipy!JW6=Výsledky!$JH$3),60,0)))</f>
        <v>0</v>
      </c>
      <c r="LH12" s="61" t="e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>#VALUE!</v>
      </c>
      <c r="LI12" s="61" t="e">
        <f>IF(ISBLANK($JH$3),"",IF(OR(Tipy!JX6=Výsledky!#REF!,Tipy!JX6=Výsledky!#REF!,Tipy!JX6=Výsledky!#REF!,Tipy!JX6=Výsledky!$JJ$9),IF(VLOOKUP(Tipy!JX6,'Kategórie hráčov'!$A$2:$B$46,2,FALSE)=30,30,20),0))</f>
        <v>#REF!</v>
      </c>
      <c r="LJ12" s="61" t="e">
        <f>IF(ISBLANK($JH$3),"",IF(OR(Tipy!JY6=Výsledky!#REF!,Tipy!JY6=Výsledky!#REF!,Tipy!JY6=Výsledky!#REF!,Tipy!JY6=Výsledky!$JM$9),IF(VLOOKUP(Tipy!JY6,'Kategórie hráčov'!$A$2:$B$46,2,FALSE)=30,30,20),0))</f>
        <v>#REF!</v>
      </c>
      <c r="LK12" s="62">
        <f>IF(ISBLANK($JH$3),"",IF(ISBLANK(Tipy!JU6),0,IF(OR(AND(Tipy!JU6=Výsledky!$JF$3,OR(Tipy!JW6=Výsledky!$JH$3+1,Tipy!JW6=Výsledky!$JH$3-1)),AND(Tipy!JW6=Výsledky!$JH$3,OR(Tipy!JU6=Výsledky!$JF$3+1,Tipy!JU6=Výsledky!$JF$3-1))),10,0)))</f>
        <v>0</v>
      </c>
      <c r="LL12" s="65" t="e">
        <f>IF(ISBLANK($JH$3),"",IF(ISBLANK(Tipy!JU6),"-",SUM(LG12:LK12)))</f>
        <v>#VALUE!</v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>
        <f>IF(ISBLANK($JH$3),"",IF(ISBLANK(Tipy!KI6),0,IF(AND(Tipy!KI6=Výsledky!$JF$3,Tipy!KK6=Výsledky!$JH$3),60,0)))</f>
        <v>0</v>
      </c>
      <c r="LV12" s="61" t="e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>#VALUE!</v>
      </c>
      <c r="LW12" s="61" t="e">
        <f>IF(ISBLANK($JH$3),"",IF(OR(Tipy!KL6=Výsledky!#REF!,Tipy!KL6=Výsledky!#REF!,Tipy!KL6=Výsledky!#REF!,Tipy!KL6=Výsledky!$JJ$9),IF(VLOOKUP(Tipy!KL6,'Kategórie hráčov'!$A$2:$B$46,2,FALSE)=30,30,20),0))</f>
        <v>#REF!</v>
      </c>
      <c r="LX12" s="61" t="e">
        <f>IF(ISBLANK($JH$3),"",IF(OR(Tipy!KM6=Výsledky!#REF!,Tipy!KM6=Výsledky!#REF!,Tipy!KM6=Výsledky!#REF!,Tipy!KM6=Výsledky!$JM$9),IF(VLOOKUP(Tipy!KM6,'Kategórie hráčov'!$A$2:$B$46,2,FALSE)=30,30,20),0))</f>
        <v>#REF!</v>
      </c>
      <c r="LY12" s="62">
        <f>IF(ISBLANK($JH$3),"",IF(ISBLANK(Tipy!KI6),0,IF(OR(AND(Tipy!KI6=Výsledky!$JF$3,OR(Tipy!KK6=Výsledky!$JH$3+1,Tipy!KK6=Výsledky!$JH$3-1)),AND(Tipy!KK6=Výsledky!$JH$3,OR(Tipy!KI6=Výsledky!$JF$3+1,Tipy!KI6=Výsledky!$JF$3-1))),10,0)))</f>
        <v>0</v>
      </c>
      <c r="LZ12" s="65" t="e">
        <f>IF(ISBLANK($JH$3),"",IF(ISBLANK(Tipy!KI6),"-",SUM(LU12:LY12)))</f>
        <v>#VALUE!</v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7">
        <f>Tipy!A7</f>
        <v>23</v>
      </c>
      <c r="B13" s="277" t="s">
        <v>297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>
        <f>IF(ISBLANK($GB$3),"",IF(ISBLANK(Tipy!EX7),0,IF(AND(Tipy!EX7=Výsledky!$FZ$3,Tipy!EZ7=Výsledky!$GB$3),60,0)))</f>
        <v>0</v>
      </c>
      <c r="FX13" s="61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61">
        <f>IF(ISBLANK($GB$3),"",IF(OR(Tipy!FA7=Výsledky!$FW$6,Tipy!FA7=Výsledky!$FW$7,Tipy!FA7=Výsledky!$FW$8,Tipy!FA7=Výsledky!$FW$9),IF(VLOOKUP(Tipy!FA7,'Kategórie hráčov'!$A$2:$B$46,2,FALSE)=30,30,20),0))</f>
        <v>0</v>
      </c>
      <c r="FZ13" s="61">
        <f>IF(ISBLANK($GB$3),"",IF(OR(Tipy!FB7=Výsledky!$FZ$6,Tipy!FB7=Výsledky!$FZ$7,Tipy!FB7=Výsledky!$FZ$8,Tipy!FB7=Výsledky!$FZ$9),IF(VLOOKUP(Tipy!FB7,'Kategórie hráčov'!$A$2:$B$46,2,FALSE)=30,30,20),0))</f>
        <v>0</v>
      </c>
      <c r="GA13" s="62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5" t="str">
        <f>IF(ISBLANK($GB$3),"",IF(ISBLANK(Tipy!EX7),"-",SUM(FW13:GA13)))</f>
        <v>-</v>
      </c>
      <c r="GC13" s="64"/>
      <c r="GD13" s="61">
        <f>IF(ISBLANK($GI$3),"",IF(ISBLANK(Tipy!FD7),0,IF(AND(Tipy!FD7=Výsledky!$GG$3,Tipy!FF7=Výsledky!$GI$3),60,0)))</f>
        <v>0</v>
      </c>
      <c r="GE13" s="61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61">
        <f>IF(ISBLANK($GI$3),"",IF(OR(Tipy!FG7=Výsledky!$GD$6,Tipy!FG7=Výsledky!$GD$7,Tipy!FG7=Výsledky!$GD$8,Tipy!FG7=Výsledky!$GD$9),VLOOKUP(Tipy!FG7,'Kategórie hráčov'!$A$2:$B$51,2,FALSE),0))</f>
        <v>0</v>
      </c>
      <c r="GG13" s="61">
        <f>IF(ISBLANK($GI$3),"",IF(OR(Tipy!FH7=Výsledky!$GG$6,Tipy!FH7=Výsledky!$GG$7,Tipy!FH7=Výsledky!$GG$8,Tipy!FH7=Výsledky!$GG$9),VLOOKUP(Tipy!FH7,'Kategórie hráčov'!$A$27:$B$76,2,FALSE),0))</f>
        <v>0</v>
      </c>
      <c r="GH13" s="62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5" t="str">
        <f>IF(ISBLANK($GI$3),"",IF(ISBLANK(Tipy!FD7),"-",SUM(GD13:GH13)))</f>
        <v>-</v>
      </c>
      <c r="GJ13" s="64"/>
      <c r="GK13" s="61">
        <f>IF(ISBLANK($GP$3),"",IF(ISBLANK(Tipy!FJ7),0,IF(AND(Tipy!FJ7=Výsledky!$GN$3,Tipy!FL7=Výsledky!$GP$3),60,0)))</f>
        <v>0</v>
      </c>
      <c r="GL13" s="61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61">
        <f>IF(ISBLANK($GP$3),"",IF(OR(Tipy!FM7=Výsledky!$GK$6,Tipy!FM7=Výsledky!$GK$7,Tipy!FM7=Výsledky!$GK$8,Tipy!FM7=Výsledky!$GK$9),VLOOKUP(Tipy!FM7,'Kategórie hráčov'!$A$2:$B$51,2,FALSE),0))</f>
        <v>0</v>
      </c>
      <c r="GN13" s="61">
        <f>IF(ISBLANK($GP$3),"",IF(OR(Tipy!FN7=Výsledky!$GN$6,Tipy!FN7=Výsledky!$GN$7,Tipy!FN7=Výsledky!$GN$8,Tipy!FN7=Výsledky!$GN$9),VLOOKUP(Tipy!FN7,'Kategórie hráčov'!$A$27:$B$76,2,FALSE),0))</f>
        <v>0</v>
      </c>
      <c r="GO13" s="62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5" t="str">
        <f>IF(ISBLANK($GP$3),"",IF(ISBLANK(Tipy!FJ7),"-",SUM(GK13:GO13)))</f>
        <v>-</v>
      </c>
      <c r="GQ13" s="64"/>
      <c r="GR13" s="61">
        <f>IF(ISBLANK($GW$3),"",IF(ISBLANK(Tipy!FP7),0,IF(AND(Tipy!FP7=Výsledky!$GU$3,Tipy!FR7=Výsledky!$GW$3),60,0)))</f>
        <v>0</v>
      </c>
      <c r="GS13" s="61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61">
        <f>IF(ISBLANK($GW$3),"",IF(OR(Tipy!FS7=Výsledky!$GR$6,Tipy!FS7=Výsledky!$GR$7,Tipy!FS7=Výsledky!$GR$8,Tipy!FS7=Výsledky!$GR$9),VLOOKUP(Tipy!FS7,'Kategórie hráčov'!$A$2:$B$51,2,FALSE),0))</f>
        <v>0</v>
      </c>
      <c r="GU13" s="61">
        <f>IF(ISBLANK($GW$3),"",IF(OR(Tipy!FT7=Výsledky!$GU$6,Tipy!FT7=Výsledky!$GU$7,Tipy!FT7=Výsledky!$GU$8,Tipy!FT7=Výsledky!$GU$9),VLOOKUP(Tipy!FT7,'Kategórie hráčov'!$A$27:$B$76,2,FALSE),0))</f>
        <v>0</v>
      </c>
      <c r="GV13" s="62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5" t="str">
        <f>IF(ISBLANK($GW$3),"",IF(ISBLANK(Tipy!FP7),"-",SUM(GR13:GV13)))</f>
        <v>-</v>
      </c>
      <c r="GX13" s="64"/>
      <c r="GY13" s="61">
        <f>IF(ISBLANK($HD$3),"",IF(ISBLANK(Tipy!FV7),0,IF(AND(Tipy!FV7=Výsledky!$HB$3,Tipy!FX7=Výsledky!$HD$3),60,0)))</f>
        <v>0</v>
      </c>
      <c r="GZ13" s="61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61">
        <f>IF(ISBLANK($HD$3),"",IF(OR(Tipy!FY7=Výsledky!$GY$6,Tipy!FY7=Výsledky!$GY$7,Tipy!FY7=Výsledky!$GY$8,Tipy!FY7=Výsledky!$GY$9),VLOOKUP(Tipy!FY7,'Kategórie hráčov'!$A$2:$B$51,2,FALSE),0))</f>
        <v>0</v>
      </c>
      <c r="HB13" s="61">
        <f>IF(ISBLANK($HD$3),"",IF(OR(Tipy!FZ7=Výsledky!$HB$6,Tipy!FZ7=Výsledky!$HB$7,Tipy!FZ7=Výsledky!$HB$8,Tipy!FZ7=Výsledky!$HB$9),VLOOKUP(Tipy!FZ7,'Kategórie hráčov'!$A$27:$B$76,2,FALSE),0))</f>
        <v>0</v>
      </c>
      <c r="HC13" s="62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5" t="str">
        <f>IF(ISBLANK($HD$3),"",IF(ISBLANK(Tipy!FV7),"-",SUM(GY13:HC13)))</f>
        <v>-</v>
      </c>
      <c r="HE13" s="64"/>
      <c r="HF13" s="61">
        <f>IF(ISBLANK($HK$3),"",IF(ISBLANK(Tipy!GB7),0,IF(AND(Tipy!GB7=Výsledky!$HI$3,Tipy!GD7=Výsledky!$HK$3),60,0)))</f>
        <v>0</v>
      </c>
      <c r="HG13" s="61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61">
        <f>IF(ISBLANK($HK$3),"",IF(OR(Tipy!GE7=Výsledky!$HF$6,Tipy!GE7=Výsledky!$HF$7,Tipy!GE7=Výsledky!$HF$8,Tipy!GE7=Výsledky!$HF$9),VLOOKUP(Tipy!GE7,'Kategórie hráčov'!$A$2:$B$51,2,FALSE),0))</f>
        <v>0</v>
      </c>
      <c r="HI13" s="61">
        <f>IF(ISBLANK($HK$3),"",IF(OR(Tipy!GF7=Výsledky!$HI$6,Tipy!GF7=Výsledky!$HI$7,Tipy!GF7=Výsledky!$HI$8,Tipy!GF7=Výsledky!$HI$9),VLOOKUP(Tipy!GF7,'Kategórie hráčov'!$A$27:$B$76,2,FALSE),0))</f>
        <v>0</v>
      </c>
      <c r="HJ13" s="62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5" t="str">
        <f>IF(ISBLANK($HK$3),"",IF(ISBLANK(Tipy!GB7),"-",SUM(HF13:HJ13)))</f>
        <v>-</v>
      </c>
      <c r="HL13" s="64"/>
      <c r="HM13" s="61">
        <f>IF(ISBLANK($HR$3),"",IF(ISBLANK(Tipy!GH7),0,IF(AND(Tipy!GH7=Výsledky!$HP$3,Tipy!GJ7=Výsledky!$HR$3),60,0)))</f>
        <v>0</v>
      </c>
      <c r="HN13" s="61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61">
        <f>IF(ISBLANK($HR$3),"",IF(OR(Tipy!GK7=Výsledky!$HM$6,Tipy!GK7=Výsledky!$HM$7,Tipy!GK7=Výsledky!$HM$8,Tipy!GK7=Výsledky!$HM$9),VLOOKUP(Tipy!GK7,'Kategórie hráčov'!$A$2:$B$51,2,FALSE),0))</f>
        <v>0</v>
      </c>
      <c r="HP13" s="61">
        <f>IF(ISBLANK($HR$3),"",IF(OR(Tipy!GL7=Výsledky!$HP$6,Tipy!GL7=Výsledky!$HP$7,Tipy!GL7=Výsledky!$HP$8,Tipy!GL7=Výsledky!$HP$9),VLOOKUP(Tipy!GL7,'Kategórie hráčov'!$A$27:$B$76,2,FALSE),0))</f>
        <v>0</v>
      </c>
      <c r="HQ13" s="62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5" t="str">
        <f>IF(ISBLANK($HR$3),"",IF(ISBLANK(Tipy!GH7),"-",SUM(HM13:HQ13)))</f>
        <v>-</v>
      </c>
      <c r="HS13" s="64"/>
      <c r="HT13" s="61">
        <f>IF(ISBLANK($HY$3),"",IF(ISBLANK(Tipy!GN7),0,IF(AND(Tipy!GN7=Výsledky!$HW$3,Tipy!GP7=Výsledky!$HY$3),60,0)))</f>
        <v>0</v>
      </c>
      <c r="HU13" s="61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61">
        <f>IF(ISBLANK($HY$3),"",IF(OR(Tipy!GQ7=Výsledky!$HT$6,Tipy!GQ7=Výsledky!$HT$7,Tipy!GQ7=Výsledky!$HT$8,Tipy!GQ7=Výsledky!$HT$9),VLOOKUP(Tipy!GQ7,'Kategórie hráčov'!$A$2:$B$51,2,FALSE),0))</f>
        <v>0</v>
      </c>
      <c r="HW13" s="61">
        <f>IF(ISBLANK($HY$3),"",IF(OR(Tipy!GR7=Výsledky!$HW$6,Tipy!GR7=Výsledky!$HW$7,Tipy!GR7=Výsledky!$HW$8,Tipy!GR7=Výsledky!$HW$9),VLOOKUP(Tipy!GR7,'Kategórie hráčov'!$A$27:$B$76,2,FALSE),0))</f>
        <v>0</v>
      </c>
      <c r="HX13" s="62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5" t="str">
        <f>IF(ISBLANK($HY$3),"",IF(ISBLANK(Tipy!GN7),"-",SUM(HT13:HX13)))</f>
        <v>-</v>
      </c>
      <c r="HZ13" s="64"/>
      <c r="IA13" s="61">
        <f>IF(ISBLANK($IF$3),"",IF(ISBLANK(Tipy!GT7),0,IF(AND(Tipy!GT7=Výsledky!$ID$3,Tipy!GV7=Výsledky!$IF$3),60,0)))</f>
        <v>0</v>
      </c>
      <c r="IB13" s="61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61">
        <f>IF(ISBLANK($IF$3),"",IF(OR(Tipy!GW7=Výsledky!$IA$6,Tipy!GW7=Výsledky!$IA$7,Tipy!GW7=Výsledky!$IA$8,Tipy!GW7=Výsledky!$IA$9),VLOOKUP(Tipy!GW7,'Kategórie hráčov'!$A$2:$B$51,2,FALSE),0))</f>
        <v>0</v>
      </c>
      <c r="ID13" s="61">
        <f>IF(ISBLANK($IF$3),"",IF(OR(Tipy!GX7=Výsledky!$ID$6,Tipy!GX7=Výsledky!$ID$7,Tipy!GX7=Výsledky!$ID$8,Tipy!GX7=Výsledky!$ID$9),IF(VLOOKUP(Tipy!GX7,'Kategórie hráčov'!$A$2:$B$46,2,FALSE)=30,30,20),0))</f>
        <v>0</v>
      </c>
      <c r="IE13" s="62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65" t="str">
        <f>IF(ISBLANK($IF$3),"",IF(ISBLANK(Tipy!GT7),"-",SUM(IA13:IE13)))</f>
        <v>-</v>
      </c>
      <c r="IG13" s="64"/>
      <c r="IH13" s="61">
        <f>IF(ISBLANK($IM$3),"",IF(ISBLANK(Tipy!GZ7),0,IF(AND(Tipy!GZ7=Výsledky!$IK$3,Tipy!HB7=Výsledky!$IM$3),60,0)))</f>
        <v>0</v>
      </c>
      <c r="II13" s="61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61">
        <f>IF(ISBLANK($IM$3),"",IF(OR(Tipy!HC7=Výsledky!$IH$6,Tipy!HC7=Výsledky!$IH$7,Tipy!HC7=Výsledky!$IH$8,Tipy!HC7=Výsledky!$IH$9),VLOOKUP(Tipy!HC7,'Kategórie hráčov'!$A$2:$B$51,2,FALSE),0))</f>
        <v>0</v>
      </c>
      <c r="IK13" s="61">
        <f>IF(ISBLANK($IM$3),"",IF(OR(Tipy!HD7=Výsledky!$IK$6,Tipy!HD7=Výsledky!$IK$7,Tipy!HD7=Výsledky!$IK$8,Tipy!HD7=Výsledky!$IK$9),VLOOKUP(Tipy!HD7,'Kategórie hráčov'!$A$27:$B$76,2,FALSE),0))</f>
        <v>0</v>
      </c>
      <c r="IL13" s="62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65" t="str">
        <f>IF(ISBLANK($IM$3),"",IF(ISBLANK(Tipy!GZ7),"-",SUM(IH13:IL13)))</f>
        <v>-</v>
      </c>
      <c r="IN13" s="64"/>
      <c r="IO13" s="61">
        <f>IF(ISBLANK($IT$3),"",IF(ISBLANK(Tipy!HF7),0,IF(AND(Tipy!HF7=Výsledky!$IR$3,Tipy!HH7=Výsledky!$IT$3),60,0)))</f>
        <v>0</v>
      </c>
      <c r="IP13" s="61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61">
        <f>IF(ISBLANK($IT$3),"",IF(OR(Tipy!HI7=Výsledky!$IO$6,Tipy!HI7=Výsledky!$IO$7,Tipy!HI7=Výsledky!$IO$8,Tipy!HI7=Výsledky!$IO$9),VLOOKUP(Tipy!HI7,'Kategórie hráčov'!$A$2:$B$51,2,FALSE),0))</f>
        <v>0</v>
      </c>
      <c r="IR13" s="61">
        <f>IF(ISBLANK($IT$3),"",IF(OR(Tipy!HJ7=Výsledky!$IR$6,Tipy!HJ7=Výsledky!$IR$7,Tipy!HJ7=Výsledky!$IR$8,Tipy!HJ7=Výsledky!$IR$9),VLOOKUP(Tipy!HJ7,'Kategórie hráčov'!$A$27:$B$76,2,FALSE),0))</f>
        <v>0</v>
      </c>
      <c r="IS13" s="62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65" t="str">
        <f>IF(ISBLANK($IT$3),"",IF(ISBLANK(Tipy!HF7),"-",SUM(IO13:IS13)))</f>
        <v>-</v>
      </c>
      <c r="IU13" s="64"/>
      <c r="IV13" s="61">
        <f>IF(ISBLANK($JA$3),"",IF(ISBLANK(Tipy!HL7),0,IF(AND(Tipy!HL7=Výsledky!$IY$3,Tipy!HN7=Výsledky!$JA$3),60,0)))</f>
        <v>0</v>
      </c>
      <c r="IW13" s="61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61">
        <f>IF(ISBLANK($JA$3),"",IF(OR(Tipy!HO7=Výsledky!$IV$6,Tipy!HO7=Výsledky!$IV$7,Tipy!HO7=Výsledky!$IV$8,Tipy!HO7=Výsledky!$IV$9),IF(VLOOKUP(Tipy!HO7,'Kategórie hráčov'!$A$2:$B$46,2,FALSE)=30,30,20),0))</f>
        <v>0</v>
      </c>
      <c r="IY13" s="61">
        <f>IF(ISBLANK($JA$3),"",IF(OR(Tipy!HP7=Výsledky!$IY$6,Tipy!HP7=Výsledky!$IY$7,Tipy!HP7=Výsledky!$IY$8,Tipy!HP7=Výsledky!$IY$9),IF(VLOOKUP(Tipy!HP7,'Kategórie hráčov'!$A$2:$B$46,2,FALSE)=30,30,20),0))</f>
        <v>0</v>
      </c>
      <c r="IZ13" s="62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65" t="str">
        <f>IF(ISBLANK($JA$3),"",IF(ISBLANK(Tipy!HL7),"-",SUM(IV13:IZ13)))</f>
        <v>-</v>
      </c>
      <c r="JB13" s="64"/>
      <c r="JC13" s="102">
        <f>IF(ISBLANK($JH$3),"",IF(ISBLANK(Tipy!HR7),0,IF(AND(Tipy!HR7=Výsledky!$JF$3,Tipy!HT7=Výsledky!$JH$3),60,0)))</f>
        <v>0</v>
      </c>
      <c r="JD13" s="101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01">
        <f>IF(ISBLANK($JH$3),"",IF(OR(Tipy!HU7=Výsledky!$JC$6,Tipy!HU7=Výsledky!$JC$7,Tipy!HU7=Výsledky!$JC$8,Tipy!HU7=Výsledky!$JC$9),VLOOKUP(Tipy!HU7,'Kategórie hráčov'!$A$2:$B$51,2,FALSE),0))</f>
        <v>0</v>
      </c>
      <c r="JF13" s="101">
        <f>IF(ISBLANK($JH$3),"",IF(OR(Tipy!HV7=Výsledky!$JF$6,Tipy!HV7=Výsledky!$JF$7,Tipy!HV7=Výsledky!$JF$8,Tipy!HV7=Výsledky!$JF$9),VLOOKUP(Tipy!HV7,'Kategórie hráčov'!$A$27:$B$76,2,FALSE),0))</f>
        <v>0</v>
      </c>
      <c r="JG13" s="30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63" t="str">
        <f>IF(ISBLANK($JH$3),"",IF(ISBLANK(Tipy!HR7),"-",SUM(JC13:JG13)))</f>
        <v>-</v>
      </c>
      <c r="JI13" s="64"/>
      <c r="JJ13" s="61">
        <f>IF(ISBLANK($JH$3),"",IF(ISBLANK(Tipy!HX7),0,IF(AND(Tipy!HX7=Výsledky!$JF$3,Tipy!HZ7=Výsledky!$JH$3),60,0)))</f>
        <v>0</v>
      </c>
      <c r="JK13" s="61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61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61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62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65" t="str">
        <f>IF(ISBLANK($JH$3),"",IF(ISBLANK(Tipy!HX7),"-",SUM(JJ13:JN13)))</f>
        <v>-</v>
      </c>
      <c r="JP13" s="64"/>
      <c r="JQ13" s="61">
        <f>IF(ISBLANK($JV$3),"",IF(ISBLANK(Tipy!ID7),0,IF(AND(Tipy!ID7=Výsledky!$JT$3,Tipy!IF7=Výsledky!$JV$3),60,0)))</f>
        <v>0</v>
      </c>
      <c r="JR13" s="61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61">
        <f>IF(ISBLANK($JV$3),"",IF(OR(Tipy!IG7=Výsledky!$JQ$6,Tipy!IG7=Výsledky!$JQ$7,Tipy!IG7=Výsledky!$JQ$8,Tipy!IG7=Výsledky!$JQ$9),VLOOKUP(Tipy!IG7,'Kategórie hráčov'!$A$2:$B$51,2,FALSE),0))</f>
        <v>0</v>
      </c>
      <c r="JT13" s="61">
        <f>IF(ISBLANK($JV$3),"",IF(OR(Tipy!IH7=Výsledky!$JT$6,Tipy!IH7=Výsledky!$JT$7,Tipy!IH7=Výsledky!$JT$8,Tipy!IH7=Výsledky!$JT$9),VLOOKUP(Tipy!IH7,'Kategórie hráčov'!$A$27:$B$76,2,FALSE),0))</f>
        <v>0</v>
      </c>
      <c r="JU13" s="62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65" t="str">
        <f>IF(ISBLANK($JV$3),"",IF(ISBLANK(Tipy!ID7),"-",SUM(JQ13:JU13)))</f>
        <v>-</v>
      </c>
      <c r="JW13" s="64"/>
      <c r="JX13" s="61">
        <f>IF(ISBLANK($KQ$3),"",IF(ISBLANK(Tipy!IJ7),0,IF(AND(Tipy!IJ7=Výsledky!$KO$3,Tipy!IL7=Výsledky!$KQ$3),60,0)))</f>
        <v>0</v>
      </c>
      <c r="JY13" s="61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>0</v>
      </c>
      <c r="JZ13" s="61">
        <f>IF(ISBLANK($KQ$3),"",IF(OR(Tipy!IM7=Výsledky!$JX$6,Tipy!IM7=Výsledky!$JX$7,Tipy!IM7=Výsledky!$JX$8,Tipy!IM7=Výsledky!$JX$9),IF(VLOOKUP(Tipy!IM7,'Kategórie hráčov'!$A$2:$B$46,2,FALSE)=30,30,20),0))</f>
        <v>0</v>
      </c>
      <c r="KA13" s="61">
        <f>IF(ISBLANK($KQ$3),"",IF(OR(Tipy!IN7=Výsledky!$KA$6,Tipy!IN7=Výsledky!$KA$7,Tipy!IN7=Výsledky!$KA$8,Tipy!IN7=Výsledky!$KA$9),IF(VLOOKUP(Tipy!IN7,'Kategórie hráčov'!$A$2:$B$46,2,FALSE)=30,30,20),0))</f>
        <v>0</v>
      </c>
      <c r="KB13" s="62">
        <f>IF(ISBLANK($KQ$3),"",IF(ISBLANK(Tipy!IJ7),0,IF(OR(AND(Tipy!IJ7=Výsledky!$KO$3,OR(Tipy!IL7=Výsledky!$KQ$3+1,Tipy!IL7=Výsledky!$KQ$3-1)),AND(Tipy!IL7=Výsledky!$KQ$3,OR(Tipy!IJ7=Výsledky!$KO$3+1,Tipy!IJ7=Výsledky!$KO$3-1))),10,0)))</f>
        <v>0</v>
      </c>
      <c r="KC13" s="65" t="str">
        <f>IF(ISBLANK($KQ$3),"",IF(ISBLANK(Tipy!IJ7),"-",SUM(JX13:KB13)))</f>
        <v>-</v>
      </c>
      <c r="KD13" s="64"/>
      <c r="KE13" s="61">
        <f>IF(ISBLANK($KJ$3),"",IF(ISBLANK(Tipy!IP7),0,IF(AND(Tipy!IP7=Výsledky!$KH$3,Tipy!IR7=Výsledky!$KJ$3),60,0)))</f>
        <v>0</v>
      </c>
      <c r="KF13" s="61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61">
        <f>IF(ISBLANK($KJ$3),"",IF(OR(Tipy!IS7=Výsledky!$KE$6,Tipy!IS7=Výsledky!$KE$7,Tipy!IS7=Výsledky!$KE$8,Tipy!IS7=Výsledky!$KE$9),VLOOKUP(Tipy!IS7,'Kategórie hráčov'!$A$2:$B$51,2,FALSE),0))</f>
        <v>0</v>
      </c>
      <c r="KH13" s="61">
        <f>IF(ISBLANK($KJ$3),"",IF(OR(Tipy!IT7=Výsledky!$KH$6,Tipy!IT7=Výsledky!$KH$7,Tipy!IT7=Výsledky!$KH$8,Tipy!IT7=Výsledky!$KH$9),VLOOKUP(Tipy!IT7,'Kategórie hráčov'!$A$27:$B$76,2,FALSE),0))</f>
        <v>0</v>
      </c>
      <c r="KI13" s="62">
        <f>IF(ISBLANK($KJ$3),"",IF(ISBLANK(Tipy!IP7),0,IF(OR(AND(Tipy!IP7=Výsledky!$KH$3,OR(Tipy!IR7=Výsledky!$KJ$3+1,Tipy!IR7=Výsledky!$KJ$3-1)),AND(Tipy!IR7=Výsledky!$KJ$3,OR(Tipy!IP7=Výsledky!$KH$3+1,Tipy!IP7=Výsledky!$KH$3-1))),10,0)))</f>
        <v>0</v>
      </c>
      <c r="KJ13" s="65" t="str">
        <f>IF(ISBLANK($KJ$3),"",IF(ISBLANK(Tipy!IP7),"-",SUM(KE13:KI13)))</f>
        <v>-</v>
      </c>
      <c r="KK13" s="64"/>
      <c r="KL13" s="61">
        <f>IF(ISBLANK($KQ$3),"",IF(ISBLANK(Tipy!IV7),0,IF(AND(Tipy!IV7=Výsledky!$KO$3,Tipy!IX7=Výsledky!$KQ$3),60,0)))</f>
        <v>0</v>
      </c>
      <c r="KM13" s="61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0</v>
      </c>
      <c r="KN13" s="61">
        <f>IF(ISBLANK($KQ$3),"",IF(OR(Tipy!IY7=Výsledky!$KL$6,Tipy!IY7=Výsledky!$KL$7,Tipy!IY7=Výsledky!$KL$8,Tipy!IY7=Výsledky!$KL$9),VLOOKUP(Tipy!IY7,'Kategórie hráčov'!$A$2:$B$51,2,FALSE),0))</f>
        <v>0</v>
      </c>
      <c r="KO13" s="61">
        <f>IF(ISBLANK($KQ$3),"",IF(OR(Tipy!IZ7=Výsledky!$KO$6,Tipy!IZ7=Výsledky!$KO$7,Tipy!IZ7=Výsledky!$KO$8,Tipy!IZ7=Výsledky!$KO$9),VLOOKUP(Tipy!IZ7,'Kategórie hráčov'!$A$27:$B$76,2,FALSE),0))</f>
        <v>0</v>
      </c>
      <c r="KP13" s="62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65" t="str">
        <f>IF(ISBLANK($KJ$3),"",IF(ISBLANK(Tipy!IV7),"-",SUM(KL13:KP13)))</f>
        <v>-</v>
      </c>
      <c r="KR13" s="64"/>
      <c r="KS13" s="61">
        <f>IF(ISBLANK($KX$3),"",IF(ISBLANK(Tipy!JB7),0,IF(AND(Tipy!JB7=Výsledky!$KV$3,Tipy!JD7=Výsledky!$KX$3),60,0)))</f>
        <v>0</v>
      </c>
      <c r="KT13" s="61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61">
        <f>IF(ISBLANK($KX$3),"",IF(OR(Tipy!JE7=Výsledky!$KS$6,Tipy!JE7=Výsledky!$KS$7,Tipy!JE7=Výsledky!$KS$8,Tipy!JE7=Výsledky!$KS$9),VLOOKUP(Tipy!JE7,'Kategórie hráčov'!$A$2:$B$51,2,FALSE),0))</f>
        <v>0</v>
      </c>
      <c r="KV13" s="61">
        <f>IF(ISBLANK($KX$3),"",IF(OR(Tipy!JF7=Výsledky!$KV$6,Tipy!JF7=Výsledky!$KV$7,Tipy!JF7=Výsledky!$KV$8,Tipy!JF7=Výsledky!$KV$9),VLOOKUP(Tipy!JF7,'Kategórie hráčov'!$A$27:$B$76,2,FALSE),0))</f>
        <v>0</v>
      </c>
      <c r="KW13" s="62">
        <f>IF(ISBLANK($KX$3),"",IF(ISBLANK(Tipy!JB7),0,IF(OR(AND(Tipy!JB7=Výsledky!$KV$3,OR(Tipy!JD7=Výsledky!$KX$3+1,Tipy!JD7=Výsledky!$KX$3-1)),AND(Tipy!JD7=Výsledky!$KX$3,OR(Tipy!JB7=Výsledky!$KV$3+1,Tipy!JB7=Výsledky!$KV$3-1))),10,0)))</f>
        <v>0</v>
      </c>
      <c r="KX13" s="65" t="str">
        <f>IF(ISBLANK($KX$3),"",IF(ISBLANK(Tipy!JB7),"-",SUM(KS13:KW13)))</f>
        <v>-</v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>
        <f>IF(ISBLANK($JH$3),"",IF(ISBLANK(Tipy!JU7),0,IF(AND(Tipy!JU7=Výsledky!$JF$3,Tipy!JW7=Výsledky!$JH$3),60,0)))</f>
        <v>0</v>
      </c>
      <c r="LH13" s="61" t="e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>#VALUE!</v>
      </c>
      <c r="LI13" s="61" t="e">
        <f>IF(ISBLANK($JH$3),"",IF(OR(Tipy!JX7=Výsledky!#REF!,Tipy!JX7=Výsledky!#REF!,Tipy!JX7=Výsledky!#REF!,Tipy!JX7=Výsledky!$JJ$9),IF(VLOOKUP(Tipy!JX7,'Kategórie hráčov'!$A$2:$B$46,2,FALSE)=30,30,20),0))</f>
        <v>#REF!</v>
      </c>
      <c r="LJ13" s="61" t="e">
        <f>IF(ISBLANK($JH$3),"",IF(OR(Tipy!JY7=Výsledky!#REF!,Tipy!JY7=Výsledky!#REF!,Tipy!JY7=Výsledky!#REF!,Tipy!JY7=Výsledky!$JM$9),IF(VLOOKUP(Tipy!JY7,'Kategórie hráčov'!$A$2:$B$46,2,FALSE)=30,30,20),0))</f>
        <v>#REF!</v>
      </c>
      <c r="LK13" s="62">
        <f>IF(ISBLANK($JH$3),"",IF(ISBLANK(Tipy!JU7),0,IF(OR(AND(Tipy!JU7=Výsledky!$JF$3,OR(Tipy!JW7=Výsledky!$JH$3+1,Tipy!JW7=Výsledky!$JH$3-1)),AND(Tipy!JW7=Výsledky!$JH$3,OR(Tipy!JU7=Výsledky!$JF$3+1,Tipy!JU7=Výsledky!$JF$3-1))),10,0)))</f>
        <v>0</v>
      </c>
      <c r="LL13" s="65" t="e">
        <f>IF(ISBLANK($JH$3),"",IF(ISBLANK(Tipy!JU7),"-",SUM(LG13:LK13)))</f>
        <v>#VALUE!</v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>
        <f>IF(ISBLANK($JH$3),"",IF(ISBLANK(Tipy!KI7),0,IF(AND(Tipy!KI7=Výsledky!$JF$3,Tipy!KK7=Výsledky!$JH$3),60,0)))</f>
        <v>0</v>
      </c>
      <c r="LV13" s="61" t="e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>#VALUE!</v>
      </c>
      <c r="LW13" s="61" t="e">
        <f>IF(ISBLANK($JH$3),"",IF(OR(Tipy!KL7=Výsledky!#REF!,Tipy!KL7=Výsledky!#REF!,Tipy!KL7=Výsledky!#REF!,Tipy!KL7=Výsledky!$JJ$9),IF(VLOOKUP(Tipy!KL7,'Kategórie hráčov'!$A$2:$B$46,2,FALSE)=30,30,20),0))</f>
        <v>#REF!</v>
      </c>
      <c r="LX13" s="61" t="e">
        <f>IF(ISBLANK($JH$3),"",IF(OR(Tipy!KM7=Výsledky!#REF!,Tipy!KM7=Výsledky!#REF!,Tipy!KM7=Výsledky!#REF!,Tipy!KM7=Výsledky!$JM$9),IF(VLOOKUP(Tipy!KM7,'Kategórie hráčov'!$A$2:$B$46,2,FALSE)=30,30,20),0))</f>
        <v>#REF!</v>
      </c>
      <c r="LY13" s="62">
        <f>IF(ISBLANK($JH$3),"",IF(ISBLANK(Tipy!KI7),0,IF(OR(AND(Tipy!KI7=Výsledky!$JF$3,OR(Tipy!KK7=Výsledky!$JH$3+1,Tipy!KK7=Výsledky!$JH$3-1)),AND(Tipy!KK7=Výsledky!$JH$3,OR(Tipy!KI7=Výsledky!$JF$3+1,Tipy!KI7=Výsledky!$JF$3-1))),10,0)))</f>
        <v>0</v>
      </c>
      <c r="LZ13" s="65" t="e">
        <f>IF(ISBLANK($JH$3),"",IF(ISBLANK(Tipy!KI7),"-",SUM(LU13:LY13)))</f>
        <v>#VALUE!</v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>
        <f>IF(ISBLANK($GB$3),"",IF(ISBLANK(Tipy!EX8),0,IF(AND(Tipy!EX8=Výsledky!$FZ$3,Tipy!EZ8=Výsledky!$GB$3),60,0)))</f>
        <v>0</v>
      </c>
      <c r="FX14" s="61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61">
        <f>IF(ISBLANK($GB$3),"",IF(OR(Tipy!FA8=Výsledky!$FW$6,Tipy!FA8=Výsledky!$FW$7,Tipy!FA8=Výsledky!$FW$8,Tipy!FA8=Výsledky!$FW$9),IF(VLOOKUP(Tipy!FA8,'Kategórie hráčov'!$A$2:$B$46,2,FALSE)=30,30,20),0))</f>
        <v>0</v>
      </c>
      <c r="FZ14" s="61">
        <f>IF(ISBLANK($GB$3),"",IF(OR(Tipy!FB8=Výsledky!$FZ$6,Tipy!FB8=Výsledky!$FZ$7,Tipy!FB8=Výsledky!$FZ$8,Tipy!FB8=Výsledky!$FZ$9),IF(VLOOKUP(Tipy!FB8,'Kategórie hráčov'!$A$2:$B$46,2,FALSE)=30,30,20),0))</f>
        <v>0</v>
      </c>
      <c r="GA14" s="62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5">
        <f>IF(ISBLANK($GB$3),"",IF(ISBLANK(Tipy!EX8),"-",SUM(FW14:GA14)))</f>
        <v>0</v>
      </c>
      <c r="GC14" s="64"/>
      <c r="GD14" s="61">
        <f>IF(ISBLANK($GI$3),"",IF(ISBLANK(Tipy!FD8),0,IF(AND(Tipy!FD8=Výsledky!$GG$3,Tipy!FF8=Výsledky!$GI$3),60,0)))</f>
        <v>0</v>
      </c>
      <c r="GE14" s="61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61">
        <f>IF(ISBLANK($GI$3),"",IF(OR(Tipy!FG8=Výsledky!$GD$6,Tipy!FG8=Výsledky!$GD$7,Tipy!FG8=Výsledky!$GD$8,Tipy!FG8=Výsledky!$GD$9),VLOOKUP(Tipy!FG8,'Kategórie hráčov'!$A$2:$B$51,2,FALSE),0))</f>
        <v>20</v>
      </c>
      <c r="GG14" s="61">
        <f>IF(ISBLANK($GI$3),"",IF(OR(Tipy!FH8=Výsledky!$GG$6,Tipy!FH8=Výsledky!$GG$7,Tipy!FH8=Výsledky!$GG$8,Tipy!FH8=Výsledky!$GG$9),VLOOKUP(Tipy!FH8,'Kategórie hráčov'!$A$27:$B$76,2,FALSE),0))</f>
        <v>0</v>
      </c>
      <c r="GH14" s="62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5">
        <f>IF(ISBLANK($GI$3),"",IF(ISBLANK(Tipy!FD8),"-",SUM(GD14:GH14)))</f>
        <v>20</v>
      </c>
      <c r="GJ14" s="64"/>
      <c r="GK14" s="61">
        <f>IF(ISBLANK($GP$3),"",IF(ISBLANK(Tipy!FJ8),0,IF(AND(Tipy!FJ8=Výsledky!$GN$3,Tipy!FL8=Výsledky!$GP$3),60,0)))</f>
        <v>0</v>
      </c>
      <c r="GL14" s="61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61">
        <f>IF(ISBLANK($GP$3),"",IF(OR(Tipy!FM8=Výsledky!$GK$6,Tipy!FM8=Výsledky!$GK$7,Tipy!FM8=Výsledky!$GK$8,Tipy!FM8=Výsledky!$GK$9),VLOOKUP(Tipy!FM8,'Kategórie hráčov'!$A$2:$B$51,2,FALSE),0))</f>
        <v>20</v>
      </c>
      <c r="GN14" s="61">
        <f>IF(ISBLANK($GP$3),"",IF(OR(Tipy!FN8=Výsledky!$GN$6,Tipy!FN8=Výsledky!$GN$7,Tipy!FN8=Výsledky!$GN$8,Tipy!FN8=Výsledky!$GN$9),VLOOKUP(Tipy!FN8,'Kategórie hráčov'!$A$27:$B$76,2,FALSE),0))</f>
        <v>30</v>
      </c>
      <c r="GO14" s="62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5">
        <f>IF(ISBLANK($GP$3),"",IF(ISBLANK(Tipy!FJ8),"-",SUM(GK14:GO14)))</f>
        <v>60</v>
      </c>
      <c r="GQ14" s="64"/>
      <c r="GR14" s="61">
        <f>IF(ISBLANK($GW$3),"",IF(ISBLANK(Tipy!FP8),0,IF(AND(Tipy!FP8=Výsledky!$GU$3,Tipy!FR8=Výsledky!$GW$3),60,0)))</f>
        <v>0</v>
      </c>
      <c r="GS14" s="61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61">
        <f>IF(ISBLANK($GW$3),"",IF(OR(Tipy!FS8=Výsledky!$GR$6,Tipy!FS8=Výsledky!$GR$7,Tipy!FS8=Výsledky!$GR$8,Tipy!FS8=Výsledky!$GR$9),VLOOKUP(Tipy!FS8,'Kategórie hráčov'!$A$2:$B$51,2,FALSE),0))</f>
        <v>0</v>
      </c>
      <c r="GU14" s="61">
        <f>IF(ISBLANK($GW$3),"",IF(OR(Tipy!FT8=Výsledky!$GU$6,Tipy!FT8=Výsledky!$GU$7,Tipy!FT8=Výsledky!$GU$8,Tipy!FT8=Výsledky!$GU$9),VLOOKUP(Tipy!FT8,'Kategórie hráčov'!$A$27:$B$76,2,FALSE),0))</f>
        <v>0</v>
      </c>
      <c r="GV14" s="62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5" t="str">
        <f>IF(ISBLANK($GW$3),"",IF(ISBLANK(Tipy!FP8),"-",SUM(GR14:GV14)))</f>
        <v>-</v>
      </c>
      <c r="GX14" s="64"/>
      <c r="GY14" s="61">
        <f>IF(ISBLANK($HD$3),"",IF(ISBLANK(Tipy!FV8),0,IF(AND(Tipy!FV8=Výsledky!$HB$3,Tipy!FX8=Výsledky!$HD$3),60,0)))</f>
        <v>0</v>
      </c>
      <c r="GZ14" s="61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61">
        <f>IF(ISBLANK($HD$3),"",IF(OR(Tipy!FY8=Výsledky!$GY$6,Tipy!FY8=Výsledky!$GY$7,Tipy!FY8=Výsledky!$GY$8,Tipy!FY8=Výsledky!$GY$9),VLOOKUP(Tipy!FY8,'Kategórie hráčov'!$A$2:$B$51,2,FALSE),0))</f>
        <v>0</v>
      </c>
      <c r="HB14" s="61">
        <f>IF(ISBLANK($HD$3),"",IF(OR(Tipy!FZ8=Výsledky!$HB$6,Tipy!FZ8=Výsledky!$HB$7,Tipy!FZ8=Výsledky!$HB$8,Tipy!FZ8=Výsledky!$HB$9),VLOOKUP(Tipy!FZ8,'Kategórie hráčov'!$A$27:$B$76,2,FALSE),0))</f>
        <v>0</v>
      </c>
      <c r="HC14" s="62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5">
        <f>IF(ISBLANK($HD$3),"",IF(ISBLANK(Tipy!FV8),"-",SUM(GY14:HC14)))</f>
        <v>20</v>
      </c>
      <c r="HE14" s="64"/>
      <c r="HF14" s="61">
        <f>IF(ISBLANK($HK$3),"",IF(ISBLANK(Tipy!GB8),0,IF(AND(Tipy!GB8=Výsledky!$HI$3,Tipy!GD8=Výsledky!$HK$3),60,0)))</f>
        <v>0</v>
      </c>
      <c r="HG14" s="61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61">
        <f>IF(ISBLANK($HK$3),"",IF(OR(Tipy!GE8=Výsledky!$HF$6,Tipy!GE8=Výsledky!$HF$7,Tipy!GE8=Výsledky!$HF$8,Tipy!GE8=Výsledky!$HF$9),VLOOKUP(Tipy!GE8,'Kategórie hráčov'!$A$2:$B$51,2,FALSE),0))</f>
        <v>0</v>
      </c>
      <c r="HI14" s="61">
        <f>IF(ISBLANK($HK$3),"",IF(OR(Tipy!GF8=Výsledky!$HI$6,Tipy!GF8=Výsledky!$HI$7,Tipy!GF8=Výsledky!$HI$8,Tipy!GF8=Výsledky!$HI$9),VLOOKUP(Tipy!GF8,'Kategórie hráčov'!$A$27:$B$76,2,FALSE),0))</f>
        <v>0</v>
      </c>
      <c r="HJ14" s="62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5">
        <f>IF(ISBLANK($HK$3),"",IF(ISBLANK(Tipy!GB8),"-",SUM(HF14:HJ14)))</f>
        <v>0</v>
      </c>
      <c r="HL14" s="64"/>
      <c r="HM14" s="61">
        <f>IF(ISBLANK($HR$3),"",IF(ISBLANK(Tipy!GH8),0,IF(AND(Tipy!GH8=Výsledky!$HP$3,Tipy!GJ8=Výsledky!$HR$3),60,0)))</f>
        <v>0</v>
      </c>
      <c r="HN14" s="61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61">
        <f>IF(ISBLANK($HR$3),"",IF(OR(Tipy!GK8=Výsledky!$HM$6,Tipy!GK8=Výsledky!$HM$7,Tipy!GK8=Výsledky!$HM$8,Tipy!GK8=Výsledky!$HM$9),VLOOKUP(Tipy!GK8,'Kategórie hráčov'!$A$2:$B$51,2,FALSE),0))</f>
        <v>0</v>
      </c>
      <c r="HP14" s="61">
        <f>IF(ISBLANK($HR$3),"",IF(OR(Tipy!GL8=Výsledky!$HP$6,Tipy!GL8=Výsledky!$HP$7,Tipy!GL8=Výsledky!$HP$8,Tipy!GL8=Výsledky!$HP$9),VLOOKUP(Tipy!GL8,'Kategórie hráčov'!$A$27:$B$76,2,FALSE),0))</f>
        <v>0</v>
      </c>
      <c r="HQ14" s="62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5">
        <f>IF(ISBLANK($HR$3),"",IF(ISBLANK(Tipy!GH8),"-",SUM(HM14:HQ14)))</f>
        <v>20</v>
      </c>
      <c r="HS14" s="64"/>
      <c r="HT14" s="61">
        <f>IF(ISBLANK($HY$3),"",IF(ISBLANK(Tipy!GN8),0,IF(AND(Tipy!GN8=Výsledky!$HW$3,Tipy!GP8=Výsledky!$HY$3),60,0)))</f>
        <v>0</v>
      </c>
      <c r="HU14" s="61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61">
        <f>IF(ISBLANK($HY$3),"",IF(OR(Tipy!GQ8=Výsledky!$HT$6,Tipy!GQ8=Výsledky!$HT$7,Tipy!GQ8=Výsledky!$HT$8,Tipy!GQ8=Výsledky!$HT$9),VLOOKUP(Tipy!GQ8,'Kategórie hráčov'!$A$2:$B$51,2,FALSE),0))</f>
        <v>20</v>
      </c>
      <c r="HW14" s="61">
        <f>IF(ISBLANK($HY$3),"",IF(OR(Tipy!GR8=Výsledky!$HW$6,Tipy!GR8=Výsledky!$HW$7,Tipy!GR8=Výsledky!$HW$8,Tipy!GR8=Výsledky!$HW$9),VLOOKUP(Tipy!GR8,'Kategórie hráčov'!$A$27:$B$76,2,FALSE),0))</f>
        <v>0</v>
      </c>
      <c r="HX14" s="62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5">
        <f>IF(ISBLANK($HY$3),"",IF(ISBLANK(Tipy!GN8),"-",SUM(HT14:HX14)))</f>
        <v>40</v>
      </c>
      <c r="HZ14" s="64"/>
      <c r="IA14" s="61">
        <f>IF(ISBLANK($IF$3),"",IF(ISBLANK(Tipy!GT8),0,IF(AND(Tipy!GT8=Výsledky!$ID$3,Tipy!GV8=Výsledky!$IF$3),60,0)))</f>
        <v>0</v>
      </c>
      <c r="IB14" s="61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61">
        <f>IF(ISBLANK($IF$3),"",IF(OR(Tipy!GW8=Výsledky!$IA$6,Tipy!GW8=Výsledky!$IA$7,Tipy!GW8=Výsledky!$IA$8,Tipy!GW8=Výsledky!$IA$9),VLOOKUP(Tipy!GW8,'Kategórie hráčov'!$A$2:$B$51,2,FALSE),0))</f>
        <v>20</v>
      </c>
      <c r="ID14" s="61">
        <f>IF(ISBLANK($IF$3),"",IF(OR(Tipy!GX8=Výsledky!$ID$6,Tipy!GX8=Výsledky!$ID$7,Tipy!GX8=Výsledky!$ID$8,Tipy!GX8=Výsledky!$ID$9),IF(VLOOKUP(Tipy!GX8,'Kategórie hráčov'!$A$2:$B$46,2,FALSE)=30,30,20),0))</f>
        <v>0</v>
      </c>
      <c r="IE14" s="62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65">
        <f>IF(ISBLANK($IF$3),"",IF(ISBLANK(Tipy!GT8),"-",SUM(IA14:IE14)))</f>
        <v>30</v>
      </c>
      <c r="IG14" s="64"/>
      <c r="IH14" s="61">
        <f>IF(ISBLANK($IM$3),"",IF(ISBLANK(Tipy!GZ8),0,IF(AND(Tipy!GZ8=Výsledky!$IK$3,Tipy!HB8=Výsledky!$IM$3),60,0)))</f>
        <v>0</v>
      </c>
      <c r="II14" s="61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61">
        <f>IF(ISBLANK($IM$3),"",IF(OR(Tipy!HC8=Výsledky!$IH$6,Tipy!HC8=Výsledky!$IH$7,Tipy!HC8=Výsledky!$IH$8,Tipy!HC8=Výsledky!$IH$9),VLOOKUP(Tipy!HC8,'Kategórie hráčov'!$A$2:$B$51,2,FALSE),0))</f>
        <v>20</v>
      </c>
      <c r="IK14" s="61">
        <f>IF(ISBLANK($IM$3),"",IF(OR(Tipy!HD8=Výsledky!$IK$6,Tipy!HD8=Výsledky!$IK$7,Tipy!HD8=Výsledky!$IK$8,Tipy!HD8=Výsledky!$IK$9),VLOOKUP(Tipy!HD8,'Kategórie hráčov'!$A$27:$B$76,2,FALSE),0))</f>
        <v>0</v>
      </c>
      <c r="IL14" s="62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65">
        <f>IF(ISBLANK($IM$3),"",IF(ISBLANK(Tipy!GZ8),"-",SUM(IH14:IL14)))</f>
        <v>40</v>
      </c>
      <c r="IN14" s="64"/>
      <c r="IO14" s="61">
        <f>IF(ISBLANK($IT$3),"",IF(ISBLANK(Tipy!HF8),0,IF(AND(Tipy!HF8=Výsledky!$IR$3,Tipy!HH8=Výsledky!$IT$3),60,0)))</f>
        <v>0</v>
      </c>
      <c r="IP14" s="61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61">
        <f>IF(ISBLANK($IT$3),"",IF(OR(Tipy!HI8=Výsledky!$IO$6,Tipy!HI8=Výsledky!$IO$7,Tipy!HI8=Výsledky!$IO$8,Tipy!HI8=Výsledky!$IO$9),VLOOKUP(Tipy!HI8,'Kategórie hráčov'!$A$2:$B$51,2,FALSE),0))</f>
        <v>0</v>
      </c>
      <c r="IR14" s="61">
        <f>IF(ISBLANK($IT$3),"",IF(OR(Tipy!HJ8=Výsledky!$IR$6,Tipy!HJ8=Výsledky!$IR$7,Tipy!HJ8=Výsledky!$IR$8,Tipy!HJ8=Výsledky!$IR$9),VLOOKUP(Tipy!HJ8,'Kategórie hráčov'!$A$27:$B$76,2,FALSE),0))</f>
        <v>0</v>
      </c>
      <c r="IS14" s="62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65">
        <f>IF(ISBLANK($IT$3),"",IF(ISBLANK(Tipy!HF8),"-",SUM(IO14:IS14)))</f>
        <v>20</v>
      </c>
      <c r="IU14" s="64"/>
      <c r="IV14" s="61">
        <f>IF(ISBLANK($JA$3),"",IF(ISBLANK(Tipy!HL8),0,IF(AND(Tipy!HL8=Výsledky!$IY$3,Tipy!HN8=Výsledky!$JA$3),60,0)))</f>
        <v>0</v>
      </c>
      <c r="IW14" s="61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61">
        <f>IF(ISBLANK($JA$3),"",IF(OR(Tipy!HO8=Výsledky!$IV$6,Tipy!HO8=Výsledky!$IV$7,Tipy!HO8=Výsledky!$IV$8,Tipy!HO8=Výsledky!$IV$9),IF(VLOOKUP(Tipy!HO8,'Kategórie hráčov'!$A$2:$B$46,2,FALSE)=30,30,20),0))</f>
        <v>0</v>
      </c>
      <c r="IY14" s="61">
        <f>IF(ISBLANK($JA$3),"",IF(OR(Tipy!HP8=Výsledky!$IY$6,Tipy!HP8=Výsledky!$IY$7,Tipy!HP8=Výsledky!$IY$8,Tipy!HP8=Výsledky!$IY$9),IF(VLOOKUP(Tipy!HP8,'Kategórie hráčov'!$A$2:$B$46,2,FALSE)=30,30,20),0))</f>
        <v>0</v>
      </c>
      <c r="IZ14" s="62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65">
        <f>IF(ISBLANK($JA$3),"",IF(ISBLANK(Tipy!HL8),"-",SUM(IV14:IZ14)))</f>
        <v>0</v>
      </c>
      <c r="JB14" s="64"/>
      <c r="JC14" s="102">
        <f>IF(ISBLANK($JH$3),"",IF(ISBLANK(Tipy!HR8),0,IF(AND(Tipy!HR8=Výsledky!$JF$3,Tipy!HT8=Výsledky!$JH$3),60,0)))</f>
        <v>0</v>
      </c>
      <c r="JD14" s="101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101">
        <f>IF(ISBLANK($JH$3),"",IF(OR(Tipy!HU8=Výsledky!$JC$6,Tipy!HU8=Výsledky!$JC$7,Tipy!HU8=Výsledky!$JC$8,Tipy!HU8=Výsledky!$JC$9),VLOOKUP(Tipy!HU8,'Kategórie hráčov'!$A$2:$B$51,2,FALSE),0))</f>
        <v>20</v>
      </c>
      <c r="JF14" s="101">
        <f>IF(ISBLANK($JH$3),"",IF(OR(Tipy!HV8=Výsledky!$JF$6,Tipy!HV8=Výsledky!$JF$7,Tipy!HV8=Výsledky!$JF$8,Tipy!HV8=Výsledky!$JF$9),VLOOKUP(Tipy!HV8,'Kategórie hráčov'!$A$27:$B$76,2,FALSE),0))</f>
        <v>30</v>
      </c>
      <c r="JG14" s="303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63">
        <f>IF(ISBLANK($JH$3),"",IF(ISBLANK(Tipy!HR8),"-",SUM(JC14:JG14)))</f>
        <v>80</v>
      </c>
      <c r="JI14" s="64"/>
      <c r="JJ14" s="61">
        <f>IF(ISBLANK($JH$3),"",IF(ISBLANK(Tipy!HX8),0,IF(AND(Tipy!HX8=Výsledky!$JF$3,Tipy!HZ8=Výsledky!$JH$3),60,0)))</f>
        <v>0</v>
      </c>
      <c r="JK14" s="61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61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61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62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65" t="str">
        <f>IF(ISBLANK($JH$3),"",IF(ISBLANK(Tipy!HX8),"-",SUM(JJ14:JN14)))</f>
        <v>-</v>
      </c>
      <c r="JP14" s="64"/>
      <c r="JQ14" s="61">
        <f>IF(ISBLANK($JV$3),"",IF(ISBLANK(Tipy!ID8),0,IF(AND(Tipy!ID8=Výsledky!$JT$3,Tipy!IF8=Výsledky!$JV$3),60,0)))</f>
        <v>0</v>
      </c>
      <c r="JR14" s="61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61">
        <f>IF(ISBLANK($JV$3),"",IF(OR(Tipy!IG8=Výsledky!$JQ$6,Tipy!IG8=Výsledky!$JQ$7,Tipy!IG8=Výsledky!$JQ$8,Tipy!IG8=Výsledky!$JQ$9),VLOOKUP(Tipy!IG8,'Kategórie hráčov'!$A$2:$B$51,2,FALSE),0))</f>
        <v>20</v>
      </c>
      <c r="JT14" s="61">
        <f>IF(ISBLANK($JV$3),"",IF(OR(Tipy!IH8=Výsledky!$JT$6,Tipy!IH8=Výsledky!$JT$7,Tipy!IH8=Výsledky!$JT$8,Tipy!IH8=Výsledky!$JT$9),VLOOKUP(Tipy!IH8,'Kategórie hráčov'!$A$27:$B$76,2,FALSE),0))</f>
        <v>20</v>
      </c>
      <c r="JU14" s="62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65">
        <f>IF(ISBLANK($JV$3),"",IF(ISBLANK(Tipy!ID8),"-",SUM(JQ14:JU14)))</f>
        <v>60</v>
      </c>
      <c r="JW14" s="64"/>
      <c r="JX14" s="61">
        <f>IF(ISBLANK($KQ$3),"",IF(ISBLANK(Tipy!IJ8),0,IF(AND(Tipy!IJ8=Výsledky!$KO$3,Tipy!IL8=Výsledky!$KQ$3),60,0)))</f>
        <v>0</v>
      </c>
      <c r="JY14" s="61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>0</v>
      </c>
      <c r="JZ14" s="61">
        <f>IF(ISBLANK($KQ$3),"",IF(OR(Tipy!IM8=Výsledky!$JX$6,Tipy!IM8=Výsledky!$JX$7,Tipy!IM8=Výsledky!$JX$8,Tipy!IM8=Výsledky!$JX$9),IF(VLOOKUP(Tipy!IM8,'Kategórie hráčov'!$A$2:$B$46,2,FALSE)=30,30,20),0))</f>
        <v>0</v>
      </c>
      <c r="KA14" s="61">
        <f>IF(ISBLANK($KQ$3),"",IF(OR(Tipy!IN8=Výsledky!$KA$6,Tipy!IN8=Výsledky!$KA$7,Tipy!IN8=Výsledky!$KA$8,Tipy!IN8=Výsledky!$KA$9),IF(VLOOKUP(Tipy!IN8,'Kategórie hráčov'!$A$2:$B$46,2,FALSE)=30,30,20),0))</f>
        <v>0</v>
      </c>
      <c r="KB14" s="62">
        <f>IF(ISBLANK($KQ$3),"",IF(ISBLANK(Tipy!IJ8),0,IF(OR(AND(Tipy!IJ8=Výsledky!$KO$3,OR(Tipy!IL8=Výsledky!$KQ$3+1,Tipy!IL8=Výsledky!$KQ$3-1)),AND(Tipy!IL8=Výsledky!$KQ$3,OR(Tipy!IJ8=Výsledky!$KO$3+1,Tipy!IJ8=Výsledky!$KO$3-1))),10,0)))</f>
        <v>0</v>
      </c>
      <c r="KC14" s="65" t="str">
        <f>IF(ISBLANK($KQ$3),"",IF(ISBLANK(Tipy!IJ8),"-",SUM(JX14:KB14)))</f>
        <v>-</v>
      </c>
      <c r="KD14" s="64"/>
      <c r="KE14" s="61">
        <f>IF(ISBLANK($KJ$3),"",IF(ISBLANK(Tipy!IP8),0,IF(AND(Tipy!IP8=Výsledky!$KH$3,Tipy!IR8=Výsledky!$KJ$3),60,0)))</f>
        <v>0</v>
      </c>
      <c r="KF14" s="61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20</v>
      </c>
      <c r="KG14" s="61">
        <f>IF(ISBLANK($KJ$3),"",IF(OR(Tipy!IS8=Výsledky!$KE$6,Tipy!IS8=Výsledky!$KE$7,Tipy!IS8=Výsledky!$KE$8,Tipy!IS8=Výsledky!$KE$9),VLOOKUP(Tipy!IS8,'Kategórie hráčov'!$A$2:$B$51,2,FALSE),0))</f>
        <v>20</v>
      </c>
      <c r="KH14" s="61">
        <f>IF(ISBLANK($KJ$3),"",IF(OR(Tipy!IT8=Výsledky!$KH$6,Tipy!IT8=Výsledky!$KH$7,Tipy!IT8=Výsledky!$KH$8,Tipy!IT8=Výsledky!$KH$9),VLOOKUP(Tipy!IT8,'Kategórie hráčov'!$A$27:$B$76,2,FALSE),0))</f>
        <v>0</v>
      </c>
      <c r="KI14" s="62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65">
        <f>IF(ISBLANK($KJ$3),"",IF(ISBLANK(Tipy!IP8),"-",SUM(KE14:KI14)))</f>
        <v>40</v>
      </c>
      <c r="KK14" s="64"/>
      <c r="KL14" s="61">
        <f>IF(ISBLANK($KQ$3),"",IF(ISBLANK(Tipy!IV8),0,IF(AND(Tipy!IV8=Výsledky!$KO$3,Tipy!IX8=Výsledky!$KQ$3),60,0)))</f>
        <v>0</v>
      </c>
      <c r="KM14" s="61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61">
        <f>IF(ISBLANK($KQ$3),"",IF(OR(Tipy!IY8=Výsledky!$KL$6,Tipy!IY8=Výsledky!$KL$7,Tipy!IY8=Výsledky!$KL$8,Tipy!IY8=Výsledky!$KL$9),VLOOKUP(Tipy!IY8,'Kategórie hráčov'!$A$2:$B$51,2,FALSE),0))</f>
        <v>0</v>
      </c>
      <c r="KO14" s="61">
        <f>IF(ISBLANK($KQ$3),"",IF(OR(Tipy!IZ8=Výsledky!$KO$6,Tipy!IZ8=Výsledky!$KO$7,Tipy!IZ8=Výsledky!$KO$8,Tipy!IZ8=Výsledky!$KO$9),VLOOKUP(Tipy!IZ8,'Kategórie hráčov'!$A$27:$B$76,2,FALSE),0))</f>
        <v>0</v>
      </c>
      <c r="KP14" s="62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65">
        <f>IF(ISBLANK($KJ$3),"",IF(ISBLANK(Tipy!IV8),"-",SUM(KL14:KP14)))</f>
        <v>0</v>
      </c>
      <c r="KR14" s="64"/>
      <c r="KS14" s="61">
        <f>IF(ISBLANK($KX$3),"",IF(ISBLANK(Tipy!JB8),0,IF(AND(Tipy!JB8=Výsledky!$KV$3,Tipy!JD8=Výsledky!$KX$3),60,0)))</f>
        <v>0</v>
      </c>
      <c r="KT14" s="61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20</v>
      </c>
      <c r="KU14" s="61">
        <f>IF(ISBLANK($KX$3),"",IF(OR(Tipy!JE8=Výsledky!$KS$6,Tipy!JE8=Výsledky!$KS$7,Tipy!JE8=Výsledky!$KS$8,Tipy!JE8=Výsledky!$KS$9),VLOOKUP(Tipy!JE8,'Kategórie hráčov'!$A$2:$B$51,2,FALSE),0))</f>
        <v>0</v>
      </c>
      <c r="KV14" s="61">
        <f>IF(ISBLANK($KX$3),"",IF(OR(Tipy!JF8=Výsledky!$KV$6,Tipy!JF8=Výsledky!$KV$7,Tipy!JF8=Výsledky!$KV$8,Tipy!JF8=Výsledky!$KV$9),VLOOKUP(Tipy!JF8,'Kategórie hráčov'!$A$27:$B$76,2,FALSE),0))</f>
        <v>30</v>
      </c>
      <c r="KW14" s="62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65">
        <f>IF(ISBLANK($KX$3),"",IF(ISBLANK(Tipy!JB8),"-",SUM(KS14:KW14)))</f>
        <v>50</v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>
        <f>IF(ISBLANK($JH$3),"",IF(ISBLANK(Tipy!JU8),0,IF(AND(Tipy!JU8=Výsledky!$JF$3,Tipy!JW8=Výsledky!$JH$3),60,0)))</f>
        <v>0</v>
      </c>
      <c r="LH14" s="61" t="e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>#VALUE!</v>
      </c>
      <c r="LI14" s="61" t="e">
        <f>IF(ISBLANK($JH$3),"",IF(OR(Tipy!JX8=Výsledky!#REF!,Tipy!JX8=Výsledky!#REF!,Tipy!JX8=Výsledky!#REF!,Tipy!JX8=Výsledky!$JJ$9),IF(VLOOKUP(Tipy!JX8,'Kategórie hráčov'!$A$2:$B$46,2,FALSE)=30,30,20),0))</f>
        <v>#REF!</v>
      </c>
      <c r="LJ14" s="61" t="e">
        <f>IF(ISBLANK($JH$3),"",IF(OR(Tipy!JY8=Výsledky!#REF!,Tipy!JY8=Výsledky!#REF!,Tipy!JY8=Výsledky!#REF!,Tipy!JY8=Výsledky!$JM$9),IF(VLOOKUP(Tipy!JY8,'Kategórie hráčov'!$A$2:$B$46,2,FALSE)=30,30,20),0))</f>
        <v>#REF!</v>
      </c>
      <c r="LK14" s="62">
        <f>IF(ISBLANK($JH$3),"",IF(ISBLANK(Tipy!JU8),0,IF(OR(AND(Tipy!JU8=Výsledky!$JF$3,OR(Tipy!JW8=Výsledky!$JH$3+1,Tipy!JW8=Výsledky!$JH$3-1)),AND(Tipy!JW8=Výsledky!$JH$3,OR(Tipy!JU8=Výsledky!$JF$3+1,Tipy!JU8=Výsledky!$JF$3-1))),10,0)))</f>
        <v>0</v>
      </c>
      <c r="LL14" s="65" t="e">
        <f>IF(ISBLANK($JH$3),"",IF(ISBLANK(Tipy!JU8),"-",SUM(LG14:LK14)))</f>
        <v>#VALUE!</v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>
        <f>IF(ISBLANK($JH$3),"",IF(ISBLANK(Tipy!KI8),0,IF(AND(Tipy!KI8=Výsledky!$JF$3,Tipy!KK8=Výsledky!$JH$3),60,0)))</f>
        <v>0</v>
      </c>
      <c r="LV14" s="61" t="e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>#VALUE!</v>
      </c>
      <c r="LW14" s="61" t="e">
        <f>IF(ISBLANK($JH$3),"",IF(OR(Tipy!KL8=Výsledky!#REF!,Tipy!KL8=Výsledky!#REF!,Tipy!KL8=Výsledky!#REF!,Tipy!KL8=Výsledky!$JJ$9),IF(VLOOKUP(Tipy!KL8,'Kategórie hráčov'!$A$2:$B$46,2,FALSE)=30,30,20),0))</f>
        <v>#REF!</v>
      </c>
      <c r="LX14" s="61" t="e">
        <f>IF(ISBLANK($JH$3),"",IF(OR(Tipy!KM8=Výsledky!#REF!,Tipy!KM8=Výsledky!#REF!,Tipy!KM8=Výsledky!#REF!,Tipy!KM8=Výsledky!$JM$9),IF(VLOOKUP(Tipy!KM8,'Kategórie hráčov'!$A$2:$B$46,2,FALSE)=30,30,20),0))</f>
        <v>#REF!</v>
      </c>
      <c r="LY14" s="62">
        <f>IF(ISBLANK($JH$3),"",IF(ISBLANK(Tipy!KI8),0,IF(OR(AND(Tipy!KI8=Výsledky!$JF$3,OR(Tipy!KK8=Výsledky!$JH$3+1,Tipy!KK8=Výsledky!$JH$3-1)),AND(Tipy!KK8=Výsledky!$JH$3,OR(Tipy!KI8=Výsledky!$JF$3+1,Tipy!KI8=Výsledky!$JF$3-1))),10,0)))</f>
        <v>0</v>
      </c>
      <c r="LZ14" s="65" t="e">
        <f>IF(ISBLANK($JH$3),"",IF(ISBLANK(Tipy!KI8),"-",SUM(LU14:LY14)))</f>
        <v>#VALUE!</v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hidden="1" customHeight="1" x14ac:dyDescent="0.2">
      <c r="A15" s="287">
        <f>Tipy!A9</f>
        <v>46</v>
      </c>
      <c r="B15" s="277" t="s">
        <v>298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>
        <f>IF(ISBLANK($GB$3),"",IF(ISBLANK(Tipy!EX9),0,IF(AND(Tipy!EX9=Výsledky!$FZ$3,Tipy!EZ9=Výsledky!$GB$3),60,0)))</f>
        <v>0</v>
      </c>
      <c r="FX15" s="61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61">
        <f>IF(ISBLANK($GB$3),"",IF(OR(Tipy!FA9=Výsledky!$FW$6,Tipy!FA9=Výsledky!$FW$7,Tipy!FA9=Výsledky!$FW$8,Tipy!FA9=Výsledky!$FW$9),IF(VLOOKUP(Tipy!FA9,'Kategórie hráčov'!$A$2:$B$46,2,FALSE)=30,30,20),0))</f>
        <v>0</v>
      </c>
      <c r="FZ15" s="61">
        <f>IF(ISBLANK($GB$3),"",IF(OR(Tipy!FB9=Výsledky!$FZ$6,Tipy!FB9=Výsledky!$FZ$7,Tipy!FB9=Výsledky!$FZ$8,Tipy!FB9=Výsledky!$FZ$9),IF(VLOOKUP(Tipy!FB9,'Kategórie hráčov'!$A$2:$B$46,2,FALSE)=30,30,20),0))</f>
        <v>0</v>
      </c>
      <c r="GA15" s="62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5">
        <f>IF(ISBLANK($GB$3),"",IF(ISBLANK(Tipy!EX9),"-",SUM(FW15:GA15)))</f>
        <v>0</v>
      </c>
      <c r="GC15" s="64"/>
      <c r="GD15" s="61">
        <f>IF(ISBLANK($GI$3),"",IF(ISBLANK(Tipy!FD9),0,IF(AND(Tipy!FD9=Výsledky!$GG$3,Tipy!FF9=Výsledky!$GI$3),60,0)))</f>
        <v>0</v>
      </c>
      <c r="GE15" s="61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61">
        <f>IF(ISBLANK($GI$3),"",IF(OR(Tipy!FG9=Výsledky!$GD$6,Tipy!FG9=Výsledky!$GD$7,Tipy!FG9=Výsledky!$GD$8,Tipy!FG9=Výsledky!$GD$9),VLOOKUP(Tipy!FG9,'Kategórie hráčov'!$A$2:$B$51,2,FALSE),0))</f>
        <v>0</v>
      </c>
      <c r="GG15" s="61">
        <f>IF(ISBLANK($GI$3),"",IF(OR(Tipy!FH9=Výsledky!$GG$6,Tipy!FH9=Výsledky!$GG$7,Tipy!FH9=Výsledky!$GG$8,Tipy!FH9=Výsledky!$GG$9),VLOOKUP(Tipy!FH9,'Kategórie hráčov'!$A$27:$B$76,2,FALSE),0))</f>
        <v>0</v>
      </c>
      <c r="GH15" s="62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5" t="str">
        <f>IF(ISBLANK($GI$3),"",IF(ISBLANK(Tipy!FD9),"-",SUM(GD15:GH15)))</f>
        <v>-</v>
      </c>
      <c r="GJ15" s="64"/>
      <c r="GK15" s="61">
        <f>IF(ISBLANK($GP$3),"",IF(ISBLANK(Tipy!FJ9),0,IF(AND(Tipy!FJ9=Výsledky!$GN$3,Tipy!FL9=Výsledky!$GP$3),60,0)))</f>
        <v>0</v>
      </c>
      <c r="GL15" s="61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61">
        <f>IF(ISBLANK($GP$3),"",IF(OR(Tipy!FM9=Výsledky!$GK$6,Tipy!FM9=Výsledky!$GK$7,Tipy!FM9=Výsledky!$GK$8,Tipy!FM9=Výsledky!$GK$9),VLOOKUP(Tipy!FM9,'Kategórie hráčov'!$A$2:$B$51,2,FALSE),0))</f>
        <v>0</v>
      </c>
      <c r="GN15" s="61">
        <f>IF(ISBLANK($GP$3),"",IF(OR(Tipy!FN9=Výsledky!$GN$6,Tipy!FN9=Výsledky!$GN$7,Tipy!FN9=Výsledky!$GN$8,Tipy!FN9=Výsledky!$GN$9),VLOOKUP(Tipy!FN9,'Kategórie hráčov'!$A$27:$B$76,2,FALSE),0))</f>
        <v>0</v>
      </c>
      <c r="GO15" s="62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5" t="str">
        <f>IF(ISBLANK($GP$3),"",IF(ISBLANK(Tipy!FJ9),"-",SUM(GK15:GO15)))</f>
        <v>-</v>
      </c>
      <c r="GQ15" s="64"/>
      <c r="GR15" s="61">
        <f>IF(ISBLANK($GW$3),"",IF(ISBLANK(Tipy!FP9),0,IF(AND(Tipy!FP9=Výsledky!$GU$3,Tipy!FR9=Výsledky!$GW$3),60,0)))</f>
        <v>0</v>
      </c>
      <c r="GS15" s="61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61">
        <f>IF(ISBLANK($GW$3),"",IF(OR(Tipy!FS9=Výsledky!$GR$6,Tipy!FS9=Výsledky!$GR$7,Tipy!FS9=Výsledky!$GR$8,Tipy!FS9=Výsledky!$GR$9),VLOOKUP(Tipy!FS9,'Kategórie hráčov'!$A$2:$B$51,2,FALSE),0))</f>
        <v>0</v>
      </c>
      <c r="GU15" s="61">
        <f>IF(ISBLANK($GW$3),"",IF(OR(Tipy!FT9=Výsledky!$GU$6,Tipy!FT9=Výsledky!$GU$7,Tipy!FT9=Výsledky!$GU$8,Tipy!FT9=Výsledky!$GU$9),VLOOKUP(Tipy!FT9,'Kategórie hráčov'!$A$27:$B$76,2,FALSE),0))</f>
        <v>0</v>
      </c>
      <c r="GV15" s="62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5" t="str">
        <f>IF(ISBLANK($GW$3),"",IF(ISBLANK(Tipy!FP9),"-",SUM(GR15:GV15)))</f>
        <v>-</v>
      </c>
      <c r="GX15" s="64"/>
      <c r="GY15" s="61">
        <f>IF(ISBLANK($HD$3),"",IF(ISBLANK(Tipy!FV9),0,IF(AND(Tipy!FV9=Výsledky!$HB$3,Tipy!FX9=Výsledky!$HD$3),60,0)))</f>
        <v>0</v>
      </c>
      <c r="GZ15" s="61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61">
        <f>IF(ISBLANK($HD$3),"",IF(OR(Tipy!FY9=Výsledky!$GY$6,Tipy!FY9=Výsledky!$GY$7,Tipy!FY9=Výsledky!$GY$8,Tipy!FY9=Výsledky!$GY$9),VLOOKUP(Tipy!FY9,'Kategórie hráčov'!$A$2:$B$51,2,FALSE),0))</f>
        <v>0</v>
      </c>
      <c r="HB15" s="61">
        <f>IF(ISBLANK($HD$3),"",IF(OR(Tipy!FZ9=Výsledky!$HB$6,Tipy!FZ9=Výsledky!$HB$7,Tipy!FZ9=Výsledky!$HB$8,Tipy!FZ9=Výsledky!$HB$9),VLOOKUP(Tipy!FZ9,'Kategórie hráčov'!$A$27:$B$76,2,FALSE),0))</f>
        <v>0</v>
      </c>
      <c r="HC15" s="62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5" t="str">
        <f>IF(ISBLANK($HD$3),"",IF(ISBLANK(Tipy!FV9),"-",SUM(GY15:HC15)))</f>
        <v>-</v>
      </c>
      <c r="HE15" s="64"/>
      <c r="HF15" s="61">
        <f>IF(ISBLANK($HK$3),"",IF(ISBLANK(Tipy!GB9),0,IF(AND(Tipy!GB9=Výsledky!$HI$3,Tipy!GD9=Výsledky!$HK$3),60,0)))</f>
        <v>0</v>
      </c>
      <c r="HG15" s="61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61">
        <f>IF(ISBLANK($HK$3),"",IF(OR(Tipy!GE9=Výsledky!$HF$6,Tipy!GE9=Výsledky!$HF$7,Tipy!GE9=Výsledky!$HF$8,Tipy!GE9=Výsledky!$HF$9),VLOOKUP(Tipy!GE9,'Kategórie hráčov'!$A$2:$B$51,2,FALSE),0))</f>
        <v>0</v>
      </c>
      <c r="HI15" s="61">
        <f>IF(ISBLANK($HK$3),"",IF(OR(Tipy!GF9=Výsledky!$HI$6,Tipy!GF9=Výsledky!$HI$7,Tipy!GF9=Výsledky!$HI$8,Tipy!GF9=Výsledky!$HI$9),VLOOKUP(Tipy!GF9,'Kategórie hráčov'!$A$27:$B$76,2,FALSE),0))</f>
        <v>0</v>
      </c>
      <c r="HJ15" s="62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5" t="str">
        <f>IF(ISBLANK($HK$3),"",IF(ISBLANK(Tipy!GB9),"-",SUM(HF15:HJ15)))</f>
        <v>-</v>
      </c>
      <c r="HL15" s="64"/>
      <c r="HM15" s="61">
        <f>IF(ISBLANK($HR$3),"",IF(ISBLANK(Tipy!GH9),0,IF(AND(Tipy!GH9=Výsledky!$HP$3,Tipy!GJ9=Výsledky!$HR$3),60,0)))</f>
        <v>0</v>
      </c>
      <c r="HN15" s="61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61">
        <f>IF(ISBLANK($HR$3),"",IF(OR(Tipy!GK9=Výsledky!$HM$6,Tipy!GK9=Výsledky!$HM$7,Tipy!GK9=Výsledky!$HM$8,Tipy!GK9=Výsledky!$HM$9),VLOOKUP(Tipy!GK9,'Kategórie hráčov'!$A$2:$B$51,2,FALSE),0))</f>
        <v>0</v>
      </c>
      <c r="HP15" s="61">
        <f>IF(ISBLANK($HR$3),"",IF(OR(Tipy!GL9=Výsledky!$HP$6,Tipy!GL9=Výsledky!$HP$7,Tipy!GL9=Výsledky!$HP$8,Tipy!GL9=Výsledky!$HP$9),VLOOKUP(Tipy!GL9,'Kategórie hráčov'!$A$27:$B$76,2,FALSE),0))</f>
        <v>0</v>
      </c>
      <c r="HQ15" s="62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5" t="str">
        <f>IF(ISBLANK($HR$3),"",IF(ISBLANK(Tipy!GH9),"-",SUM(HM15:HQ15)))</f>
        <v>-</v>
      </c>
      <c r="HS15" s="64"/>
      <c r="HT15" s="61">
        <f>IF(ISBLANK($HY$3),"",IF(ISBLANK(Tipy!GN9),0,IF(AND(Tipy!GN9=Výsledky!$HW$3,Tipy!GP9=Výsledky!$HY$3),60,0)))</f>
        <v>0</v>
      </c>
      <c r="HU15" s="61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61">
        <f>IF(ISBLANK($HY$3),"",IF(OR(Tipy!GQ9=Výsledky!$HT$6,Tipy!GQ9=Výsledky!$HT$7,Tipy!GQ9=Výsledky!$HT$8,Tipy!GQ9=Výsledky!$HT$9),VLOOKUP(Tipy!GQ9,'Kategórie hráčov'!$A$2:$B$51,2,FALSE),0))</f>
        <v>0</v>
      </c>
      <c r="HW15" s="61">
        <f>IF(ISBLANK($HY$3),"",IF(OR(Tipy!GR9=Výsledky!$HW$6,Tipy!GR9=Výsledky!$HW$7,Tipy!GR9=Výsledky!$HW$8,Tipy!GR9=Výsledky!$HW$9),VLOOKUP(Tipy!GR9,'Kategórie hráčov'!$A$27:$B$76,2,FALSE),0))</f>
        <v>0</v>
      </c>
      <c r="HX15" s="62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5" t="str">
        <f>IF(ISBLANK($HY$3),"",IF(ISBLANK(Tipy!GN9),"-",SUM(HT15:HX15)))</f>
        <v>-</v>
      </c>
      <c r="HZ15" s="64"/>
      <c r="IA15" s="61">
        <f>IF(ISBLANK($IF$3),"",IF(ISBLANK(Tipy!GT9),0,IF(AND(Tipy!GT9=Výsledky!$ID$3,Tipy!GV9=Výsledky!$IF$3),60,0)))</f>
        <v>0</v>
      </c>
      <c r="IB15" s="61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61">
        <f>IF(ISBLANK($IF$3),"",IF(OR(Tipy!GW9=Výsledky!$IA$6,Tipy!GW9=Výsledky!$IA$7,Tipy!GW9=Výsledky!$IA$8,Tipy!GW9=Výsledky!$IA$9),VLOOKUP(Tipy!GW9,'Kategórie hráčov'!$A$2:$B$51,2,FALSE),0))</f>
        <v>0</v>
      </c>
      <c r="ID15" s="61">
        <f>IF(ISBLANK($IF$3),"",IF(OR(Tipy!GX9=Výsledky!$ID$6,Tipy!GX9=Výsledky!$ID$7,Tipy!GX9=Výsledky!$ID$8,Tipy!GX9=Výsledky!$ID$9),IF(VLOOKUP(Tipy!GX9,'Kategórie hráčov'!$A$2:$B$46,2,FALSE)=30,30,20),0))</f>
        <v>0</v>
      </c>
      <c r="IE15" s="62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65" t="str">
        <f>IF(ISBLANK($IF$3),"",IF(ISBLANK(Tipy!GT9),"-",SUM(IA15:IE15)))</f>
        <v>-</v>
      </c>
      <c r="IG15" s="64"/>
      <c r="IH15" s="61">
        <f>IF(ISBLANK($IM$3),"",IF(ISBLANK(Tipy!GZ9),0,IF(AND(Tipy!GZ9=Výsledky!$IK$3,Tipy!HB9=Výsledky!$IM$3),60,0)))</f>
        <v>0</v>
      </c>
      <c r="II15" s="61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61">
        <f>IF(ISBLANK($IM$3),"",IF(OR(Tipy!HC9=Výsledky!$IH$6,Tipy!HC9=Výsledky!$IH$7,Tipy!HC9=Výsledky!$IH$8,Tipy!HC9=Výsledky!$IH$9),VLOOKUP(Tipy!HC9,'Kategórie hráčov'!$A$2:$B$51,2,FALSE),0))</f>
        <v>0</v>
      </c>
      <c r="IK15" s="61">
        <f>IF(ISBLANK($IM$3),"",IF(OR(Tipy!HD9=Výsledky!$IK$6,Tipy!HD9=Výsledky!$IK$7,Tipy!HD9=Výsledky!$IK$8,Tipy!HD9=Výsledky!$IK$9),VLOOKUP(Tipy!HD9,'Kategórie hráčov'!$A$27:$B$76,2,FALSE),0))</f>
        <v>0</v>
      </c>
      <c r="IL15" s="62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65" t="str">
        <f>IF(ISBLANK($IM$3),"",IF(ISBLANK(Tipy!GZ9),"-",SUM(IH15:IL15)))</f>
        <v>-</v>
      </c>
      <c r="IN15" s="64"/>
      <c r="IO15" s="61">
        <f>IF(ISBLANK($IT$3),"",IF(ISBLANK(Tipy!HF9),0,IF(AND(Tipy!HF9=Výsledky!$IR$3,Tipy!HH9=Výsledky!$IT$3),60,0)))</f>
        <v>0</v>
      </c>
      <c r="IP15" s="61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61">
        <f>IF(ISBLANK($IT$3),"",IF(OR(Tipy!HI9=Výsledky!$IO$6,Tipy!HI9=Výsledky!$IO$7,Tipy!HI9=Výsledky!$IO$8,Tipy!HI9=Výsledky!$IO$9),VLOOKUP(Tipy!HI9,'Kategórie hráčov'!$A$2:$B$51,2,FALSE),0))</f>
        <v>0</v>
      </c>
      <c r="IR15" s="61">
        <f>IF(ISBLANK($IT$3),"",IF(OR(Tipy!HJ9=Výsledky!$IR$6,Tipy!HJ9=Výsledky!$IR$7,Tipy!HJ9=Výsledky!$IR$8,Tipy!HJ9=Výsledky!$IR$9),VLOOKUP(Tipy!HJ9,'Kategórie hráčov'!$A$27:$B$76,2,FALSE),0))</f>
        <v>0</v>
      </c>
      <c r="IS15" s="62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65" t="str">
        <f>IF(ISBLANK($IT$3),"",IF(ISBLANK(Tipy!HF9),"-",SUM(IO15:IS15)))</f>
        <v>-</v>
      </c>
      <c r="IU15" s="64"/>
      <c r="IV15" s="61">
        <f>IF(ISBLANK($JA$3),"",IF(ISBLANK(Tipy!HL9),0,IF(AND(Tipy!HL9=Výsledky!$IY$3,Tipy!HN9=Výsledky!$JA$3),60,0)))</f>
        <v>0</v>
      </c>
      <c r="IW15" s="61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61">
        <f>IF(ISBLANK($JA$3),"",IF(OR(Tipy!HO9=Výsledky!$IV$6,Tipy!HO9=Výsledky!$IV$7,Tipy!HO9=Výsledky!$IV$8,Tipy!HO9=Výsledky!$IV$9),IF(VLOOKUP(Tipy!HO9,'Kategórie hráčov'!$A$2:$B$46,2,FALSE)=30,30,20),0))</f>
        <v>0</v>
      </c>
      <c r="IY15" s="61">
        <f>IF(ISBLANK($JA$3),"",IF(OR(Tipy!HP9=Výsledky!$IY$6,Tipy!HP9=Výsledky!$IY$7,Tipy!HP9=Výsledky!$IY$8,Tipy!HP9=Výsledky!$IY$9),IF(VLOOKUP(Tipy!HP9,'Kategórie hráčov'!$A$2:$B$46,2,FALSE)=30,30,20),0))</f>
        <v>0</v>
      </c>
      <c r="IZ15" s="62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65" t="str">
        <f>IF(ISBLANK($JA$3),"",IF(ISBLANK(Tipy!HL9),"-",SUM(IV15:IZ15)))</f>
        <v>-</v>
      </c>
      <c r="JB15" s="64"/>
      <c r="JC15" s="102">
        <f>IF(ISBLANK($JH$3),"",IF(ISBLANK(Tipy!HR9),0,IF(AND(Tipy!HR9=Výsledky!$JF$3,Tipy!HT9=Výsledky!$JH$3),60,0)))</f>
        <v>0</v>
      </c>
      <c r="JD15" s="101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01">
        <f>IF(ISBLANK($JH$3),"",IF(OR(Tipy!HU9=Výsledky!$JC$6,Tipy!HU9=Výsledky!$JC$7,Tipy!HU9=Výsledky!$JC$8,Tipy!HU9=Výsledky!$JC$9),VLOOKUP(Tipy!HU9,'Kategórie hráčov'!$A$2:$B$51,2,FALSE),0))</f>
        <v>0</v>
      </c>
      <c r="JF15" s="101">
        <f>IF(ISBLANK($JH$3),"",IF(OR(Tipy!HV9=Výsledky!$JF$6,Tipy!HV9=Výsledky!$JF$7,Tipy!HV9=Výsledky!$JF$8,Tipy!HV9=Výsledky!$JF$9),VLOOKUP(Tipy!HV9,'Kategórie hráčov'!$A$27:$B$76,2,FALSE),0))</f>
        <v>0</v>
      </c>
      <c r="JG15" s="30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63" t="str">
        <f>IF(ISBLANK($JH$3),"",IF(ISBLANK(Tipy!HR9),"-",SUM(JC15:JG15)))</f>
        <v>-</v>
      </c>
      <c r="JI15" s="64"/>
      <c r="JJ15" s="61" t="e">
        <f>IF(ISBLANK($JH$3),"",IF(ISBLANK(Tipy!#REF!),0,IF(AND(Tipy!#REF!=Výsledky!$JF$3,Tipy!#REF!=Výsledky!$JH$3),60,0)))</f>
        <v>#REF!</v>
      </c>
      <c r="JK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65" t="e">
        <f>IF(ISBLANK($JH$3),"",IF(ISBLANK(Tipy!#REF!),"-",SUM(JJ15:JN15)))</f>
        <v>#REF!</v>
      </c>
      <c r="JP15" s="64"/>
      <c r="JQ15" s="61">
        <f>IF(ISBLANK($JV$3),"",IF(ISBLANK(Tipy!ID9),0,IF(AND(Tipy!ID9=Výsledky!$JT$3,Tipy!IF9=Výsledky!$JV$3),60,0)))</f>
        <v>0</v>
      </c>
      <c r="JR15" s="61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61">
        <f>IF(ISBLANK($JV$3),"",IF(OR(Tipy!IG9=Výsledky!$JQ$6,Tipy!IG9=Výsledky!$JQ$7,Tipy!IG9=Výsledky!$JQ$8,Tipy!IG9=Výsledky!$JQ$9),VLOOKUP(Tipy!IG9,'Kategórie hráčov'!$A$2:$B$51,2,FALSE),0))</f>
        <v>0</v>
      </c>
      <c r="JT15" s="61">
        <f>IF(ISBLANK($JV$3),"",IF(OR(Tipy!IH9=Výsledky!$JT$6,Tipy!IH9=Výsledky!$JT$7,Tipy!IH9=Výsledky!$JT$8,Tipy!IH9=Výsledky!$JT$9),VLOOKUP(Tipy!IH9,'Kategórie hráčov'!$A$27:$B$76,2,FALSE),0))</f>
        <v>0</v>
      </c>
      <c r="JU15" s="62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65" t="str">
        <f>IF(ISBLANK($JV$3),"",IF(ISBLANK(Tipy!ID9),"-",SUM(JQ15:JU15)))</f>
        <v>-</v>
      </c>
      <c r="JW15" s="64"/>
      <c r="JX15" s="61">
        <f>IF(ISBLANK($KQ$3),"",IF(ISBLANK(Tipy!IJ9),0,IF(AND(Tipy!IJ9=Výsledky!$KO$3,Tipy!IL9=Výsledky!$KQ$3),60,0)))</f>
        <v>0</v>
      </c>
      <c r="JY15" s="61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>0</v>
      </c>
      <c r="JZ15" s="61">
        <f>IF(ISBLANK($KQ$3),"",IF(OR(Tipy!IM9=Výsledky!$JX$6,Tipy!IM9=Výsledky!$JX$7,Tipy!IM9=Výsledky!$JX$8,Tipy!IM9=Výsledky!$JX$9),IF(VLOOKUP(Tipy!IM9,'Kategórie hráčov'!$A$2:$B$46,2,FALSE)=30,30,20),0))</f>
        <v>0</v>
      </c>
      <c r="KA15" s="61">
        <f>IF(ISBLANK($KQ$3),"",IF(OR(Tipy!IN9=Výsledky!$KA$6,Tipy!IN9=Výsledky!$KA$7,Tipy!IN9=Výsledky!$KA$8,Tipy!IN9=Výsledky!$KA$9),IF(VLOOKUP(Tipy!IN9,'Kategórie hráčov'!$A$2:$B$46,2,FALSE)=30,30,20),0))</f>
        <v>0</v>
      </c>
      <c r="KB15" s="62">
        <f>IF(ISBLANK($KQ$3),"",IF(ISBLANK(Tipy!IJ9),0,IF(OR(AND(Tipy!IJ9=Výsledky!$KO$3,OR(Tipy!IL9=Výsledky!$KQ$3+1,Tipy!IL9=Výsledky!$KQ$3-1)),AND(Tipy!IL9=Výsledky!$KQ$3,OR(Tipy!IJ9=Výsledky!$KO$3+1,Tipy!IJ9=Výsledky!$KO$3-1))),10,0)))</f>
        <v>0</v>
      </c>
      <c r="KC15" s="65" t="str">
        <f>IF(ISBLANK($KQ$3),"",IF(ISBLANK(Tipy!IJ9),"-",SUM(JX15:KB15)))</f>
        <v>-</v>
      </c>
      <c r="KD15" s="64"/>
      <c r="KE15" s="61">
        <f>IF(ISBLANK($KJ$3),"",IF(ISBLANK(Tipy!IP9),0,IF(AND(Tipy!IP9=Výsledky!$KH$3,Tipy!IR9=Výsledky!$KJ$3),60,0)))</f>
        <v>0</v>
      </c>
      <c r="KF15" s="61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61">
        <f>IF(ISBLANK($KJ$3),"",IF(OR(Tipy!IS9=Výsledky!$KE$6,Tipy!IS9=Výsledky!$KE$7,Tipy!IS9=Výsledky!$KE$8,Tipy!IS9=Výsledky!$KE$9),VLOOKUP(Tipy!IS9,'Kategórie hráčov'!$A$2:$B$51,2,FALSE),0))</f>
        <v>0</v>
      </c>
      <c r="KH15" s="61">
        <f>IF(ISBLANK($KJ$3),"",IF(OR(Tipy!IT9=Výsledky!$KH$6,Tipy!IT9=Výsledky!$KH$7,Tipy!IT9=Výsledky!$KH$8,Tipy!IT9=Výsledky!$KH$9),VLOOKUP(Tipy!IT9,'Kategórie hráčov'!$A$27:$B$76,2,FALSE),0))</f>
        <v>0</v>
      </c>
      <c r="KI15" s="62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65" t="str">
        <f>IF(ISBLANK($KJ$3),"",IF(ISBLANK(Tipy!IP9),"-",SUM(KE15:KI15)))</f>
        <v>-</v>
      </c>
      <c r="KK15" s="64"/>
      <c r="KL15" s="61">
        <f>IF(ISBLANK($KQ$3),"",IF(ISBLANK(Tipy!IV9),0,IF(AND(Tipy!IV9=Výsledky!$KO$3,Tipy!IX9=Výsledky!$KQ$3),60,0)))</f>
        <v>0</v>
      </c>
      <c r="KM15" s="61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61">
        <f>IF(ISBLANK($KQ$3),"",IF(OR(Tipy!IY9=Výsledky!$KL$6,Tipy!IY9=Výsledky!$KL$7,Tipy!IY9=Výsledky!$KL$8,Tipy!IY9=Výsledky!$KL$9),VLOOKUP(Tipy!IY9,'Kategórie hráčov'!$A$2:$B$51,2,FALSE),0))</f>
        <v>0</v>
      </c>
      <c r="KO15" s="61">
        <f>IF(ISBLANK($KQ$3),"",IF(OR(Tipy!IZ9=Výsledky!$KO$6,Tipy!IZ9=Výsledky!$KO$7,Tipy!IZ9=Výsledky!$KO$8,Tipy!IZ9=Výsledky!$KO$9),VLOOKUP(Tipy!IZ9,'Kategórie hráčov'!$A$27:$B$76,2,FALSE),0))</f>
        <v>0</v>
      </c>
      <c r="KP15" s="62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65" t="str">
        <f>IF(ISBLANK($KJ$3),"",IF(ISBLANK(Tipy!IV9),"-",SUM(KL15:KP15)))</f>
        <v>-</v>
      </c>
      <c r="KR15" s="64"/>
      <c r="KS15" s="61">
        <f>IF(ISBLANK($KX$3),"",IF(ISBLANK(Tipy!JB9),0,IF(AND(Tipy!JB9=Výsledky!$KV$3,Tipy!JD9=Výsledky!$KX$3),60,0)))</f>
        <v>0</v>
      </c>
      <c r="KT15" s="61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61">
        <f>IF(ISBLANK($KX$3),"",IF(OR(Tipy!JE9=Výsledky!$KS$6,Tipy!JE9=Výsledky!$KS$7,Tipy!JE9=Výsledky!$KS$8,Tipy!JE9=Výsledky!$KS$9),VLOOKUP(Tipy!JE9,'Kategórie hráčov'!$A$2:$B$51,2,FALSE),0))</f>
        <v>0</v>
      </c>
      <c r="KV15" s="61">
        <f>IF(ISBLANK($KX$3),"",IF(OR(Tipy!JF9=Výsledky!$KV$6,Tipy!JF9=Výsledky!$KV$7,Tipy!JF9=Výsledky!$KV$8,Tipy!JF9=Výsledky!$KV$9),VLOOKUP(Tipy!JF9,'Kategórie hráčov'!$A$27:$B$76,2,FALSE),0))</f>
        <v>0</v>
      </c>
      <c r="KW15" s="62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65" t="str">
        <f>IF(ISBLANK($KX$3),"",IF(ISBLANK(Tipy!JB9),"-",SUM(KS15:KW15)))</f>
        <v>-</v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e">
        <f>IF(ISBLANK($JH$3),"",IF(ISBLANK(Tipy!#REF!),0,IF(AND(Tipy!#REF!=Výsledky!$JF$3,Tipy!#REF!=Výsledky!$JH$3),60,0)))</f>
        <v>#REF!</v>
      </c>
      <c r="LH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I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J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K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L15" s="65" t="e">
        <f>IF(ISBLANK($JH$3),"",IF(ISBLANK(Tipy!#REF!),"-",SUM(LG15:LK15)))</f>
        <v>#REF!</v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e">
        <f>IF(ISBLANK($JH$3),"",IF(ISBLANK(Tipy!#REF!),0,IF(AND(Tipy!#REF!=Výsledky!$JF$3,Tipy!#REF!=Výsledky!$JH$3),60,0)))</f>
        <v>#REF!</v>
      </c>
      <c r="LV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5" s="65" t="e">
        <f>IF(ISBLANK($JH$3),"",IF(ISBLANK(Tipy!#REF!),"-",SUM(LU15:LY15)))</f>
        <v>#REF!</v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>
        <f>IF(ISBLANK($GB$3),"",IF(ISBLANK(Tipy!EX10),0,IF(AND(Tipy!EX10=Výsledky!$FZ$3,Tipy!EZ10=Výsledky!$GB$3),60,0)))</f>
        <v>0</v>
      </c>
      <c r="FX16" s="61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61">
        <f>IF(ISBLANK($GB$3),"",IF(OR(Tipy!FA10=Výsledky!$FW$6,Tipy!FA10=Výsledky!$FW$7,Tipy!FA10=Výsledky!$FW$8,Tipy!FA10=Výsledky!$FW$9),IF(VLOOKUP(Tipy!FA10,'Kategórie hráčov'!$A$2:$B$46,2,FALSE)=30,30,20),0))</f>
        <v>0</v>
      </c>
      <c r="FZ16" s="61">
        <f>IF(ISBLANK($GB$3),"",IF(OR(Tipy!FB10=Výsledky!$FZ$6,Tipy!FB10=Výsledky!$FZ$7,Tipy!FB10=Výsledky!$FZ$8,Tipy!FB10=Výsledky!$FZ$9),IF(VLOOKUP(Tipy!FB10,'Kategórie hráčov'!$A$2:$B$46,2,FALSE)=30,30,20),0))</f>
        <v>0</v>
      </c>
      <c r="GA16" s="62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5">
        <f>IF(ISBLANK($GB$3),"",IF(ISBLANK(Tipy!EX10),"-",SUM(FW16:GA16)))</f>
        <v>0</v>
      </c>
      <c r="GC16" s="64"/>
      <c r="GD16" s="61">
        <f>IF(ISBLANK($GI$3),"",IF(ISBLANK(Tipy!FD10),0,IF(AND(Tipy!FD10=Výsledky!$GG$3,Tipy!FF10=Výsledky!$GI$3),60,0)))</f>
        <v>0</v>
      </c>
      <c r="GE16" s="61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61">
        <f>IF(ISBLANK($GI$3),"",IF(OR(Tipy!FG10=Výsledky!$GD$6,Tipy!FG10=Výsledky!$GD$7,Tipy!FG10=Výsledky!$GD$8,Tipy!FG10=Výsledky!$GD$9),VLOOKUP(Tipy!FG10,'Kategórie hráčov'!$A$2:$B$51,2,FALSE),0))</f>
        <v>0</v>
      </c>
      <c r="GG16" s="61">
        <f>IF(ISBLANK($GI$3),"",IF(OR(Tipy!FH10=Výsledky!$GG$6,Tipy!FH10=Výsledky!$GG$7,Tipy!FH10=Výsledky!$GG$8,Tipy!FH10=Výsledky!$GG$9),VLOOKUP(Tipy!FH10,'Kategórie hráčov'!$A$27:$B$76,2,FALSE),0))</f>
        <v>0</v>
      </c>
      <c r="GH16" s="62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5" t="str">
        <f>IF(ISBLANK($GI$3),"",IF(ISBLANK(Tipy!FD10),"-",SUM(GD16:GH16)))</f>
        <v>-</v>
      </c>
      <c r="GJ16" s="64"/>
      <c r="GK16" s="61">
        <f>IF(ISBLANK($GP$3),"",IF(ISBLANK(Tipy!FJ10),0,IF(AND(Tipy!FJ10=Výsledky!$GN$3,Tipy!FL10=Výsledky!$GP$3),60,0)))</f>
        <v>0</v>
      </c>
      <c r="GL16" s="61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61">
        <f>IF(ISBLANK($GP$3),"",IF(OR(Tipy!FM10=Výsledky!$GK$6,Tipy!FM10=Výsledky!$GK$7,Tipy!FM10=Výsledky!$GK$8,Tipy!FM10=Výsledky!$GK$9),VLOOKUP(Tipy!FM10,'Kategórie hráčov'!$A$2:$B$51,2,FALSE),0))</f>
        <v>20</v>
      </c>
      <c r="GN16" s="61">
        <f>IF(ISBLANK($GP$3),"",IF(OR(Tipy!FN10=Výsledky!$GN$6,Tipy!FN10=Výsledky!$GN$7,Tipy!FN10=Výsledky!$GN$8,Tipy!FN10=Výsledky!$GN$9),VLOOKUP(Tipy!FN10,'Kategórie hráčov'!$A$27:$B$76,2,FALSE),0))</f>
        <v>30</v>
      </c>
      <c r="GO16" s="62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5">
        <f>IF(ISBLANK($GP$3),"",IF(ISBLANK(Tipy!FJ10),"-",SUM(GK16:GO16)))</f>
        <v>50</v>
      </c>
      <c r="GQ16" s="64"/>
      <c r="GR16" s="61">
        <f>IF(ISBLANK($GW$3),"",IF(ISBLANK(Tipy!FP10),0,IF(AND(Tipy!FP10=Výsledky!$GU$3,Tipy!FR10=Výsledky!$GW$3),60,0)))</f>
        <v>0</v>
      </c>
      <c r="GS16" s="61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61">
        <f>IF(ISBLANK($GW$3),"",IF(OR(Tipy!FS10=Výsledky!$GR$6,Tipy!FS10=Výsledky!$GR$7,Tipy!FS10=Výsledky!$GR$8,Tipy!FS10=Výsledky!$GR$9),VLOOKUP(Tipy!FS10,'Kategórie hráčov'!$A$2:$B$51,2,FALSE),0))</f>
        <v>0</v>
      </c>
      <c r="GU16" s="61">
        <f>IF(ISBLANK($GW$3),"",IF(OR(Tipy!FT10=Výsledky!$GU$6,Tipy!FT10=Výsledky!$GU$7,Tipy!FT10=Výsledky!$GU$8,Tipy!FT10=Výsledky!$GU$9),VLOOKUP(Tipy!FT10,'Kategórie hráčov'!$A$27:$B$76,2,FALSE),0))</f>
        <v>0</v>
      </c>
      <c r="GV16" s="62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5" t="str">
        <f>IF(ISBLANK($GW$3),"",IF(ISBLANK(Tipy!FP10),"-",SUM(GR16:GV16)))</f>
        <v>-</v>
      </c>
      <c r="GX16" s="64"/>
      <c r="GY16" s="61">
        <f>IF(ISBLANK($HD$3),"",IF(ISBLANK(Tipy!FV10),0,IF(AND(Tipy!FV10=Výsledky!$HB$3,Tipy!FX10=Výsledky!$HD$3),60,0)))</f>
        <v>0</v>
      </c>
      <c r="GZ16" s="61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61">
        <f>IF(ISBLANK($HD$3),"",IF(OR(Tipy!FY10=Výsledky!$GY$6,Tipy!FY10=Výsledky!$GY$7,Tipy!FY10=Výsledky!$GY$8,Tipy!FY10=Výsledky!$GY$9),VLOOKUP(Tipy!FY10,'Kategórie hráčov'!$A$2:$B$51,2,FALSE),0))</f>
        <v>20</v>
      </c>
      <c r="HB16" s="61">
        <f>IF(ISBLANK($HD$3),"",IF(OR(Tipy!FZ10=Výsledky!$HB$6,Tipy!FZ10=Výsledky!$HB$7,Tipy!FZ10=Výsledky!$HB$8,Tipy!FZ10=Výsledky!$HB$9),VLOOKUP(Tipy!FZ10,'Kategórie hráčov'!$A$27:$B$76,2,FALSE),0))</f>
        <v>20</v>
      </c>
      <c r="HC16" s="62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5">
        <f>IF(ISBLANK($HD$3),"",IF(ISBLANK(Tipy!FV10),"-",SUM(GY16:HC16)))</f>
        <v>70</v>
      </c>
      <c r="HE16" s="64"/>
      <c r="HF16" s="61">
        <f>IF(ISBLANK($HK$3),"",IF(ISBLANK(Tipy!GB10),0,IF(AND(Tipy!GB10=Výsledky!$HI$3,Tipy!GD10=Výsledky!$HK$3),60,0)))</f>
        <v>0</v>
      </c>
      <c r="HG16" s="61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61">
        <f>IF(ISBLANK($HK$3),"",IF(OR(Tipy!GE10=Výsledky!$HF$6,Tipy!GE10=Výsledky!$HF$7,Tipy!GE10=Výsledky!$HF$8,Tipy!GE10=Výsledky!$HF$9),VLOOKUP(Tipy!GE10,'Kategórie hráčov'!$A$2:$B$51,2,FALSE),0))</f>
        <v>0</v>
      </c>
      <c r="HI16" s="61">
        <f>IF(ISBLANK($HK$3),"",IF(OR(Tipy!GF10=Výsledky!$HI$6,Tipy!GF10=Výsledky!$HI$7,Tipy!GF10=Výsledky!$HI$8,Tipy!GF10=Výsledky!$HI$9),VLOOKUP(Tipy!GF10,'Kategórie hráčov'!$A$27:$B$76,2,FALSE),0))</f>
        <v>0</v>
      </c>
      <c r="HJ16" s="62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5">
        <f>IF(ISBLANK($HK$3),"",IF(ISBLANK(Tipy!GB10),"-",SUM(HF16:HJ16)))</f>
        <v>20</v>
      </c>
      <c r="HL16" s="64"/>
      <c r="HM16" s="61">
        <f>IF(ISBLANK($HR$3),"",IF(ISBLANK(Tipy!GH10),0,IF(AND(Tipy!GH10=Výsledky!$HP$3,Tipy!GJ10=Výsledky!$HR$3),60,0)))</f>
        <v>0</v>
      </c>
      <c r="HN16" s="61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61">
        <f>IF(ISBLANK($HR$3),"",IF(OR(Tipy!GK10=Výsledky!$HM$6,Tipy!GK10=Výsledky!$HM$7,Tipy!GK10=Výsledky!$HM$8,Tipy!GK10=Výsledky!$HM$9),VLOOKUP(Tipy!GK10,'Kategórie hráčov'!$A$2:$B$51,2,FALSE),0))</f>
        <v>0</v>
      </c>
      <c r="HP16" s="61">
        <f>IF(ISBLANK($HR$3),"",IF(OR(Tipy!GL10=Výsledky!$HP$6,Tipy!GL10=Výsledky!$HP$7,Tipy!GL10=Výsledky!$HP$8,Tipy!GL10=Výsledky!$HP$9),VLOOKUP(Tipy!GL10,'Kategórie hráčov'!$A$27:$B$76,2,FALSE),0))</f>
        <v>0</v>
      </c>
      <c r="HQ16" s="62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5">
        <f>IF(ISBLANK($HR$3),"",IF(ISBLANK(Tipy!GH10),"-",SUM(HM16:HQ16)))</f>
        <v>30</v>
      </c>
      <c r="HS16" s="64"/>
      <c r="HT16" s="61">
        <f>IF(ISBLANK($HY$3),"",IF(ISBLANK(Tipy!GN10),0,IF(AND(Tipy!GN10=Výsledky!$HW$3,Tipy!GP10=Výsledky!$HY$3),60,0)))</f>
        <v>0</v>
      </c>
      <c r="HU16" s="61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61">
        <f>IF(ISBLANK($HY$3),"",IF(OR(Tipy!GQ10=Výsledky!$HT$6,Tipy!GQ10=Výsledky!$HT$7,Tipy!GQ10=Výsledky!$HT$8,Tipy!GQ10=Výsledky!$HT$9),VLOOKUP(Tipy!GQ10,'Kategórie hráčov'!$A$2:$B$51,2,FALSE),0))</f>
        <v>20</v>
      </c>
      <c r="HW16" s="61">
        <f>IF(ISBLANK($HY$3),"",IF(OR(Tipy!GR10=Výsledky!$HW$6,Tipy!GR10=Výsledky!$HW$7,Tipy!GR10=Výsledky!$HW$8,Tipy!GR10=Výsledky!$HW$9),VLOOKUP(Tipy!GR10,'Kategórie hráčov'!$A$27:$B$76,2,FALSE),0))</f>
        <v>0</v>
      </c>
      <c r="HX16" s="62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5">
        <f>IF(ISBLANK($HY$3),"",IF(ISBLANK(Tipy!GN10),"-",SUM(HT16:HX16)))</f>
        <v>40</v>
      </c>
      <c r="HZ16" s="64"/>
      <c r="IA16" s="61">
        <f>IF(ISBLANK($IF$3),"",IF(ISBLANK(Tipy!GT10),0,IF(AND(Tipy!GT10=Výsledky!$ID$3,Tipy!GV10=Výsledky!$IF$3),60,0)))</f>
        <v>0</v>
      </c>
      <c r="IB16" s="61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61">
        <f>IF(ISBLANK($IF$3),"",IF(OR(Tipy!GW10=Výsledky!$IA$6,Tipy!GW10=Výsledky!$IA$7,Tipy!GW10=Výsledky!$IA$8,Tipy!GW10=Výsledky!$IA$9),VLOOKUP(Tipy!GW10,'Kategórie hráčov'!$A$2:$B$51,2,FALSE),0))</f>
        <v>0</v>
      </c>
      <c r="ID16" s="61">
        <f>IF(ISBLANK($IF$3),"",IF(OR(Tipy!GX10=Výsledky!$ID$6,Tipy!GX10=Výsledky!$ID$7,Tipy!GX10=Výsledky!$ID$8,Tipy!GX10=Výsledky!$ID$9),IF(VLOOKUP(Tipy!GX10,'Kategórie hráčov'!$A$2:$B$46,2,FALSE)=30,30,20),0))</f>
        <v>0</v>
      </c>
      <c r="IE16" s="62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65">
        <f>IF(ISBLANK($IF$3),"",IF(ISBLANK(Tipy!GT10),"-",SUM(IA16:IE16)))</f>
        <v>0</v>
      </c>
      <c r="IG16" s="64"/>
      <c r="IH16" s="61">
        <f>IF(ISBLANK($IM$3),"",IF(ISBLANK(Tipy!GZ10),0,IF(AND(Tipy!GZ10=Výsledky!$IK$3,Tipy!HB10=Výsledky!$IM$3),60,0)))</f>
        <v>0</v>
      </c>
      <c r="II16" s="61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61">
        <f>IF(ISBLANK($IM$3),"",IF(OR(Tipy!HC10=Výsledky!$IH$6,Tipy!HC10=Výsledky!$IH$7,Tipy!HC10=Výsledky!$IH$8,Tipy!HC10=Výsledky!$IH$9),VLOOKUP(Tipy!HC10,'Kategórie hráčov'!$A$2:$B$51,2,FALSE),0))</f>
        <v>20</v>
      </c>
      <c r="IK16" s="61">
        <f>IF(ISBLANK($IM$3),"",IF(OR(Tipy!HD10=Výsledky!$IK$6,Tipy!HD10=Výsledky!$IK$7,Tipy!HD10=Výsledky!$IK$8,Tipy!HD10=Výsledky!$IK$9),VLOOKUP(Tipy!HD10,'Kategórie hráčov'!$A$27:$B$76,2,FALSE),0))</f>
        <v>0</v>
      </c>
      <c r="IL16" s="62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65">
        <f>IF(ISBLANK($IM$3),"",IF(ISBLANK(Tipy!GZ10),"-",SUM(IH16:IL16)))</f>
        <v>40</v>
      </c>
      <c r="IN16" s="64"/>
      <c r="IO16" s="61">
        <f>IF(ISBLANK($IT$3),"",IF(ISBLANK(Tipy!HF10),0,IF(AND(Tipy!HF10=Výsledky!$IR$3,Tipy!HH10=Výsledky!$IT$3),60,0)))</f>
        <v>0</v>
      </c>
      <c r="IP16" s="61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61">
        <f>IF(ISBLANK($IT$3),"",IF(OR(Tipy!HI10=Výsledky!$IO$6,Tipy!HI10=Výsledky!$IO$7,Tipy!HI10=Výsledky!$IO$8,Tipy!HI10=Výsledky!$IO$9),VLOOKUP(Tipy!HI10,'Kategórie hráčov'!$A$2:$B$51,2,FALSE),0))</f>
        <v>0</v>
      </c>
      <c r="IR16" s="61">
        <f>IF(ISBLANK($IT$3),"",IF(OR(Tipy!HJ10=Výsledky!$IR$6,Tipy!HJ10=Výsledky!$IR$7,Tipy!HJ10=Výsledky!$IR$8,Tipy!HJ10=Výsledky!$IR$9),VLOOKUP(Tipy!HJ10,'Kategórie hráčov'!$A$27:$B$76,2,FALSE),0))</f>
        <v>20</v>
      </c>
      <c r="IS16" s="62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65">
        <f>IF(ISBLANK($IT$3),"",IF(ISBLANK(Tipy!HF10),"-",SUM(IO16:IS16)))</f>
        <v>40</v>
      </c>
      <c r="IU16" s="64"/>
      <c r="IV16" s="61">
        <f>IF(ISBLANK($JA$3),"",IF(ISBLANK(Tipy!HL10),0,IF(AND(Tipy!HL10=Výsledky!$IY$3,Tipy!HN10=Výsledky!$JA$3),60,0)))</f>
        <v>0</v>
      </c>
      <c r="IW16" s="61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61">
        <f>IF(ISBLANK($JA$3),"",IF(OR(Tipy!HO10=Výsledky!$IV$6,Tipy!HO10=Výsledky!$IV$7,Tipy!HO10=Výsledky!$IV$8,Tipy!HO10=Výsledky!$IV$9),IF(VLOOKUP(Tipy!HO10,'Kategórie hráčov'!$A$2:$B$46,2,FALSE)=30,30,20),0))</f>
        <v>0</v>
      </c>
      <c r="IY16" s="61">
        <f>IF(ISBLANK($JA$3),"",IF(OR(Tipy!HP10=Výsledky!$IY$6,Tipy!HP10=Výsledky!$IY$7,Tipy!HP10=Výsledky!$IY$8,Tipy!HP10=Výsledky!$IY$9),IF(VLOOKUP(Tipy!HP10,'Kategórie hráčov'!$A$2:$B$46,2,FALSE)=30,30,20),0))</f>
        <v>0</v>
      </c>
      <c r="IZ16" s="62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65">
        <f>IF(ISBLANK($JA$3),"",IF(ISBLANK(Tipy!HL10),"-",SUM(IV16:IZ16)))</f>
        <v>0</v>
      </c>
      <c r="JB16" s="64"/>
      <c r="JC16" s="102">
        <f>IF(ISBLANK($JH$3),"",IF(ISBLANK(Tipy!HR10),0,IF(AND(Tipy!HR10=Výsledky!$JF$3,Tipy!HT10=Výsledky!$JH$3),60,0)))</f>
        <v>60</v>
      </c>
      <c r="JD16" s="101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01">
        <f>IF(ISBLANK($JH$3),"",IF(OR(Tipy!HU10=Výsledky!$JC$6,Tipy!HU10=Výsledky!$JC$7,Tipy!HU10=Výsledky!$JC$8,Tipy!HU10=Výsledky!$JC$9),VLOOKUP(Tipy!HU10,'Kategórie hráčov'!$A$2:$B$51,2,FALSE),0))</f>
        <v>20</v>
      </c>
      <c r="JF16" s="101">
        <f>IF(ISBLANK($JH$3),"",IF(OR(Tipy!HV10=Výsledky!$JF$6,Tipy!HV10=Výsledky!$JF$7,Tipy!HV10=Výsledky!$JF$8,Tipy!HV10=Výsledky!$JF$9),VLOOKUP(Tipy!HV10,'Kategórie hráčov'!$A$27:$B$76,2,FALSE),0))</f>
        <v>30</v>
      </c>
      <c r="JG16" s="30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63">
        <f>IF(ISBLANK($JH$3),"",IF(ISBLANK(Tipy!HR10),"-",SUM(JC16:JG16)))</f>
        <v>110</v>
      </c>
      <c r="JI16" s="64"/>
      <c r="JJ16" s="61" t="e">
        <f>IF(ISBLANK($JH$3),"",IF(ISBLANK(Tipy!#REF!),0,IF(AND(Tipy!#REF!=Výsledky!$JF$3,Tipy!#REF!=Výsledky!$JH$3),60,0)))</f>
        <v>#REF!</v>
      </c>
      <c r="JK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65" t="e">
        <f>IF(ISBLANK($JH$3),"",IF(ISBLANK(Tipy!#REF!),"-",SUM(JJ16:JN16)))</f>
        <v>#REF!</v>
      </c>
      <c r="JP16" s="64"/>
      <c r="JQ16" s="61">
        <f>IF(ISBLANK($JV$3),"",IF(ISBLANK(Tipy!ID10),0,IF(AND(Tipy!ID10=Výsledky!$JT$3,Tipy!IF10=Výsledky!$JV$3),60,0)))</f>
        <v>0</v>
      </c>
      <c r="JR16" s="61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61">
        <f>IF(ISBLANK($JV$3),"",IF(OR(Tipy!IG10=Výsledky!$JQ$6,Tipy!IG10=Výsledky!$JQ$7,Tipy!IG10=Výsledky!$JQ$8,Tipy!IG10=Výsledky!$JQ$9),VLOOKUP(Tipy!IG10,'Kategórie hráčov'!$A$2:$B$51,2,FALSE),0))</f>
        <v>20</v>
      </c>
      <c r="JT16" s="61">
        <f>IF(ISBLANK($JV$3),"",IF(OR(Tipy!IH10=Výsledky!$JT$6,Tipy!IH10=Výsledky!$JT$7,Tipy!IH10=Výsledky!$JT$8,Tipy!IH10=Výsledky!$JT$9),VLOOKUP(Tipy!IH10,'Kategórie hráčov'!$A$27:$B$76,2,FALSE),0))</f>
        <v>0</v>
      </c>
      <c r="JU16" s="62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65">
        <f>IF(ISBLANK($JV$3),"",IF(ISBLANK(Tipy!ID10),"-",SUM(JQ16:JU16)))</f>
        <v>50</v>
      </c>
      <c r="JW16" s="64"/>
      <c r="JX16" s="61">
        <f>IF(ISBLANK($KQ$3),"",IF(ISBLANK(Tipy!IJ10),0,IF(AND(Tipy!IJ10=Výsledky!$KO$3,Tipy!IL10=Výsledky!$KQ$3),60,0)))</f>
        <v>0</v>
      </c>
      <c r="JY16" s="61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>0</v>
      </c>
      <c r="JZ16" s="61">
        <f>IF(ISBLANK($KQ$3),"",IF(OR(Tipy!IM10=Výsledky!$JX$6,Tipy!IM10=Výsledky!$JX$7,Tipy!IM10=Výsledky!$JX$8,Tipy!IM10=Výsledky!$JX$9),IF(VLOOKUP(Tipy!IM10,'Kategórie hráčov'!$A$2:$B$46,2,FALSE)=30,30,20),0))</f>
        <v>0</v>
      </c>
      <c r="KA16" s="61">
        <f>IF(ISBLANK($KQ$3),"",IF(OR(Tipy!IN10=Výsledky!$KA$6,Tipy!IN10=Výsledky!$KA$7,Tipy!IN10=Výsledky!$KA$8,Tipy!IN10=Výsledky!$KA$9),IF(VLOOKUP(Tipy!IN10,'Kategórie hráčov'!$A$2:$B$46,2,FALSE)=30,30,20),0))</f>
        <v>0</v>
      </c>
      <c r="KB16" s="62">
        <f>IF(ISBLANK($KQ$3),"",IF(ISBLANK(Tipy!IJ10),0,IF(OR(AND(Tipy!IJ10=Výsledky!$KO$3,OR(Tipy!IL10=Výsledky!$KQ$3+1,Tipy!IL10=Výsledky!$KQ$3-1)),AND(Tipy!IL10=Výsledky!$KQ$3,OR(Tipy!IJ10=Výsledky!$KO$3+1,Tipy!IJ10=Výsledky!$KO$3-1))),10,0)))</f>
        <v>0</v>
      </c>
      <c r="KC16" s="65" t="str">
        <f>IF(ISBLANK($KQ$3),"",IF(ISBLANK(Tipy!IJ10),"-",SUM(JX16:KB16)))</f>
        <v>-</v>
      </c>
      <c r="KD16" s="64"/>
      <c r="KE16" s="61">
        <f>IF(ISBLANK($KJ$3),"",IF(ISBLANK(Tipy!IP10),0,IF(AND(Tipy!IP10=Výsledky!$KH$3,Tipy!IR10=Výsledky!$KJ$3),60,0)))</f>
        <v>0</v>
      </c>
      <c r="KF16" s="61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20</v>
      </c>
      <c r="KG16" s="61">
        <f>IF(ISBLANK($KJ$3),"",IF(OR(Tipy!IS10=Výsledky!$KE$6,Tipy!IS10=Výsledky!$KE$7,Tipy!IS10=Výsledky!$KE$8,Tipy!IS10=Výsledky!$KE$9),VLOOKUP(Tipy!IS10,'Kategórie hráčov'!$A$2:$B$51,2,FALSE),0))</f>
        <v>20</v>
      </c>
      <c r="KH16" s="61">
        <f>IF(ISBLANK($KJ$3),"",IF(OR(Tipy!IT10=Výsledky!$KH$6,Tipy!IT10=Výsledky!$KH$7,Tipy!IT10=Výsledky!$KH$8,Tipy!IT10=Výsledky!$KH$9),VLOOKUP(Tipy!IT10,'Kategórie hráčov'!$A$27:$B$76,2,FALSE),0))</f>
        <v>30</v>
      </c>
      <c r="KI16" s="62">
        <f>IF(ISBLANK($KJ$3),"",IF(ISBLANK(Tipy!IP10),0,IF(OR(AND(Tipy!IP10=Výsledky!$KH$3,OR(Tipy!IR10=Výsledky!$KJ$3+1,Tipy!IR10=Výsledky!$KJ$3-1)),AND(Tipy!IR10=Výsledky!$KJ$3,OR(Tipy!IP10=Výsledky!$KH$3+1,Tipy!IP10=Výsledky!$KH$3-1))),10,0)))</f>
        <v>10</v>
      </c>
      <c r="KJ16" s="65">
        <f>IF(ISBLANK($KJ$3),"",IF(ISBLANK(Tipy!IP10),"-",SUM(KE16:KI16)))</f>
        <v>80</v>
      </c>
      <c r="KK16" s="64"/>
      <c r="KL16" s="61">
        <f>IF(ISBLANK($KQ$3),"",IF(ISBLANK(Tipy!IV10),0,IF(AND(Tipy!IV10=Výsledky!$KO$3,Tipy!IX10=Výsledky!$KQ$3),60,0)))</f>
        <v>0</v>
      </c>
      <c r="KM16" s="61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61">
        <f>IF(ISBLANK($KQ$3),"",IF(OR(Tipy!IY10=Výsledky!$KL$6,Tipy!IY10=Výsledky!$KL$7,Tipy!IY10=Výsledky!$KL$8,Tipy!IY10=Výsledky!$KL$9),VLOOKUP(Tipy!IY10,'Kategórie hráčov'!$A$2:$B$51,2,FALSE),0))</f>
        <v>0</v>
      </c>
      <c r="KO16" s="61">
        <f>IF(ISBLANK($KQ$3),"",IF(OR(Tipy!IZ10=Výsledky!$KO$6,Tipy!IZ10=Výsledky!$KO$7,Tipy!IZ10=Výsledky!$KO$8,Tipy!IZ10=Výsledky!$KO$9),VLOOKUP(Tipy!IZ10,'Kategórie hráčov'!$A$27:$B$76,2,FALSE),0))</f>
        <v>0</v>
      </c>
      <c r="KP16" s="62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65" t="str">
        <f>IF(ISBLANK($KJ$3),"",IF(ISBLANK(Tipy!IV10),"-",SUM(KL16:KP16)))</f>
        <v>-</v>
      </c>
      <c r="KR16" s="64"/>
      <c r="KS16" s="61">
        <f>IF(ISBLANK($KX$3),"",IF(ISBLANK(Tipy!JB10),0,IF(AND(Tipy!JB10=Výsledky!$KV$3,Tipy!JD10=Výsledky!$KX$3),60,0)))</f>
        <v>0</v>
      </c>
      <c r="KT16" s="61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61">
        <f>IF(ISBLANK($KX$3),"",IF(OR(Tipy!JE10=Výsledky!$KS$6,Tipy!JE10=Výsledky!$KS$7,Tipy!JE10=Výsledky!$KS$8,Tipy!JE10=Výsledky!$KS$9),VLOOKUP(Tipy!JE10,'Kategórie hráčov'!$A$2:$B$51,2,FALSE),0))</f>
        <v>0</v>
      </c>
      <c r="KV16" s="61">
        <f>IF(ISBLANK($KX$3),"",IF(OR(Tipy!JF10=Výsledky!$KV$6,Tipy!JF10=Výsledky!$KV$7,Tipy!JF10=Výsledky!$KV$8,Tipy!JF10=Výsledky!$KV$9),VLOOKUP(Tipy!JF10,'Kategórie hráčov'!$A$27:$B$76,2,FALSE),0))</f>
        <v>0</v>
      </c>
      <c r="KW16" s="62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65" t="str">
        <f>IF(ISBLANK($KX$3),"",IF(ISBLANK(Tipy!JB10),"-",SUM(KS16:KW16)))</f>
        <v>-</v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e">
        <f>IF(ISBLANK($JH$3),"",IF(ISBLANK(Tipy!#REF!),0,IF(AND(Tipy!#REF!=Výsledky!$JF$3,Tipy!#REF!=Výsledky!$JH$3),60,0)))</f>
        <v>#REF!</v>
      </c>
      <c r="LH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I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J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K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L16" s="65" t="e">
        <f>IF(ISBLANK($JH$3),"",IF(ISBLANK(Tipy!#REF!),"-",SUM(LG16:LK16)))</f>
        <v>#REF!</v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e">
        <f>IF(ISBLANK($JH$3),"",IF(ISBLANK(Tipy!#REF!),0,IF(AND(Tipy!#REF!=Výsledky!$JF$3,Tipy!#REF!=Výsledky!$JH$3),60,0)))</f>
        <v>#REF!</v>
      </c>
      <c r="LV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6" s="65" t="e">
        <f>IF(ISBLANK($JH$3),"",IF(ISBLANK(Tipy!#REF!),"-",SUM(LU16:LY16)))</f>
        <v>#REF!</v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7">
        <f>Tipy!A11</f>
        <v>11</v>
      </c>
      <c r="B17" s="277" t="s">
        <v>294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>
        <f>IF(ISBLANK($GB$3),"",IF(ISBLANK(Tipy!EX11),0,IF(AND(Tipy!EX11=Výsledky!$FZ$3,Tipy!EZ11=Výsledky!$GB$3),60,0)))</f>
        <v>0</v>
      </c>
      <c r="FX17" s="61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61">
        <f>IF(ISBLANK($GB$3),"",IF(OR(Tipy!FA11=Výsledky!$FW$6,Tipy!FA11=Výsledky!$FW$7,Tipy!FA11=Výsledky!$FW$8,Tipy!FA11=Výsledky!$FW$9),IF(VLOOKUP(Tipy!FA11,'Kategórie hráčov'!$A$2:$B$46,2,FALSE)=30,30,20),0))</f>
        <v>0</v>
      </c>
      <c r="FZ17" s="61">
        <f>IF(ISBLANK($GB$3),"",IF(OR(Tipy!FB11=Výsledky!$FZ$6,Tipy!FB11=Výsledky!$FZ$7,Tipy!FB11=Výsledky!$FZ$8,Tipy!FB11=Výsledky!$FZ$9),IF(VLOOKUP(Tipy!FB11,'Kategórie hráčov'!$A$2:$B$46,2,FALSE)=30,30,20),0))</f>
        <v>0</v>
      </c>
      <c r="GA17" s="62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5">
        <f>IF(ISBLANK($GB$3),"",IF(ISBLANK(Tipy!EX11),"-",SUM(FW17:GA17)))</f>
        <v>0</v>
      </c>
      <c r="GC17" s="64"/>
      <c r="GD17" s="61">
        <f>IF(ISBLANK($GI$3),"",IF(ISBLANK(Tipy!FD11),0,IF(AND(Tipy!FD11=Výsledky!$GG$3,Tipy!FF11=Výsledky!$GI$3),60,0)))</f>
        <v>0</v>
      </c>
      <c r="GE17" s="61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61">
        <f>IF(ISBLANK($GI$3),"",IF(OR(Tipy!FG11=Výsledky!$GD$6,Tipy!FG11=Výsledky!$GD$7,Tipy!FG11=Výsledky!$GD$8,Tipy!FG11=Výsledky!$GD$9),VLOOKUP(Tipy!FG11,'Kategórie hráčov'!$A$2:$B$51,2,FALSE),0))</f>
        <v>0</v>
      </c>
      <c r="GG17" s="61">
        <f>IF(ISBLANK($GI$3),"",IF(OR(Tipy!FH11=Výsledky!$GG$6,Tipy!FH11=Výsledky!$GG$7,Tipy!FH11=Výsledky!$GG$8,Tipy!FH11=Výsledky!$GG$9),VLOOKUP(Tipy!FH11,'Kategórie hráčov'!$A$27:$B$76,2,FALSE),0))</f>
        <v>0</v>
      </c>
      <c r="GH17" s="62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5" t="str">
        <f>IF(ISBLANK($GI$3),"",IF(ISBLANK(Tipy!FD11),"-",SUM(GD17:GH17)))</f>
        <v>-</v>
      </c>
      <c r="GJ17" s="64"/>
      <c r="GK17" s="61">
        <f>IF(ISBLANK($GP$3),"",IF(ISBLANK(Tipy!FJ11),0,IF(AND(Tipy!FJ11=Výsledky!$GN$3,Tipy!FL11=Výsledky!$GP$3),60,0)))</f>
        <v>0</v>
      </c>
      <c r="GL17" s="61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61">
        <f>IF(ISBLANK($GP$3),"",IF(OR(Tipy!FM11=Výsledky!$GK$6,Tipy!FM11=Výsledky!$GK$7,Tipy!FM11=Výsledky!$GK$8,Tipy!FM11=Výsledky!$GK$9),VLOOKUP(Tipy!FM11,'Kategórie hráčov'!$A$2:$B$51,2,FALSE),0))</f>
        <v>0</v>
      </c>
      <c r="GN17" s="61">
        <f>IF(ISBLANK($GP$3),"",IF(OR(Tipy!FN11=Výsledky!$GN$6,Tipy!FN11=Výsledky!$GN$7,Tipy!FN11=Výsledky!$GN$8,Tipy!FN11=Výsledky!$GN$9),VLOOKUP(Tipy!FN11,'Kategórie hráčov'!$A$27:$B$76,2,FALSE),0))</f>
        <v>0</v>
      </c>
      <c r="GO17" s="62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5">
        <f>IF(ISBLANK($GP$3),"",IF(ISBLANK(Tipy!FJ11),"-",SUM(GK17:GO17)))</f>
        <v>0</v>
      </c>
      <c r="GQ17" s="64"/>
      <c r="GR17" s="61">
        <f>IF(ISBLANK($GW$3),"",IF(ISBLANK(Tipy!FP11),0,IF(AND(Tipy!FP11=Výsledky!$GU$3,Tipy!FR11=Výsledky!$GW$3),60,0)))</f>
        <v>60</v>
      </c>
      <c r="GS17" s="61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61">
        <f>IF(ISBLANK($GW$3),"",IF(OR(Tipy!FS11=Výsledky!$GR$6,Tipy!FS11=Výsledky!$GR$7,Tipy!FS11=Výsledky!$GR$8,Tipy!FS11=Výsledky!$GR$9),VLOOKUP(Tipy!FS11,'Kategórie hráčov'!$A$2:$B$51,2,FALSE),0))</f>
        <v>0</v>
      </c>
      <c r="GU17" s="61">
        <f>IF(ISBLANK($GW$3),"",IF(OR(Tipy!FT11=Výsledky!$GU$6,Tipy!FT11=Výsledky!$GU$7,Tipy!FT11=Výsledky!$GU$8,Tipy!FT11=Výsledky!$GU$9),VLOOKUP(Tipy!FT11,'Kategórie hráčov'!$A$27:$B$76,2,FALSE),0))</f>
        <v>0</v>
      </c>
      <c r="GV17" s="62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5">
        <f>IF(ISBLANK($GW$3),"",IF(ISBLANK(Tipy!FP11),"-",SUM(GR17:GV17)))</f>
        <v>60</v>
      </c>
      <c r="GX17" s="64"/>
      <c r="GY17" s="61">
        <f>IF(ISBLANK($HD$3),"",IF(ISBLANK(Tipy!FV11),0,IF(AND(Tipy!FV11=Výsledky!$HB$3,Tipy!FX11=Výsledky!$HD$3),60,0)))</f>
        <v>0</v>
      </c>
      <c r="GZ17" s="61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61">
        <f>IF(ISBLANK($HD$3),"",IF(OR(Tipy!FY11=Výsledky!$GY$6,Tipy!FY11=Výsledky!$GY$7,Tipy!FY11=Výsledky!$GY$8,Tipy!FY11=Výsledky!$GY$9),VLOOKUP(Tipy!FY11,'Kategórie hráčov'!$A$2:$B$51,2,FALSE),0))</f>
        <v>0</v>
      </c>
      <c r="HB17" s="61">
        <f>IF(ISBLANK($HD$3),"",IF(OR(Tipy!FZ11=Výsledky!$HB$6,Tipy!FZ11=Výsledky!$HB$7,Tipy!FZ11=Výsledky!$HB$8,Tipy!FZ11=Výsledky!$HB$9),VLOOKUP(Tipy!FZ11,'Kategórie hráčov'!$A$27:$B$76,2,FALSE),0))</f>
        <v>20</v>
      </c>
      <c r="HC17" s="62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5">
        <f>IF(ISBLANK($HD$3),"",IF(ISBLANK(Tipy!FV11),"-",SUM(GY17:HC17)))</f>
        <v>40</v>
      </c>
      <c r="HE17" s="64"/>
      <c r="HF17" s="61">
        <f>IF(ISBLANK($HK$3),"",IF(ISBLANK(Tipy!GB11),0,IF(AND(Tipy!GB11=Výsledky!$HI$3,Tipy!GD11=Výsledky!$HK$3),60,0)))</f>
        <v>0</v>
      </c>
      <c r="HG17" s="61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61">
        <f>IF(ISBLANK($HK$3),"",IF(OR(Tipy!GE11=Výsledky!$HF$6,Tipy!GE11=Výsledky!$HF$7,Tipy!GE11=Výsledky!$HF$8,Tipy!GE11=Výsledky!$HF$9),VLOOKUP(Tipy!GE11,'Kategórie hráčov'!$A$2:$B$51,2,FALSE),0))</f>
        <v>0</v>
      </c>
      <c r="HI17" s="61">
        <f>IF(ISBLANK($HK$3),"",IF(OR(Tipy!GF11=Výsledky!$HI$6,Tipy!GF11=Výsledky!$HI$7,Tipy!GF11=Výsledky!$HI$8,Tipy!GF11=Výsledky!$HI$9),VLOOKUP(Tipy!GF11,'Kategórie hráčov'!$A$27:$B$76,2,FALSE),0))</f>
        <v>0</v>
      </c>
      <c r="HJ17" s="62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5">
        <f>IF(ISBLANK($HK$3),"",IF(ISBLANK(Tipy!GB11),"-",SUM(HF17:HJ17)))</f>
        <v>0</v>
      </c>
      <c r="HL17" s="64"/>
      <c r="HM17" s="61">
        <f>IF(ISBLANK($HR$3),"",IF(ISBLANK(Tipy!GH11),0,IF(AND(Tipy!GH11=Výsledky!$HP$3,Tipy!GJ11=Výsledky!$HR$3),60,0)))</f>
        <v>0</v>
      </c>
      <c r="HN17" s="61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61">
        <f>IF(ISBLANK($HR$3),"",IF(OR(Tipy!GK11=Výsledky!$HM$6,Tipy!GK11=Výsledky!$HM$7,Tipy!GK11=Výsledky!$HM$8,Tipy!GK11=Výsledky!$HM$9),VLOOKUP(Tipy!GK11,'Kategórie hráčov'!$A$2:$B$51,2,FALSE),0))</f>
        <v>0</v>
      </c>
      <c r="HP17" s="61">
        <f>IF(ISBLANK($HR$3),"",IF(OR(Tipy!GL11=Výsledky!$HP$6,Tipy!GL11=Výsledky!$HP$7,Tipy!GL11=Výsledky!$HP$8,Tipy!GL11=Výsledky!$HP$9),VLOOKUP(Tipy!GL11,'Kategórie hráčov'!$A$27:$B$76,2,FALSE),0))</f>
        <v>0</v>
      </c>
      <c r="HQ17" s="62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5" t="str">
        <f>IF(ISBLANK($HR$3),"",IF(ISBLANK(Tipy!GH11),"-",SUM(HM17:HQ17)))</f>
        <v>-</v>
      </c>
      <c r="HS17" s="64"/>
      <c r="HT17" s="61">
        <f>IF(ISBLANK($HY$3),"",IF(ISBLANK(Tipy!GN11),0,IF(AND(Tipy!GN11=Výsledky!$HW$3,Tipy!GP11=Výsledky!$HY$3),60,0)))</f>
        <v>0</v>
      </c>
      <c r="HU17" s="61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61">
        <f>IF(ISBLANK($HY$3),"",IF(OR(Tipy!GQ11=Výsledky!$HT$6,Tipy!GQ11=Výsledky!$HT$7,Tipy!GQ11=Výsledky!$HT$8,Tipy!GQ11=Výsledky!$HT$9),VLOOKUP(Tipy!GQ11,'Kategórie hráčov'!$A$2:$B$51,2,FALSE),0))</f>
        <v>20</v>
      </c>
      <c r="HW17" s="61">
        <f>IF(ISBLANK($HY$3),"",IF(OR(Tipy!GR11=Výsledky!$HW$6,Tipy!GR11=Výsledky!$HW$7,Tipy!GR11=Výsledky!$HW$8,Tipy!GR11=Výsledky!$HW$9),VLOOKUP(Tipy!GR11,'Kategórie hráčov'!$A$27:$B$76,2,FALSE),0))</f>
        <v>0</v>
      </c>
      <c r="HX17" s="62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5">
        <f>IF(ISBLANK($HY$3),"",IF(ISBLANK(Tipy!GN11),"-",SUM(HT17:HX17)))</f>
        <v>40</v>
      </c>
      <c r="HZ17" s="64"/>
      <c r="IA17" s="61">
        <f>IF(ISBLANK($IF$3),"",IF(ISBLANK(Tipy!GT11),0,IF(AND(Tipy!GT11=Výsledky!$ID$3,Tipy!GV11=Výsledky!$IF$3),60,0)))</f>
        <v>0</v>
      </c>
      <c r="IB17" s="61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61">
        <f>IF(ISBLANK($IF$3),"",IF(OR(Tipy!GW11=Výsledky!$IA$6,Tipy!GW11=Výsledky!$IA$7,Tipy!GW11=Výsledky!$IA$8,Tipy!GW11=Výsledky!$IA$9),VLOOKUP(Tipy!GW11,'Kategórie hráčov'!$A$2:$B$51,2,FALSE),0))</f>
        <v>0</v>
      </c>
      <c r="ID17" s="61">
        <f>IF(ISBLANK($IF$3),"",IF(OR(Tipy!GX11=Výsledky!$ID$6,Tipy!GX11=Výsledky!$ID$7,Tipy!GX11=Výsledky!$ID$8,Tipy!GX11=Výsledky!$ID$9),IF(VLOOKUP(Tipy!GX11,'Kategórie hráčov'!$A$2:$B$46,2,FALSE)=30,30,20),0))</f>
        <v>0</v>
      </c>
      <c r="IE17" s="62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65">
        <f>IF(ISBLANK($IF$3),"",IF(ISBLANK(Tipy!GT11),"-",SUM(IA17:IE17)))</f>
        <v>0</v>
      </c>
      <c r="IG17" s="64"/>
      <c r="IH17" s="61">
        <f>IF(ISBLANK($IM$3),"",IF(ISBLANK(Tipy!GZ11),0,IF(AND(Tipy!GZ11=Výsledky!$IK$3,Tipy!HB11=Výsledky!$IM$3),60,0)))</f>
        <v>0</v>
      </c>
      <c r="II17" s="61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61">
        <f>IF(ISBLANK($IM$3),"",IF(OR(Tipy!HC11=Výsledky!$IH$6,Tipy!HC11=Výsledky!$IH$7,Tipy!HC11=Výsledky!$IH$8,Tipy!HC11=Výsledky!$IH$9),VLOOKUP(Tipy!HC11,'Kategórie hráčov'!$A$2:$B$51,2,FALSE),0))</f>
        <v>0</v>
      </c>
      <c r="IK17" s="61">
        <f>IF(ISBLANK($IM$3),"",IF(OR(Tipy!HD11=Výsledky!$IK$6,Tipy!HD11=Výsledky!$IK$7,Tipy!HD11=Výsledky!$IK$8,Tipy!HD11=Výsledky!$IK$9),VLOOKUP(Tipy!HD11,'Kategórie hráčov'!$A$27:$B$76,2,FALSE),0))</f>
        <v>20</v>
      </c>
      <c r="IL17" s="62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65">
        <f>IF(ISBLANK($IM$3),"",IF(ISBLANK(Tipy!GZ11),"-",SUM(IH17:IL17)))</f>
        <v>40</v>
      </c>
      <c r="IN17" s="64"/>
      <c r="IO17" s="61">
        <f>IF(ISBLANK($IT$3),"",IF(ISBLANK(Tipy!HF11),0,IF(AND(Tipy!HF11=Výsledky!$IR$3,Tipy!HH11=Výsledky!$IT$3),60,0)))</f>
        <v>60</v>
      </c>
      <c r="IP17" s="61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61">
        <f>IF(ISBLANK($IT$3),"",IF(OR(Tipy!HI11=Výsledky!$IO$6,Tipy!HI11=Výsledky!$IO$7,Tipy!HI11=Výsledky!$IO$8,Tipy!HI11=Výsledky!$IO$9),VLOOKUP(Tipy!HI11,'Kategórie hráčov'!$A$2:$B$51,2,FALSE),0))</f>
        <v>0</v>
      </c>
      <c r="IR17" s="61">
        <f>IF(ISBLANK($IT$3),"",IF(OR(Tipy!HJ11=Výsledky!$IR$6,Tipy!HJ11=Výsledky!$IR$7,Tipy!HJ11=Výsledky!$IR$8,Tipy!HJ11=Výsledky!$IR$9),VLOOKUP(Tipy!HJ11,'Kategórie hráčov'!$A$27:$B$76,2,FALSE),0))</f>
        <v>0</v>
      </c>
      <c r="IS17" s="62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65">
        <f>IF(ISBLANK($IT$3),"",IF(ISBLANK(Tipy!HF11),"-",SUM(IO17:IS17)))</f>
        <v>60</v>
      </c>
      <c r="IU17" s="64"/>
      <c r="IV17" s="61">
        <f>IF(ISBLANK($JA$3),"",IF(ISBLANK(Tipy!HL11),0,IF(AND(Tipy!HL11=Výsledky!$IY$3,Tipy!HN11=Výsledky!$JA$3),60,0)))</f>
        <v>0</v>
      </c>
      <c r="IW17" s="61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61">
        <f>IF(ISBLANK($JA$3),"",IF(OR(Tipy!HO11=Výsledky!$IV$6,Tipy!HO11=Výsledky!$IV$7,Tipy!HO11=Výsledky!$IV$8,Tipy!HO11=Výsledky!$IV$9),IF(VLOOKUP(Tipy!HO11,'Kategórie hráčov'!$A$2:$B$46,2,FALSE)=30,30,20),0))</f>
        <v>0</v>
      </c>
      <c r="IY17" s="61">
        <f>IF(ISBLANK($JA$3),"",IF(OR(Tipy!HP11=Výsledky!$IY$6,Tipy!HP11=Výsledky!$IY$7,Tipy!HP11=Výsledky!$IY$8,Tipy!HP11=Výsledky!$IY$9),IF(VLOOKUP(Tipy!HP11,'Kategórie hráčov'!$A$2:$B$46,2,FALSE)=30,30,20),0))</f>
        <v>0</v>
      </c>
      <c r="IZ17" s="62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65">
        <f>IF(ISBLANK($JA$3),"",IF(ISBLANK(Tipy!HL11),"-",SUM(IV17:IZ17)))</f>
        <v>0</v>
      </c>
      <c r="JB17" s="64"/>
      <c r="JC17" s="102">
        <f>IF(ISBLANK($JH$3),"",IF(ISBLANK(Tipy!HR11),0,IF(AND(Tipy!HR11=Výsledky!$JF$3,Tipy!HT11=Výsledky!$JH$3),60,0)))</f>
        <v>0</v>
      </c>
      <c r="JD17" s="101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101">
        <f>IF(ISBLANK($JH$3),"",IF(OR(Tipy!HU11=Výsledky!$JC$6,Tipy!HU11=Výsledky!$JC$7,Tipy!HU11=Výsledky!$JC$8,Tipy!HU11=Výsledky!$JC$9),VLOOKUP(Tipy!HU11,'Kategórie hráčov'!$A$2:$B$51,2,FALSE),0))</f>
        <v>20</v>
      </c>
      <c r="JF17" s="101">
        <f>IF(ISBLANK($JH$3),"",IF(OR(Tipy!HV11=Výsledky!$JF$6,Tipy!HV11=Výsledky!$JF$7,Tipy!HV11=Výsledky!$JF$8,Tipy!HV11=Výsledky!$JF$9),VLOOKUP(Tipy!HV11,'Kategórie hráčov'!$A$27:$B$76,2,FALSE),0))</f>
        <v>0</v>
      </c>
      <c r="JG17" s="30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63">
        <f>IF(ISBLANK($JH$3),"",IF(ISBLANK(Tipy!HR11),"-",SUM(JC17:JG17)))</f>
        <v>40</v>
      </c>
      <c r="JI17" s="64"/>
      <c r="JJ17" s="61" t="e">
        <f>IF(ISBLANK($JH$3),"",IF(ISBLANK(Tipy!#REF!),0,IF(AND(Tipy!#REF!=Výsledky!$JF$3,Tipy!#REF!=Výsledky!$JH$3),60,0)))</f>
        <v>#REF!</v>
      </c>
      <c r="JK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65" t="e">
        <f>IF(ISBLANK($JH$3),"",IF(ISBLANK(Tipy!#REF!),"-",SUM(JJ17:JN17)))</f>
        <v>#REF!</v>
      </c>
      <c r="JP17" s="64"/>
      <c r="JQ17" s="61">
        <f>IF(ISBLANK($JV$3),"",IF(ISBLANK(Tipy!ID11),0,IF(AND(Tipy!ID11=Výsledky!$JT$3,Tipy!IF11=Výsledky!$JV$3),60,0)))</f>
        <v>0</v>
      </c>
      <c r="JR17" s="61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61">
        <f>IF(ISBLANK($JV$3),"",IF(OR(Tipy!IG11=Výsledky!$JQ$6,Tipy!IG11=Výsledky!$JQ$7,Tipy!IG11=Výsledky!$JQ$8,Tipy!IG11=Výsledky!$JQ$9),VLOOKUP(Tipy!IG11,'Kategórie hráčov'!$A$2:$B$51,2,FALSE),0))</f>
        <v>0</v>
      </c>
      <c r="JT17" s="61">
        <f>IF(ISBLANK($JV$3),"",IF(OR(Tipy!IH11=Výsledky!$JT$6,Tipy!IH11=Výsledky!$JT$7,Tipy!IH11=Výsledky!$JT$8,Tipy!IH11=Výsledky!$JT$9),VLOOKUP(Tipy!IH11,'Kategórie hráčov'!$A$27:$B$76,2,FALSE),0))</f>
        <v>0</v>
      </c>
      <c r="JU17" s="62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65">
        <f>IF(ISBLANK($JV$3),"",IF(ISBLANK(Tipy!ID11),"-",SUM(JQ17:JU17)))</f>
        <v>20</v>
      </c>
      <c r="JW17" s="64"/>
      <c r="JX17" s="61">
        <f>IF(ISBLANK($KQ$3),"",IF(ISBLANK(Tipy!IJ11),0,IF(AND(Tipy!IJ11=Výsledky!$KO$3,Tipy!IL11=Výsledky!$KQ$3),60,0)))</f>
        <v>0</v>
      </c>
      <c r="JY17" s="61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>0</v>
      </c>
      <c r="JZ17" s="61">
        <f>IF(ISBLANK($KQ$3),"",IF(OR(Tipy!IM11=Výsledky!$JX$6,Tipy!IM11=Výsledky!$JX$7,Tipy!IM11=Výsledky!$JX$8,Tipy!IM11=Výsledky!$JX$9),IF(VLOOKUP(Tipy!IM11,'Kategórie hráčov'!$A$2:$B$46,2,FALSE)=30,30,20),0))</f>
        <v>0</v>
      </c>
      <c r="KA17" s="61">
        <f>IF(ISBLANK($KQ$3),"",IF(OR(Tipy!IN11=Výsledky!$KA$6,Tipy!IN11=Výsledky!$KA$7,Tipy!IN11=Výsledky!$KA$8,Tipy!IN11=Výsledky!$KA$9),IF(VLOOKUP(Tipy!IN11,'Kategórie hráčov'!$A$2:$B$46,2,FALSE)=30,30,20),0))</f>
        <v>0</v>
      </c>
      <c r="KB17" s="62">
        <f>IF(ISBLANK($KQ$3),"",IF(ISBLANK(Tipy!IJ11),0,IF(OR(AND(Tipy!IJ11=Výsledky!$KO$3,OR(Tipy!IL11=Výsledky!$KQ$3+1,Tipy!IL11=Výsledky!$KQ$3-1)),AND(Tipy!IL11=Výsledky!$KQ$3,OR(Tipy!IJ11=Výsledky!$KO$3+1,Tipy!IJ11=Výsledky!$KO$3-1))),10,0)))</f>
        <v>0</v>
      </c>
      <c r="KC17" s="65" t="str">
        <f>IF(ISBLANK($KQ$3),"",IF(ISBLANK(Tipy!IJ11),"-",SUM(JX17:KB17)))</f>
        <v>-</v>
      </c>
      <c r="KD17" s="64"/>
      <c r="KE17" s="61">
        <f>IF(ISBLANK($KJ$3),"",IF(ISBLANK(Tipy!IP11),0,IF(AND(Tipy!IP11=Výsledky!$KH$3,Tipy!IR11=Výsledky!$KJ$3),60,0)))</f>
        <v>0</v>
      </c>
      <c r="KF17" s="61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20</v>
      </c>
      <c r="KG17" s="61">
        <f>IF(ISBLANK($KJ$3),"",IF(OR(Tipy!IS11=Výsledky!$KE$6,Tipy!IS11=Výsledky!$KE$7,Tipy!IS11=Výsledky!$KE$8,Tipy!IS11=Výsledky!$KE$9),VLOOKUP(Tipy!IS11,'Kategórie hráčov'!$A$2:$B$51,2,FALSE),0))</f>
        <v>0</v>
      </c>
      <c r="KH17" s="61">
        <f>IF(ISBLANK($KJ$3),"",IF(OR(Tipy!IT11=Výsledky!$KH$6,Tipy!IT11=Výsledky!$KH$7,Tipy!IT11=Výsledky!$KH$8,Tipy!IT11=Výsledky!$KH$9),VLOOKUP(Tipy!IT11,'Kategórie hráčov'!$A$27:$B$76,2,FALSE),0))</f>
        <v>20</v>
      </c>
      <c r="KI17" s="62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65">
        <f>IF(ISBLANK($KJ$3),"",IF(ISBLANK(Tipy!IP11),"-",SUM(KE17:KI17)))</f>
        <v>40</v>
      </c>
      <c r="KK17" s="64"/>
      <c r="KL17" s="61">
        <f>IF(ISBLANK($KQ$3),"",IF(ISBLANK(Tipy!IV11),0,IF(AND(Tipy!IV11=Výsledky!$KO$3,Tipy!IX11=Výsledky!$KQ$3),60,0)))</f>
        <v>0</v>
      </c>
      <c r="KM17" s="61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61">
        <f>IF(ISBLANK($KQ$3),"",IF(OR(Tipy!IY11=Výsledky!$KL$6,Tipy!IY11=Výsledky!$KL$7,Tipy!IY11=Výsledky!$KL$8,Tipy!IY11=Výsledky!$KL$9),VLOOKUP(Tipy!IY11,'Kategórie hráčov'!$A$2:$B$51,2,FALSE),0))</f>
        <v>0</v>
      </c>
      <c r="KO17" s="61">
        <f>IF(ISBLANK($KQ$3),"",IF(OR(Tipy!IZ11=Výsledky!$KO$6,Tipy!IZ11=Výsledky!$KO$7,Tipy!IZ11=Výsledky!$KO$8,Tipy!IZ11=Výsledky!$KO$9),VLOOKUP(Tipy!IZ11,'Kategórie hráčov'!$A$27:$B$76,2,FALSE),0))</f>
        <v>0</v>
      </c>
      <c r="KP17" s="62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65">
        <f>IF(ISBLANK($KJ$3),"",IF(ISBLANK(Tipy!IV11),"-",SUM(KL17:KP17)))</f>
        <v>0</v>
      </c>
      <c r="KR17" s="64"/>
      <c r="KS17" s="61">
        <f>IF(ISBLANK($KX$3),"",IF(ISBLANK(Tipy!JB11),0,IF(AND(Tipy!JB11=Výsledky!$KV$3,Tipy!JD11=Výsledky!$KX$3),60,0)))</f>
        <v>0</v>
      </c>
      <c r="KT17" s="61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20</v>
      </c>
      <c r="KU17" s="61">
        <f>IF(ISBLANK($KX$3),"",IF(OR(Tipy!JE11=Výsledky!$KS$6,Tipy!JE11=Výsledky!$KS$7,Tipy!JE11=Výsledky!$KS$8,Tipy!JE11=Výsledky!$KS$9),VLOOKUP(Tipy!JE11,'Kategórie hráčov'!$A$81:$B$81,2,FALSE),0))</f>
        <v>20</v>
      </c>
      <c r="KV17" s="61">
        <f>IF(ISBLANK($KX$3),"",IF(OR(Tipy!JF11=Výsledky!$KV$6,Tipy!JF11=Výsledky!$KV$7,Tipy!JF11=Výsledky!$KV$8,Tipy!JF11=Výsledky!$KV$9),VLOOKUP(Tipy!JF11,'Kategórie hráčov'!$A$27:$B$76,2,FALSE),0))</f>
        <v>0</v>
      </c>
      <c r="KW17" s="62">
        <f>IF(ISBLANK($KX$3),"",IF(ISBLANK(Tipy!JB11),0,IF(OR(AND(Tipy!JB11=Výsledky!$KV$3,OR(Tipy!JD11=Výsledky!$KX$3+1,Tipy!JD11=Výsledky!$KX$3-1)),AND(Tipy!JD11=Výsledky!$KX$3,OR(Tipy!JB11=Výsledky!$KV$3+1,Tipy!JB11=Výsledky!$KV$3-1))),10,0)))</f>
        <v>10</v>
      </c>
      <c r="KX17" s="65">
        <f>IF(ISBLANK($KX$3),"",IF(ISBLANK(Tipy!JB11),"-",SUM(KS17:KW17)))</f>
        <v>50</v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e">
        <f>IF(ISBLANK($JH$3),"",IF(ISBLANK(Tipy!#REF!),0,IF(AND(Tipy!#REF!=Výsledky!$JF$3,Tipy!#REF!=Výsledky!$JH$3),60,0)))</f>
        <v>#REF!</v>
      </c>
      <c r="LH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I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J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K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L17" s="65" t="e">
        <f>IF(ISBLANK($JH$3),"",IF(ISBLANK(Tipy!#REF!),"-",SUM(LG17:LK17)))</f>
        <v>#REF!</v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e">
        <f>IF(ISBLANK($JH$3),"",IF(ISBLANK(Tipy!#REF!),0,IF(AND(Tipy!#REF!=Výsledky!$JF$3,Tipy!#REF!=Výsledky!$JH$3),60,0)))</f>
        <v>#REF!</v>
      </c>
      <c r="LV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7" s="65" t="e">
        <f>IF(ISBLANK($JH$3),"",IF(ISBLANK(Tipy!#REF!),"-",SUM(LU17:LY17)))</f>
        <v>#REF!</v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7">
        <f>Tipy!A12</f>
        <v>48</v>
      </c>
      <c r="B18" s="277" t="s">
        <v>299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>
        <f>IF(ISBLANK($GB$3),"",IF(ISBLANK(Tipy!EX12),0,IF(AND(Tipy!EX12=Výsledky!$FZ$3,Tipy!EZ12=Výsledky!$GB$3),60,0)))</f>
        <v>0</v>
      </c>
      <c r="FX18" s="61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61">
        <f>IF(ISBLANK($GB$3),"",IF(OR(Tipy!FA12=Výsledky!$FW$6,Tipy!FA12=Výsledky!$FW$7,Tipy!FA12=Výsledky!$FW$8,Tipy!FA12=Výsledky!$FW$9),IF(VLOOKUP(Tipy!FA12,'Kategórie hráčov'!$A$2:$B$46,2,FALSE)=30,30,20),0))</f>
        <v>0</v>
      </c>
      <c r="FZ18" s="61">
        <f>IF(ISBLANK($GB$3),"",IF(OR(Tipy!FB12=Výsledky!$FZ$6,Tipy!FB12=Výsledky!$FZ$7,Tipy!FB12=Výsledky!$FZ$8,Tipy!FB12=Výsledky!$FZ$9),IF(VLOOKUP(Tipy!FB12,'Kategórie hráčov'!$A$2:$B$46,2,FALSE)=30,30,20),0))</f>
        <v>0</v>
      </c>
      <c r="GA18" s="62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5">
        <f>IF(ISBLANK($GB$3),"",IF(ISBLANK(Tipy!EX12),"-",SUM(FW18:GA18)))</f>
        <v>0</v>
      </c>
      <c r="GC18" s="64"/>
      <c r="GD18" s="61">
        <f>IF(ISBLANK($GI$3),"",IF(ISBLANK(Tipy!FD12),0,IF(AND(Tipy!FD12=Výsledky!$GG$3,Tipy!FF12=Výsledky!$GI$3),60,0)))</f>
        <v>0</v>
      </c>
      <c r="GE18" s="61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61">
        <f>IF(ISBLANK($GI$3),"",IF(OR(Tipy!FG12=Výsledky!$GD$6,Tipy!FG12=Výsledky!$GD$7,Tipy!FG12=Výsledky!$GD$8,Tipy!FG12=Výsledky!$GD$9),VLOOKUP(Tipy!FG12,'Kategórie hráčov'!$A$2:$B$51,2,FALSE),0))</f>
        <v>0</v>
      </c>
      <c r="GG18" s="61">
        <f>IF(ISBLANK($GI$3),"",IF(OR(Tipy!FH12=Výsledky!$GG$6,Tipy!FH12=Výsledky!$GG$7,Tipy!FH12=Výsledky!$GG$8,Tipy!FH12=Výsledky!$GG$9),VLOOKUP(Tipy!FH12,'Kategórie hráčov'!$A$27:$B$76,2,FALSE),0))</f>
        <v>0</v>
      </c>
      <c r="GH18" s="62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5">
        <f>IF(ISBLANK($GI$3),"",IF(ISBLANK(Tipy!FD12),"-",SUM(GD18:GH18)))</f>
        <v>20</v>
      </c>
      <c r="GJ18" s="64"/>
      <c r="GK18" s="61">
        <f>IF(ISBLANK($GP$3),"",IF(ISBLANK(Tipy!FJ12),0,IF(AND(Tipy!FJ12=Výsledky!$GN$3,Tipy!FL12=Výsledky!$GP$3),60,0)))</f>
        <v>0</v>
      </c>
      <c r="GL18" s="61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61">
        <f>IF(ISBLANK($GP$3),"",IF(OR(Tipy!FM12=Výsledky!$GK$6,Tipy!FM12=Výsledky!$GK$7,Tipy!FM12=Výsledky!$GK$8,Tipy!FM12=Výsledky!$GK$9),VLOOKUP(Tipy!FM12,'Kategórie hráčov'!$A$2:$B$51,2,FALSE),0))</f>
        <v>20</v>
      </c>
      <c r="GN18" s="61">
        <f>IF(ISBLANK($GP$3),"",IF(OR(Tipy!FN12=Výsledky!$GN$6,Tipy!FN12=Výsledky!$GN$7,Tipy!FN12=Výsledky!$GN$8,Tipy!FN12=Výsledky!$GN$9),VLOOKUP(Tipy!FN12,'Kategórie hráčov'!$A$27:$B$76,2,FALSE),0))</f>
        <v>30</v>
      </c>
      <c r="GO18" s="62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5">
        <f>IF(ISBLANK($GP$3),"",IF(ISBLANK(Tipy!FJ12),"-",SUM(GK18:GO18)))</f>
        <v>70</v>
      </c>
      <c r="GQ18" s="64"/>
      <c r="GR18" s="61">
        <f>IF(ISBLANK($GW$3),"",IF(ISBLANK(Tipy!FP12),0,IF(AND(Tipy!FP12=Výsledky!$GU$3,Tipy!FR12=Výsledky!$GW$3),60,0)))</f>
        <v>0</v>
      </c>
      <c r="GS18" s="61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61">
        <f>IF(ISBLANK($GW$3),"",IF(OR(Tipy!FS12=Výsledky!$GR$6,Tipy!FS12=Výsledky!$GR$7,Tipy!FS12=Výsledky!$GR$8,Tipy!FS12=Výsledky!$GR$9),VLOOKUP(Tipy!FS12,'Kategórie hráčov'!$A$2:$B$51,2,FALSE),0))</f>
        <v>20</v>
      </c>
      <c r="GU18" s="61">
        <f>IF(ISBLANK($GW$3),"",IF(OR(Tipy!FT12=Výsledky!$GU$6,Tipy!FT12=Výsledky!$GU$7,Tipy!FT12=Výsledky!$GU$8,Tipy!FT12=Výsledky!$GU$9),VLOOKUP(Tipy!FT12,'Kategórie hráčov'!$A$27:$B$76,2,FALSE),0))</f>
        <v>0</v>
      </c>
      <c r="GV18" s="62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5">
        <f>IF(ISBLANK($GW$3),"",IF(ISBLANK(Tipy!FP12),"-",SUM(GR18:GV18)))</f>
        <v>50</v>
      </c>
      <c r="GX18" s="64"/>
      <c r="GY18" s="61">
        <f>IF(ISBLANK($HD$3),"",IF(ISBLANK(Tipy!FV12),0,IF(AND(Tipy!FV12=Výsledky!$HB$3,Tipy!FX12=Výsledky!$HD$3),60,0)))</f>
        <v>0</v>
      </c>
      <c r="GZ18" s="61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61">
        <f>IF(ISBLANK($HD$3),"",IF(OR(Tipy!FY12=Výsledky!$GY$6,Tipy!FY12=Výsledky!$GY$7,Tipy!FY12=Výsledky!$GY$8,Tipy!FY12=Výsledky!$GY$9),VLOOKUP(Tipy!FY12,'Kategórie hráčov'!$A$2:$B$51,2,FALSE),0))</f>
        <v>20</v>
      </c>
      <c r="HB18" s="61">
        <f>IF(ISBLANK($HD$3),"",IF(OR(Tipy!FZ12=Výsledky!$HB$6,Tipy!FZ12=Výsledky!$HB$7,Tipy!FZ12=Výsledky!$HB$8,Tipy!FZ12=Výsledky!$HB$9),VLOOKUP(Tipy!FZ12,'Kategórie hráčov'!$A$27:$B$76,2,FALSE),0))</f>
        <v>0</v>
      </c>
      <c r="HC18" s="62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5">
        <f>IF(ISBLANK($HD$3),"",IF(ISBLANK(Tipy!FV12),"-",SUM(GY18:HC18)))</f>
        <v>40</v>
      </c>
      <c r="HE18" s="64"/>
      <c r="HF18" s="61">
        <f>IF(ISBLANK($HK$3),"",IF(ISBLANK(Tipy!GB12),0,IF(AND(Tipy!GB12=Výsledky!$HI$3,Tipy!GD12=Výsledky!$HK$3),60,0)))</f>
        <v>0</v>
      </c>
      <c r="HG18" s="61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61">
        <f>IF(ISBLANK($HK$3),"",IF(OR(Tipy!GE12=Výsledky!$HF$6,Tipy!GE12=Výsledky!$HF$7,Tipy!GE12=Výsledky!$HF$8,Tipy!GE12=Výsledky!$HF$9),VLOOKUP(Tipy!GE12,'Kategórie hráčov'!$A$2:$B$51,2,FALSE),0))</f>
        <v>0</v>
      </c>
      <c r="HI18" s="61">
        <f>IF(ISBLANK($HK$3),"",IF(OR(Tipy!GF12=Výsledky!$HI$6,Tipy!GF12=Výsledky!$HI$7,Tipy!GF12=Výsledky!$HI$8,Tipy!GF12=Výsledky!$HI$9),VLOOKUP(Tipy!GF12,'Kategórie hráčov'!$A$27:$B$76,2,FALSE),0))</f>
        <v>0</v>
      </c>
      <c r="HJ18" s="62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5">
        <f>IF(ISBLANK($HK$3),"",IF(ISBLANK(Tipy!GB12),"-",SUM(HF18:HJ18)))</f>
        <v>0</v>
      </c>
      <c r="HL18" s="64"/>
      <c r="HM18" s="61">
        <f>IF(ISBLANK($HR$3),"",IF(ISBLANK(Tipy!GH12),0,IF(AND(Tipy!GH12=Výsledky!$HP$3,Tipy!GJ12=Výsledky!$HR$3),60,0)))</f>
        <v>0</v>
      </c>
      <c r="HN18" s="61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61">
        <f>IF(ISBLANK($HR$3),"",IF(OR(Tipy!GK12=Výsledky!$HM$6,Tipy!GK12=Výsledky!$HM$7,Tipy!GK12=Výsledky!$HM$8,Tipy!GK12=Výsledky!$HM$9),VLOOKUP(Tipy!GK12,'Kategórie hráčov'!$A$2:$B$51,2,FALSE),0))</f>
        <v>0</v>
      </c>
      <c r="HP18" s="61">
        <f>IF(ISBLANK($HR$3),"",IF(OR(Tipy!GL12=Výsledky!$HP$6,Tipy!GL12=Výsledky!$HP$7,Tipy!GL12=Výsledky!$HP$8,Tipy!GL12=Výsledky!$HP$9),VLOOKUP(Tipy!GL12,'Kategórie hráčov'!$A$27:$B$76,2,FALSE),0))</f>
        <v>0</v>
      </c>
      <c r="HQ18" s="62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5" t="str">
        <f>IF(ISBLANK($HR$3),"",IF(ISBLANK(Tipy!GH12),"-",SUM(HM18:HQ18)))</f>
        <v>-</v>
      </c>
      <c r="HS18" s="64"/>
      <c r="HT18" s="61">
        <f>IF(ISBLANK($HY$3),"",IF(ISBLANK(Tipy!GN12),0,IF(AND(Tipy!GN12=Výsledky!$HW$3,Tipy!GP12=Výsledky!$HY$3),60,0)))</f>
        <v>0</v>
      </c>
      <c r="HU18" s="61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61">
        <f>IF(ISBLANK($HY$3),"",IF(OR(Tipy!GQ12=Výsledky!$HT$6,Tipy!GQ12=Výsledky!$HT$7,Tipy!GQ12=Výsledky!$HT$8,Tipy!GQ12=Výsledky!$HT$9),VLOOKUP(Tipy!GQ12,'Kategórie hráčov'!$A$2:$B$51,2,FALSE),0))</f>
        <v>20</v>
      </c>
      <c r="HW18" s="61">
        <f>IF(ISBLANK($HY$3),"",IF(OR(Tipy!GR12=Výsledky!$HW$6,Tipy!GR12=Výsledky!$HW$7,Tipy!GR12=Výsledky!$HW$8,Tipy!GR12=Výsledky!$HW$9),VLOOKUP(Tipy!GR12,'Kategórie hráčov'!$A$27:$B$76,2,FALSE),0))</f>
        <v>0</v>
      </c>
      <c r="HX18" s="62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5">
        <f>IF(ISBLANK($HY$3),"",IF(ISBLANK(Tipy!GN12),"-",SUM(HT18:HX18)))</f>
        <v>40</v>
      </c>
      <c r="HZ18" s="64"/>
      <c r="IA18" s="61">
        <f>IF(ISBLANK($IF$3),"",IF(ISBLANK(Tipy!GT12),0,IF(AND(Tipy!GT12=Výsledky!$ID$3,Tipy!GV12=Výsledky!$IF$3),60,0)))</f>
        <v>0</v>
      </c>
      <c r="IB18" s="61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61">
        <f>IF(ISBLANK($IF$3),"",IF(OR(Tipy!GW12=Výsledky!$IA$6,Tipy!GW12=Výsledky!$IA$7,Tipy!GW12=Výsledky!$IA$8,Tipy!GW12=Výsledky!$IA$9),VLOOKUP(Tipy!GW12,'Kategórie hráčov'!$A$2:$B$51,2,FALSE),0))</f>
        <v>0</v>
      </c>
      <c r="ID18" s="61">
        <f>IF(ISBLANK($IF$3),"",IF(OR(Tipy!GX12=Výsledky!$ID$6,Tipy!GX12=Výsledky!$ID$7,Tipy!GX12=Výsledky!$ID$8,Tipy!GX12=Výsledky!$ID$9),IF(VLOOKUP(Tipy!GX12,'Kategórie hráčov'!$A$2:$B$46,2,FALSE)=30,30,20),0))</f>
        <v>0</v>
      </c>
      <c r="IE18" s="62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65">
        <f>IF(ISBLANK($IF$3),"",IF(ISBLANK(Tipy!GT12),"-",SUM(IA18:IE18)))</f>
        <v>10</v>
      </c>
      <c r="IG18" s="64"/>
      <c r="IH18" s="61">
        <f>IF(ISBLANK($IM$3),"",IF(ISBLANK(Tipy!GZ12),0,IF(AND(Tipy!GZ12=Výsledky!$IK$3,Tipy!HB12=Výsledky!$IM$3),60,0)))</f>
        <v>0</v>
      </c>
      <c r="II18" s="61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61">
        <f>IF(ISBLANK($IM$3),"",IF(OR(Tipy!HC12=Výsledky!$IH$6,Tipy!HC12=Výsledky!$IH$7,Tipy!HC12=Výsledky!$IH$8,Tipy!HC12=Výsledky!$IH$9),VLOOKUP(Tipy!HC12,'Kategórie hráčov'!$A$2:$B$51,2,FALSE),0))</f>
        <v>20</v>
      </c>
      <c r="IK18" s="61">
        <f>IF(ISBLANK($IM$3),"",IF(OR(Tipy!HD12=Výsledky!$IK$6,Tipy!HD12=Výsledky!$IK$7,Tipy!HD12=Výsledky!$IK$8,Tipy!HD12=Výsledky!$IK$9),VLOOKUP(Tipy!HD12,'Kategórie hráčov'!$A$27:$B$76,2,FALSE),0))</f>
        <v>30</v>
      </c>
      <c r="IL18" s="62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65">
        <f>IF(ISBLANK($IM$3),"",IF(ISBLANK(Tipy!GZ12),"-",SUM(IH18:IL18)))</f>
        <v>70</v>
      </c>
      <c r="IN18" s="64"/>
      <c r="IO18" s="61">
        <f>IF(ISBLANK($IT$3),"",IF(ISBLANK(Tipy!HF12),0,IF(AND(Tipy!HF12=Výsledky!$IR$3,Tipy!HH12=Výsledky!$IT$3),60,0)))</f>
        <v>0</v>
      </c>
      <c r="IP18" s="61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61">
        <f>IF(ISBLANK($IT$3),"",IF(OR(Tipy!HI12=Výsledky!$IO$6,Tipy!HI12=Výsledky!$IO$7,Tipy!HI12=Výsledky!$IO$8,Tipy!HI12=Výsledky!$IO$9),VLOOKUP(Tipy!HI12,'Kategórie hráčov'!$A$2:$B$51,2,FALSE),0))</f>
        <v>20</v>
      </c>
      <c r="IR18" s="61">
        <f>IF(ISBLANK($IT$3),"",IF(OR(Tipy!HJ12=Výsledky!$IR$6,Tipy!HJ12=Výsledky!$IR$7,Tipy!HJ12=Výsledky!$IR$8,Tipy!HJ12=Výsledky!$IR$9),VLOOKUP(Tipy!HJ12,'Kategórie hráčov'!$A$27:$B$76,2,FALSE),0))</f>
        <v>20</v>
      </c>
      <c r="IS18" s="62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65">
        <f>IF(ISBLANK($IT$3),"",IF(ISBLANK(Tipy!HF12),"-",SUM(IO18:IS18)))</f>
        <v>40</v>
      </c>
      <c r="IU18" s="64"/>
      <c r="IV18" s="61">
        <f>IF(ISBLANK($JA$3),"",IF(ISBLANK(Tipy!HL12),0,IF(AND(Tipy!HL12=Výsledky!$IY$3,Tipy!HN12=Výsledky!$JA$3),60,0)))</f>
        <v>0</v>
      </c>
      <c r="IW18" s="61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61">
        <f>IF(ISBLANK($JA$3),"",IF(OR(Tipy!HO12=Výsledky!$IV$6,Tipy!HO12=Výsledky!$IV$7,Tipy!HO12=Výsledky!$IV$8,Tipy!HO12=Výsledky!$IV$9),IF(VLOOKUP(Tipy!HO12,'Kategórie hráčov'!$A$2:$B$46,2,FALSE)=30,30,20),0))</f>
        <v>0</v>
      </c>
      <c r="IY18" s="61">
        <f>IF(ISBLANK($JA$3),"",IF(OR(Tipy!HP12=Výsledky!$IY$6,Tipy!HP12=Výsledky!$IY$7,Tipy!HP12=Výsledky!$IY$8,Tipy!HP12=Výsledky!$IY$9),IF(VLOOKUP(Tipy!HP12,'Kategórie hráčov'!$A$2:$B$46,2,FALSE)=30,30,20),0))</f>
        <v>0</v>
      </c>
      <c r="IZ18" s="62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65">
        <f>IF(ISBLANK($JA$3),"",IF(ISBLANK(Tipy!HL12),"-",SUM(IV18:IZ18)))</f>
        <v>0</v>
      </c>
      <c r="JB18" s="64"/>
      <c r="JC18" s="102">
        <f>IF(ISBLANK($JH$3),"",IF(ISBLANK(Tipy!HR12),0,IF(AND(Tipy!HR12=Výsledky!$JF$3,Tipy!HT12=Výsledky!$JH$3),60,0)))</f>
        <v>60</v>
      </c>
      <c r="JD18" s="101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01">
        <f>IF(ISBLANK($JH$3),"",IF(OR(Tipy!HU12=Výsledky!$JC$6,Tipy!HU12=Výsledky!$JC$7,Tipy!HU12=Výsledky!$JC$8,Tipy!HU12=Výsledky!$JC$9),VLOOKUP(Tipy!HU12,'Kategórie hráčov'!$A$2:$B$51,2,FALSE),0))</f>
        <v>20</v>
      </c>
      <c r="JF18" s="101">
        <f>IF(ISBLANK($JH$3),"",IF(OR(Tipy!HV12=Výsledky!$JF$6,Tipy!HV12=Výsledky!$JF$7,Tipy!HV12=Výsledky!$JF$8,Tipy!HV12=Výsledky!$JF$9),VLOOKUP(Tipy!HV12,'Kategórie hráčov'!$A$27:$B$76,2,FALSE),0))</f>
        <v>0</v>
      </c>
      <c r="JG18" s="30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63">
        <f>IF(ISBLANK($JH$3),"",IF(ISBLANK(Tipy!HR12),"-",SUM(JC18:JG18)))</f>
        <v>80</v>
      </c>
      <c r="JI18" s="64"/>
      <c r="JJ18" s="61">
        <f>IF(ISBLANK($JH$3),"",IF(ISBLANK(Tipy!HX12),0,IF(AND(Tipy!HX12=Výsledky!$JF$3,Tipy!HZ12=Výsledky!$JH$3),60,0)))</f>
        <v>0</v>
      </c>
      <c r="JK18" s="61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61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61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62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65" t="str">
        <f>IF(ISBLANK($JH$3),"",IF(ISBLANK(Tipy!HX12),"-",SUM(JJ18:JN18)))</f>
        <v>-</v>
      </c>
      <c r="JP18" s="64"/>
      <c r="JQ18" s="61">
        <f>IF(ISBLANK($JV$3),"",IF(ISBLANK(Tipy!ID12),0,IF(AND(Tipy!ID12=Výsledky!$JT$3,Tipy!IF12=Výsledky!$JV$3),60,0)))</f>
        <v>0</v>
      </c>
      <c r="JR18" s="61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61">
        <f>IF(ISBLANK($JV$3),"",IF(OR(Tipy!IG12=Výsledky!$JQ$6,Tipy!IG12=Výsledky!$JQ$7,Tipy!IG12=Výsledky!$JQ$8,Tipy!IG12=Výsledky!$JQ$9),VLOOKUP(Tipy!IG12,'Kategórie hráčov'!$A$2:$B$51,2,FALSE),0))</f>
        <v>0</v>
      </c>
      <c r="JT18" s="61">
        <f>IF(ISBLANK($JV$3),"",IF(OR(Tipy!IH12=Výsledky!$JT$6,Tipy!IH12=Výsledky!$JT$7,Tipy!IH12=Výsledky!$JT$8,Tipy!IH12=Výsledky!$JT$9),VLOOKUP(Tipy!IH12,'Kategórie hráčov'!$A$27:$B$76,2,FALSE),0))</f>
        <v>0</v>
      </c>
      <c r="JU18" s="62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65">
        <f>IF(ISBLANK($JV$3),"",IF(ISBLANK(Tipy!ID12),"-",SUM(JQ18:JU18)))</f>
        <v>30</v>
      </c>
      <c r="JW18" s="64"/>
      <c r="JX18" s="61">
        <f>IF(ISBLANK($KQ$3),"",IF(ISBLANK(Tipy!IJ12),0,IF(AND(Tipy!IJ12=Výsledky!$KO$3,Tipy!IL12=Výsledky!$KQ$3),60,0)))</f>
        <v>0</v>
      </c>
      <c r="JY18" s="61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>0</v>
      </c>
      <c r="JZ18" s="61">
        <f>IF(ISBLANK($KQ$3),"",IF(OR(Tipy!IM12=Výsledky!$JX$6,Tipy!IM12=Výsledky!$JX$7,Tipy!IM12=Výsledky!$JX$8,Tipy!IM12=Výsledky!$JX$9),IF(VLOOKUP(Tipy!IM12,'Kategórie hráčov'!$A$2:$B$46,2,FALSE)=30,30,20),0))</f>
        <v>0</v>
      </c>
      <c r="KA18" s="61">
        <f>IF(ISBLANK($KQ$3),"",IF(OR(Tipy!IN12=Výsledky!$KA$6,Tipy!IN12=Výsledky!$KA$7,Tipy!IN12=Výsledky!$KA$8,Tipy!IN12=Výsledky!$KA$9),IF(VLOOKUP(Tipy!IN12,'Kategórie hráčov'!$A$2:$B$46,2,FALSE)=30,30,20),0))</f>
        <v>0</v>
      </c>
      <c r="KB18" s="62">
        <f>IF(ISBLANK($KQ$3),"",IF(ISBLANK(Tipy!IJ12),0,IF(OR(AND(Tipy!IJ12=Výsledky!$KO$3,OR(Tipy!IL12=Výsledky!$KQ$3+1,Tipy!IL12=Výsledky!$KQ$3-1)),AND(Tipy!IL12=Výsledky!$KQ$3,OR(Tipy!IJ12=Výsledky!$KO$3+1,Tipy!IJ12=Výsledky!$KO$3-1))),10,0)))</f>
        <v>0</v>
      </c>
      <c r="KC18" s="65" t="str">
        <f>IF(ISBLANK($KQ$3),"",IF(ISBLANK(Tipy!IJ12),"-",SUM(JX18:KB18)))</f>
        <v>-</v>
      </c>
      <c r="KD18" s="64"/>
      <c r="KE18" s="61">
        <f>IF(ISBLANK($KJ$3),"",IF(ISBLANK(Tipy!IP12),0,IF(AND(Tipy!IP12=Výsledky!$KH$3,Tipy!IR12=Výsledky!$KJ$3),60,0)))</f>
        <v>0</v>
      </c>
      <c r="KF18" s="61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20</v>
      </c>
      <c r="KG18" s="61">
        <f>IF(ISBLANK($KJ$3),"",IF(OR(Tipy!IS12=Výsledky!$KE$6,Tipy!IS12=Výsledky!$KE$7,Tipy!IS12=Výsledky!$KE$8,Tipy!IS12=Výsledky!$KE$9),VLOOKUP(Tipy!IS12,'Kategórie hráčov'!$A$2:$B$51,2,FALSE),0))</f>
        <v>20</v>
      </c>
      <c r="KH18" s="61">
        <f>IF(ISBLANK($KJ$3),"",IF(OR(Tipy!IT12=Výsledky!$KH$6,Tipy!IT12=Výsledky!$KH$7,Tipy!IT12=Výsledky!$KH$8,Tipy!IT12=Výsledky!$KH$9),VLOOKUP(Tipy!IT12,'Kategórie hráčov'!$A$27:$B$76,2,FALSE),0))</f>
        <v>0</v>
      </c>
      <c r="KI18" s="62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65">
        <f>IF(ISBLANK($KJ$3),"",IF(ISBLANK(Tipy!IP12),"-",SUM(KE18:KI18)))</f>
        <v>40</v>
      </c>
      <c r="KK18" s="64"/>
      <c r="KL18" s="61">
        <f>IF(ISBLANK($KQ$3),"",IF(ISBLANK(Tipy!IV12),0,IF(AND(Tipy!IV12=Výsledky!$KO$3,Tipy!IX12=Výsledky!$KQ$3),60,0)))</f>
        <v>0</v>
      </c>
      <c r="KM18" s="61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20</v>
      </c>
      <c r="KN18" s="61">
        <f>IF(ISBLANK($KQ$3),"",IF(OR(Tipy!IY12=Výsledky!$KL$6,Tipy!IY12=Výsledky!$KL$7,Tipy!IY12=Výsledky!$KL$8,Tipy!IY12=Výsledky!$KL$9),VLOOKUP(Tipy!IY12,'Kategórie hráčov'!$A$2:$B$51,2,FALSE),0))</f>
        <v>0</v>
      </c>
      <c r="KO18" s="61">
        <f>IF(ISBLANK($KQ$3),"",IF(OR(Tipy!IZ12=Výsledky!$KO$6,Tipy!IZ12=Výsledky!$KO$7,Tipy!IZ12=Výsledky!$KO$8,Tipy!IZ12=Výsledky!$KO$9),VLOOKUP(Tipy!IZ12,'Kategórie hráčov'!$A$27:$B$76,2,FALSE),0))</f>
        <v>0</v>
      </c>
      <c r="KP18" s="62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65">
        <f>IF(ISBLANK($KJ$3),"",IF(ISBLANK(Tipy!IV12),"-",SUM(KL18:KP18)))</f>
        <v>20</v>
      </c>
      <c r="KR18" s="64"/>
      <c r="KS18" s="61">
        <f>IF(ISBLANK($KX$3),"",IF(ISBLANK(Tipy!JB12),0,IF(AND(Tipy!JB12=Výsledky!$KV$3,Tipy!JD12=Výsledky!$KX$3),60,0)))</f>
        <v>0</v>
      </c>
      <c r="KT18" s="61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20</v>
      </c>
      <c r="KU18" s="61">
        <f>IF(ISBLANK($KX$3),"",IF(OR(Tipy!JE12=Výsledky!$KS$6,Tipy!JE12=Výsledky!$KS$7,Tipy!JE12=Výsledky!$KS$8,Tipy!JE12=Výsledky!$KS$9),VLOOKUP(Tipy!JE12,'Kategórie hráčov'!$A$2:$B$51,2,FALSE),0))</f>
        <v>0</v>
      </c>
      <c r="KV18" s="61">
        <f>IF(ISBLANK($KX$3),"",IF(OR(Tipy!JF12=Výsledky!$KV$6,Tipy!JF12=Výsledky!$KV$7,Tipy!JF12=Výsledky!$KV$8,Tipy!JF12=Výsledky!$KV$9),VLOOKUP(Tipy!JF12,'Kategórie hráčov'!$A$27:$B$76,2,FALSE),0))</f>
        <v>20</v>
      </c>
      <c r="KW18" s="62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65">
        <f>IF(ISBLANK($KX$3),"",IF(ISBLANK(Tipy!JB12),"-",SUM(KS18:KW18)))</f>
        <v>50</v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>
        <f>IF(ISBLANK($JH$3),"",IF(ISBLANK(Tipy!JU12),0,IF(AND(Tipy!JU12=Výsledky!$JF$3,Tipy!JW12=Výsledky!$JH$3),60,0)))</f>
        <v>0</v>
      </c>
      <c r="LH18" s="61" t="e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>#VALUE!</v>
      </c>
      <c r="LI18" s="61" t="e">
        <f>IF(ISBLANK($JH$3),"",IF(OR(Tipy!JX12=Výsledky!#REF!,Tipy!JX12=Výsledky!#REF!,Tipy!JX12=Výsledky!#REF!,Tipy!JX12=Výsledky!$JJ$9),IF(VLOOKUP(Tipy!JX12,'Kategórie hráčov'!$A$2:$B$46,2,FALSE)=30,30,20),0))</f>
        <v>#REF!</v>
      </c>
      <c r="LJ18" s="61" t="e">
        <f>IF(ISBLANK($JH$3),"",IF(OR(Tipy!JY12=Výsledky!#REF!,Tipy!JY12=Výsledky!#REF!,Tipy!JY12=Výsledky!#REF!,Tipy!JY12=Výsledky!$JM$9),IF(VLOOKUP(Tipy!JY12,'Kategórie hráčov'!$A$2:$B$46,2,FALSE)=30,30,20),0))</f>
        <v>#REF!</v>
      </c>
      <c r="LK18" s="62">
        <f>IF(ISBLANK($JH$3),"",IF(ISBLANK(Tipy!JU12),0,IF(OR(AND(Tipy!JU12=Výsledky!$JF$3,OR(Tipy!JW12=Výsledky!$JH$3+1,Tipy!JW12=Výsledky!$JH$3-1)),AND(Tipy!JW12=Výsledky!$JH$3,OR(Tipy!JU12=Výsledky!$JF$3+1,Tipy!JU12=Výsledky!$JF$3-1))),10,0)))</f>
        <v>0</v>
      </c>
      <c r="LL18" s="65" t="e">
        <f>IF(ISBLANK($JH$3),"",IF(ISBLANK(Tipy!JU12),"-",SUM(LG18:LK18)))</f>
        <v>#VALUE!</v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>
        <f>IF(ISBLANK($JH$3),"",IF(ISBLANK(Tipy!KI12),0,IF(AND(Tipy!KI12=Výsledky!$JF$3,Tipy!KK12=Výsledky!$JH$3),60,0)))</f>
        <v>0</v>
      </c>
      <c r="LV18" s="61" t="e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>#VALUE!</v>
      </c>
      <c r="LW18" s="61" t="e">
        <f>IF(ISBLANK($JH$3),"",IF(OR(Tipy!KL12=Výsledky!#REF!,Tipy!KL12=Výsledky!#REF!,Tipy!KL12=Výsledky!#REF!,Tipy!KL12=Výsledky!$JJ$9),IF(VLOOKUP(Tipy!KL12,'Kategórie hráčov'!$A$2:$B$46,2,FALSE)=30,30,20),0))</f>
        <v>#REF!</v>
      </c>
      <c r="LX18" s="61" t="e">
        <f>IF(ISBLANK($JH$3),"",IF(OR(Tipy!KM12=Výsledky!#REF!,Tipy!KM12=Výsledky!#REF!,Tipy!KM12=Výsledky!#REF!,Tipy!KM12=Výsledky!$JM$9),IF(VLOOKUP(Tipy!KM12,'Kategórie hráčov'!$A$2:$B$46,2,FALSE)=30,30,20),0))</f>
        <v>#REF!</v>
      </c>
      <c r="LY18" s="62">
        <f>IF(ISBLANK($JH$3),"",IF(ISBLANK(Tipy!KI12),0,IF(OR(AND(Tipy!KI12=Výsledky!$JF$3,OR(Tipy!KK12=Výsledky!$JH$3+1,Tipy!KK12=Výsledky!$JH$3-1)),AND(Tipy!KK12=Výsledky!$JH$3,OR(Tipy!KI12=Výsledky!$JF$3+1,Tipy!KI12=Výsledky!$JF$3-1))),10,0)))</f>
        <v>0</v>
      </c>
      <c r="LZ18" s="65" t="e">
        <f>IF(ISBLANK($JH$3),"",IF(ISBLANK(Tipy!KI12),"-",SUM(LU18:LY18)))</f>
        <v>#VALUE!</v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>
        <f>IF(ISBLANK($GB$3),"",IF(ISBLANK(Tipy!EX13),0,IF(AND(Tipy!EX13=Výsledky!$FZ$3,Tipy!EZ13=Výsledky!$GB$3),60,0)))</f>
        <v>0</v>
      </c>
      <c r="FX19" s="61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61">
        <f>IF(ISBLANK($GB$3),"",IF(OR(Tipy!FA13=Výsledky!$FW$6,Tipy!FA13=Výsledky!$FW$7,Tipy!FA13=Výsledky!$FW$8,Tipy!FA13=Výsledky!$FW$9),IF(VLOOKUP(Tipy!FA13,'Kategórie hráčov'!$A$2:$B$46,2,FALSE)=30,30,20),0))</f>
        <v>0</v>
      </c>
      <c r="FZ19" s="61">
        <f>IF(ISBLANK($GB$3),"",IF(OR(Tipy!FB13=Výsledky!$FZ$6,Tipy!FB13=Výsledky!$FZ$7,Tipy!FB13=Výsledky!$FZ$8,Tipy!FB13=Výsledky!$FZ$9),IF(VLOOKUP(Tipy!FB13,'Kategórie hráčov'!$A$2:$B$46,2,FALSE)=30,30,20),0))</f>
        <v>0</v>
      </c>
      <c r="GA19" s="62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5">
        <f>IF(ISBLANK($GB$3),"",IF(ISBLANK(Tipy!EX13),"-",SUM(FW19:GA19)))</f>
        <v>0</v>
      </c>
      <c r="GC19" s="64"/>
      <c r="GD19" s="61">
        <f>IF(ISBLANK($GI$3),"",IF(ISBLANK(Tipy!FD13),0,IF(AND(Tipy!FD13=Výsledky!$GG$3,Tipy!FF13=Výsledky!$GI$3),60,0)))</f>
        <v>0</v>
      </c>
      <c r="GE19" s="61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61">
        <f>IF(ISBLANK($GI$3),"",IF(OR(Tipy!FG13=Výsledky!$GD$6,Tipy!FG13=Výsledky!$GD$7,Tipy!FG13=Výsledky!$GD$8,Tipy!FG13=Výsledky!$GD$9),VLOOKUP(Tipy!FG13,'Kategórie hráčov'!$A$2:$B$51,2,FALSE),0))</f>
        <v>20</v>
      </c>
      <c r="GG19" s="61">
        <f>IF(ISBLANK($GI$3),"",IF(OR(Tipy!FH13=Výsledky!$GG$6,Tipy!FH13=Výsledky!$GG$7,Tipy!FH13=Výsledky!$GG$8,Tipy!FH13=Výsledky!$GG$9),VLOOKUP(Tipy!FH13,'Kategórie hráčov'!$A$27:$B$76,2,FALSE),0))</f>
        <v>20</v>
      </c>
      <c r="GH19" s="62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5">
        <f>IF(ISBLANK($GI$3),"",IF(ISBLANK(Tipy!FD13),"-",SUM(GD19:GH19)))</f>
        <v>60</v>
      </c>
      <c r="GJ19" s="64"/>
      <c r="GK19" s="61">
        <f>IF(ISBLANK($GP$3),"",IF(ISBLANK(Tipy!FJ13),0,IF(AND(Tipy!FJ13=Výsledky!$GN$3,Tipy!FL13=Výsledky!$GP$3),60,0)))</f>
        <v>0</v>
      </c>
      <c r="GL19" s="61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61">
        <f>IF(ISBLANK($GP$3),"",IF(OR(Tipy!FM13=Výsledky!$GK$6,Tipy!FM13=Výsledky!$GK$7,Tipy!FM13=Výsledky!$GK$8,Tipy!FM13=Výsledky!$GK$9),VLOOKUP(Tipy!FM13,'Kategórie hráčov'!$A$2:$B$51,2,FALSE),0))</f>
        <v>20</v>
      </c>
      <c r="GN19" s="61">
        <f>IF(ISBLANK($GP$3),"",IF(OR(Tipy!FN13=Výsledky!$GN$6,Tipy!FN13=Výsledky!$GN$7,Tipy!FN13=Výsledky!$GN$8,Tipy!FN13=Výsledky!$GN$9),VLOOKUP(Tipy!FN13,'Kategórie hráčov'!$A$27:$B$76,2,FALSE),0))</f>
        <v>30</v>
      </c>
      <c r="GO19" s="62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5">
        <f>IF(ISBLANK($GP$3),"",IF(ISBLANK(Tipy!FJ13),"-",SUM(GK19:GO19)))</f>
        <v>50</v>
      </c>
      <c r="GQ19" s="64"/>
      <c r="GR19" s="61">
        <f>IF(ISBLANK($GW$3),"",IF(ISBLANK(Tipy!FP13),0,IF(AND(Tipy!FP13=Výsledky!$GU$3,Tipy!FR13=Výsledky!$GW$3),60,0)))</f>
        <v>0</v>
      </c>
      <c r="GS19" s="61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61">
        <f>IF(ISBLANK($GW$3),"",IF(OR(Tipy!FS13=Výsledky!$GR$6,Tipy!FS13=Výsledky!$GR$7,Tipy!FS13=Výsledky!$GR$8,Tipy!FS13=Výsledky!$GR$9),VLOOKUP(Tipy!FS13,'Kategórie hráčov'!$A$2:$B$51,2,FALSE),0))</f>
        <v>0</v>
      </c>
      <c r="GU19" s="61">
        <f>IF(ISBLANK($GW$3),"",IF(OR(Tipy!FT13=Výsledky!$GU$6,Tipy!FT13=Výsledky!$GU$7,Tipy!FT13=Výsledky!$GU$8,Tipy!FT13=Výsledky!$GU$9),VLOOKUP(Tipy!FT13,'Kategórie hráčov'!$A$27:$B$76,2,FALSE),0))</f>
        <v>0</v>
      </c>
      <c r="GV19" s="62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5">
        <f>IF(ISBLANK($GW$3),"",IF(ISBLANK(Tipy!FP13),"-",SUM(GR19:GV19)))</f>
        <v>30</v>
      </c>
      <c r="GX19" s="64"/>
      <c r="GY19" s="61">
        <f>IF(ISBLANK($HD$3),"",IF(ISBLANK(Tipy!FV13),0,IF(AND(Tipy!FV13=Výsledky!$HB$3,Tipy!FX13=Výsledky!$HD$3),60,0)))</f>
        <v>0</v>
      </c>
      <c r="GZ19" s="61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61">
        <f>IF(ISBLANK($HD$3),"",IF(OR(Tipy!FY13=Výsledky!$GY$6,Tipy!FY13=Výsledky!$GY$7,Tipy!FY13=Výsledky!$GY$8,Tipy!FY13=Výsledky!$GY$9),VLOOKUP(Tipy!FY13,'Kategórie hráčov'!$A$2:$B$51,2,FALSE),0))</f>
        <v>20</v>
      </c>
      <c r="HB19" s="61">
        <f>IF(ISBLANK($HD$3),"",IF(OR(Tipy!FZ13=Výsledky!$HB$6,Tipy!FZ13=Výsledky!$HB$7,Tipy!FZ13=Výsledky!$HB$8,Tipy!FZ13=Výsledky!$HB$9),VLOOKUP(Tipy!FZ13,'Kategórie hráčov'!$A$27:$B$76,2,FALSE),0))</f>
        <v>20</v>
      </c>
      <c r="HC19" s="62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5">
        <f>IF(ISBLANK($HD$3),"",IF(ISBLANK(Tipy!FV13),"-",SUM(GY19:HC19)))</f>
        <v>60</v>
      </c>
      <c r="HE19" s="64"/>
      <c r="HF19" s="61">
        <f>IF(ISBLANK($HK$3),"",IF(ISBLANK(Tipy!GB13),0,IF(AND(Tipy!GB13=Výsledky!$HI$3,Tipy!GD13=Výsledky!$HK$3),60,0)))</f>
        <v>0</v>
      </c>
      <c r="HG19" s="61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61">
        <f>IF(ISBLANK($HK$3),"",IF(OR(Tipy!GE13=Výsledky!$HF$6,Tipy!GE13=Výsledky!$HF$7,Tipy!GE13=Výsledky!$HF$8,Tipy!GE13=Výsledky!$HF$9),VLOOKUP(Tipy!GE13,'Kategórie hráčov'!$A$2:$B$51,2,FALSE),0))</f>
        <v>0</v>
      </c>
      <c r="HI19" s="61">
        <f>IF(ISBLANK($HK$3),"",IF(OR(Tipy!GF13=Výsledky!$HI$6,Tipy!GF13=Výsledky!$HI$7,Tipy!GF13=Výsledky!$HI$8,Tipy!GF13=Výsledky!$HI$9),VLOOKUP(Tipy!GF13,'Kategórie hráčov'!$A$27:$B$76,2,FALSE),0))</f>
        <v>0</v>
      </c>
      <c r="HJ19" s="62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5">
        <f>IF(ISBLANK($HK$3),"",IF(ISBLANK(Tipy!GB13),"-",SUM(HF19:HJ19)))</f>
        <v>30</v>
      </c>
      <c r="HL19" s="64"/>
      <c r="HM19" s="61">
        <f>IF(ISBLANK($HR$3),"",IF(ISBLANK(Tipy!GH13),0,IF(AND(Tipy!GH13=Výsledky!$HP$3,Tipy!GJ13=Výsledky!$HR$3),60,0)))</f>
        <v>0</v>
      </c>
      <c r="HN19" s="61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61">
        <f>IF(ISBLANK($HR$3),"",IF(OR(Tipy!GK13=Výsledky!$HM$6,Tipy!GK13=Výsledky!$HM$7,Tipy!GK13=Výsledky!$HM$8,Tipy!GK13=Výsledky!$HM$9),VLOOKUP(Tipy!GK13,'Kategórie hráčov'!$A$2:$B$51,2,FALSE),0))</f>
        <v>0</v>
      </c>
      <c r="HP19" s="61">
        <f>IF(ISBLANK($HR$3),"",IF(OR(Tipy!GL13=Výsledky!$HP$6,Tipy!GL13=Výsledky!$HP$7,Tipy!GL13=Výsledky!$HP$8,Tipy!GL13=Výsledky!$HP$9),VLOOKUP(Tipy!GL13,'Kategórie hráčov'!$A$27:$B$76,2,FALSE),0))</f>
        <v>0</v>
      </c>
      <c r="HQ19" s="62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5">
        <f>IF(ISBLANK($HR$3),"",IF(ISBLANK(Tipy!GH13),"-",SUM(HM19:HQ19)))</f>
        <v>30</v>
      </c>
      <c r="HS19" s="64"/>
      <c r="HT19" s="61">
        <f>IF(ISBLANK($HY$3),"",IF(ISBLANK(Tipy!GN13),0,IF(AND(Tipy!GN13=Výsledky!$HW$3,Tipy!GP13=Výsledky!$HY$3),60,0)))</f>
        <v>0</v>
      </c>
      <c r="HU19" s="61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61">
        <f>IF(ISBLANK($HY$3),"",IF(OR(Tipy!GQ13=Výsledky!$HT$6,Tipy!GQ13=Výsledky!$HT$7,Tipy!GQ13=Výsledky!$HT$8,Tipy!GQ13=Výsledky!$HT$9),VLOOKUP(Tipy!GQ13,'Kategórie hráčov'!$A$2:$B$51,2,FALSE),0))</f>
        <v>0</v>
      </c>
      <c r="HW19" s="61">
        <f>IF(ISBLANK($HY$3),"",IF(OR(Tipy!GR13=Výsledky!$HW$6,Tipy!GR13=Výsledky!$HW$7,Tipy!GR13=Výsledky!$HW$8,Tipy!GR13=Výsledky!$HW$9),VLOOKUP(Tipy!GR13,'Kategórie hráčov'!$A$27:$B$76,2,FALSE),0))</f>
        <v>0</v>
      </c>
      <c r="HX19" s="62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5" t="str">
        <f>IF(ISBLANK($HY$3),"",IF(ISBLANK(Tipy!GN13),"-",SUM(HT19:HX19)))</f>
        <v>-</v>
      </c>
      <c r="HZ19" s="64"/>
      <c r="IA19" s="61">
        <f>IF(ISBLANK($IF$3),"",IF(ISBLANK(Tipy!GT13),0,IF(AND(Tipy!GT13=Výsledky!$ID$3,Tipy!GV13=Výsledky!$IF$3),60,0)))</f>
        <v>0</v>
      </c>
      <c r="IB19" s="61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61">
        <f>IF(ISBLANK($IF$3),"",IF(OR(Tipy!GW13=Výsledky!$IA$6,Tipy!GW13=Výsledky!$IA$7,Tipy!GW13=Výsledky!$IA$8,Tipy!GW13=Výsledky!$IA$9),VLOOKUP(Tipy!GW13,'Kategórie hráčov'!$A$2:$B$51,2,FALSE),0))</f>
        <v>0</v>
      </c>
      <c r="ID19" s="61">
        <f>IF(ISBLANK($IF$3),"",IF(OR(Tipy!GX13=Výsledky!$ID$6,Tipy!GX13=Výsledky!$ID$7,Tipy!GX13=Výsledky!$ID$8,Tipy!GX13=Výsledky!$ID$9),IF(VLOOKUP(Tipy!GX13,'Kategórie hráčov'!$A$2:$B$46,2,FALSE)=30,30,20),0))</f>
        <v>0</v>
      </c>
      <c r="IE19" s="62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65">
        <f>IF(ISBLANK($IF$3),"",IF(ISBLANK(Tipy!GT13),"-",SUM(IA19:IE19)))</f>
        <v>10</v>
      </c>
      <c r="IG19" s="64"/>
      <c r="IH19" s="61">
        <f>IF(ISBLANK($IM$3),"",IF(ISBLANK(Tipy!GZ13),0,IF(AND(Tipy!GZ13=Výsledky!$IK$3,Tipy!HB13=Výsledky!$IM$3),60,0)))</f>
        <v>0</v>
      </c>
      <c r="II19" s="61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61">
        <f>IF(ISBLANK($IM$3),"",IF(OR(Tipy!HC13=Výsledky!$IH$6,Tipy!HC13=Výsledky!$IH$7,Tipy!HC13=Výsledky!$IH$8,Tipy!HC13=Výsledky!$IH$9),VLOOKUP(Tipy!HC13,'Kategórie hráčov'!$A$2:$B$51,2,FALSE),0))</f>
        <v>20</v>
      </c>
      <c r="IK19" s="61">
        <f>IF(ISBLANK($IM$3),"",IF(OR(Tipy!HD13=Výsledky!$IK$6,Tipy!HD13=Výsledky!$IK$7,Tipy!HD13=Výsledky!$IK$8,Tipy!HD13=Výsledky!$IK$9),VLOOKUP(Tipy!HD13,'Kategórie hráčov'!$A$27:$B$76,2,FALSE),0))</f>
        <v>30</v>
      </c>
      <c r="IL19" s="62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65">
        <f>IF(ISBLANK($IM$3),"",IF(ISBLANK(Tipy!GZ13),"-",SUM(IH19:IL19)))</f>
        <v>70</v>
      </c>
      <c r="IN19" s="64"/>
      <c r="IO19" s="61">
        <f>IF(ISBLANK($IT$3),"",IF(ISBLANK(Tipy!HF13),0,IF(AND(Tipy!HF13=Výsledky!$IR$3,Tipy!HH13=Výsledky!$IT$3),60,0)))</f>
        <v>0</v>
      </c>
      <c r="IP19" s="61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61">
        <f>IF(ISBLANK($IT$3),"",IF(OR(Tipy!HI13=Výsledky!$IO$6,Tipy!HI13=Výsledky!$IO$7,Tipy!HI13=Výsledky!$IO$8,Tipy!HI13=Výsledky!$IO$9),VLOOKUP(Tipy!HI13,'Kategórie hráčov'!$A$2:$B$51,2,FALSE),0))</f>
        <v>20</v>
      </c>
      <c r="IR19" s="61">
        <f>IF(ISBLANK($IT$3),"",IF(OR(Tipy!HJ13=Výsledky!$IR$6,Tipy!HJ13=Výsledky!$IR$7,Tipy!HJ13=Výsledky!$IR$8,Tipy!HJ13=Výsledky!$IR$9),VLOOKUP(Tipy!HJ13,'Kategórie hráčov'!$A$27:$B$76,2,FALSE),0))</f>
        <v>20</v>
      </c>
      <c r="IS19" s="62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65">
        <f>IF(ISBLANK($IT$3),"",IF(ISBLANK(Tipy!HF13),"-",SUM(IO19:IS19)))</f>
        <v>60</v>
      </c>
      <c r="IU19" s="64"/>
      <c r="IV19" s="61">
        <f>IF(ISBLANK($JA$3),"",IF(ISBLANK(Tipy!HL13),0,IF(AND(Tipy!HL13=Výsledky!$IY$3,Tipy!HN13=Výsledky!$JA$3),60,0)))</f>
        <v>0</v>
      </c>
      <c r="IW19" s="61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61">
        <f>IF(ISBLANK($JA$3),"",IF(OR(Tipy!HO13=Výsledky!$IV$6,Tipy!HO13=Výsledky!$IV$7,Tipy!HO13=Výsledky!$IV$8,Tipy!HO13=Výsledky!$IV$9),IF(VLOOKUP(Tipy!HO13,'Kategórie hráčov'!$A$2:$B$46,2,FALSE)=30,30,20),0))</f>
        <v>0</v>
      </c>
      <c r="IY19" s="61">
        <f>IF(ISBLANK($JA$3),"",IF(OR(Tipy!HP13=Výsledky!$IY$6,Tipy!HP13=Výsledky!$IY$7,Tipy!HP13=Výsledky!$IY$8,Tipy!HP13=Výsledky!$IY$9),IF(VLOOKUP(Tipy!HP13,'Kategórie hráčov'!$A$2:$B$46,2,FALSE)=30,30,20),0))</f>
        <v>0</v>
      </c>
      <c r="IZ19" s="62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65">
        <f>IF(ISBLANK($JA$3),"",IF(ISBLANK(Tipy!HL13),"-",SUM(IV19:IZ19)))</f>
        <v>0</v>
      </c>
      <c r="JB19" s="64"/>
      <c r="JC19" s="102">
        <f>IF(ISBLANK($JH$3),"",IF(ISBLANK(Tipy!HR13),0,IF(AND(Tipy!HR13=Výsledky!$JF$3,Tipy!HT13=Výsledky!$JH$3),60,0)))</f>
        <v>0</v>
      </c>
      <c r="JD19" s="101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101">
        <f>IF(ISBLANK($JH$3),"",IF(OR(Tipy!HU13=Výsledky!$JC$6,Tipy!HU13=Výsledky!$JC$7,Tipy!HU13=Výsledky!$JC$8,Tipy!HU13=Výsledky!$JC$9),VLOOKUP(Tipy!HU13,'Kategórie hráčov'!$A$2:$B$51,2,FALSE),0))</f>
        <v>20</v>
      </c>
      <c r="JF19" s="101">
        <f>IF(ISBLANK($JH$3),"",IF(OR(Tipy!HV13=Výsledky!$JF$6,Tipy!HV13=Výsledky!$JF$7,Tipy!HV13=Výsledky!$JF$8,Tipy!HV13=Výsledky!$JF$9),VLOOKUP(Tipy!HV13,'Kategórie hráčov'!$A$27:$B$76,2,FALSE),0))</f>
        <v>30</v>
      </c>
      <c r="JG19" s="303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63">
        <f>IF(ISBLANK($JH$3),"",IF(ISBLANK(Tipy!HR13),"-",SUM(JC19:JG19)))</f>
        <v>80</v>
      </c>
      <c r="JI19" s="64"/>
      <c r="JJ19" s="61">
        <f>IF(ISBLANK($JH$3),"",IF(ISBLANK(Tipy!HX13),0,IF(AND(Tipy!HX13=Výsledky!$JF$3,Tipy!HZ13=Výsledky!$JH$3),60,0)))</f>
        <v>0</v>
      </c>
      <c r="JK19" s="61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61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61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62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65" t="str">
        <f>IF(ISBLANK($JH$3),"",IF(ISBLANK(Tipy!HX13),"-",SUM(JJ19:JN19)))</f>
        <v>-</v>
      </c>
      <c r="JP19" s="64"/>
      <c r="JQ19" s="61">
        <f>IF(ISBLANK($JV$3),"",IF(ISBLANK(Tipy!ID13),0,IF(AND(Tipy!ID13=Výsledky!$JT$3,Tipy!IF13=Výsledky!$JV$3),60,0)))</f>
        <v>0</v>
      </c>
      <c r="JR19" s="61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61">
        <f>IF(ISBLANK($JV$3),"",IF(OR(Tipy!IG13=Výsledky!$JQ$6,Tipy!IG13=Výsledky!$JQ$7,Tipy!IG13=Výsledky!$JQ$8,Tipy!IG13=Výsledky!$JQ$9),VLOOKUP(Tipy!IG13,'Kategórie hráčov'!$A$2:$B$51,2,FALSE),0))</f>
        <v>0</v>
      </c>
      <c r="JT19" s="61">
        <f>IF(ISBLANK($JV$3),"",IF(OR(Tipy!IH13=Výsledky!$JT$6,Tipy!IH13=Výsledky!$JT$7,Tipy!IH13=Výsledky!$JT$8,Tipy!IH13=Výsledky!$JT$9),VLOOKUP(Tipy!IH13,'Kategórie hráčov'!$A$27:$B$76,2,FALSE),0))</f>
        <v>0</v>
      </c>
      <c r="JU19" s="62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65">
        <f>IF(ISBLANK($JV$3),"",IF(ISBLANK(Tipy!ID13),"-",SUM(JQ19:JU19)))</f>
        <v>20</v>
      </c>
      <c r="JW19" s="64"/>
      <c r="JX19" s="61">
        <f>IF(ISBLANK($KQ$3),"",IF(ISBLANK(Tipy!IJ13),0,IF(AND(Tipy!IJ13=Výsledky!$KO$3,Tipy!IL13=Výsledky!$KQ$3),60,0)))</f>
        <v>0</v>
      </c>
      <c r="JY19" s="61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>0</v>
      </c>
      <c r="JZ19" s="61">
        <f>IF(ISBLANK($KQ$3),"",IF(OR(Tipy!IM13=Výsledky!$JX$6,Tipy!IM13=Výsledky!$JX$7,Tipy!IM13=Výsledky!$JX$8,Tipy!IM13=Výsledky!$JX$9),IF(VLOOKUP(Tipy!IM13,'Kategórie hráčov'!$A$2:$B$46,2,FALSE)=30,30,20),0))</f>
        <v>0</v>
      </c>
      <c r="KA19" s="61">
        <f>IF(ISBLANK($KQ$3),"",IF(OR(Tipy!IN13=Výsledky!$KA$6,Tipy!IN13=Výsledky!$KA$7,Tipy!IN13=Výsledky!$KA$8,Tipy!IN13=Výsledky!$KA$9),IF(VLOOKUP(Tipy!IN13,'Kategórie hráčov'!$A$2:$B$46,2,FALSE)=30,30,20),0))</f>
        <v>0</v>
      </c>
      <c r="KB19" s="62">
        <f>IF(ISBLANK($KQ$3),"",IF(ISBLANK(Tipy!IJ13),0,IF(OR(AND(Tipy!IJ13=Výsledky!$KO$3,OR(Tipy!IL13=Výsledky!$KQ$3+1,Tipy!IL13=Výsledky!$KQ$3-1)),AND(Tipy!IL13=Výsledky!$KQ$3,OR(Tipy!IJ13=Výsledky!$KO$3+1,Tipy!IJ13=Výsledky!$KO$3-1))),10,0)))</f>
        <v>0</v>
      </c>
      <c r="KC19" s="65" t="str">
        <f>IF(ISBLANK($KQ$3),"",IF(ISBLANK(Tipy!IJ13),"-",SUM(JX19:KB19)))</f>
        <v>-</v>
      </c>
      <c r="KD19" s="64"/>
      <c r="KE19" s="61">
        <f>IF(ISBLANK($KJ$3),"",IF(ISBLANK(Tipy!IP13),0,IF(AND(Tipy!IP13=Výsledky!$KH$3,Tipy!IR13=Výsledky!$KJ$3),60,0)))</f>
        <v>0</v>
      </c>
      <c r="KF19" s="61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61">
        <f>IF(ISBLANK($KJ$3),"",IF(OR(Tipy!IS13=Výsledky!$KE$6,Tipy!IS13=Výsledky!$KE$7,Tipy!IS13=Výsledky!$KE$8,Tipy!IS13=Výsledky!$KE$9),VLOOKUP(Tipy!IS13,'Kategórie hráčov'!$A$2:$B$51,2,FALSE),0))</f>
        <v>0</v>
      </c>
      <c r="KH19" s="61">
        <f>IF(ISBLANK($KJ$3),"",IF(OR(Tipy!IT13=Výsledky!$KH$6,Tipy!IT13=Výsledky!$KH$7,Tipy!IT13=Výsledky!$KH$8,Tipy!IT13=Výsledky!$KH$9),VLOOKUP(Tipy!IT13,'Kategórie hráčov'!$A$27:$B$76,2,FALSE),0))</f>
        <v>0</v>
      </c>
      <c r="KI19" s="62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65" t="str">
        <f>IF(ISBLANK($KJ$3),"",IF(ISBLANK(Tipy!IP13),"-",SUM(KE19:KI19)))</f>
        <v>-</v>
      </c>
      <c r="KK19" s="64"/>
      <c r="KL19" s="61">
        <f>IF(ISBLANK($KQ$3),"",IF(ISBLANK(Tipy!IV13),0,IF(AND(Tipy!IV13=Výsledky!$KO$3,Tipy!IX13=Výsledky!$KQ$3),60,0)))</f>
        <v>0</v>
      </c>
      <c r="KM19" s="61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61">
        <f>IF(ISBLANK($KQ$3),"",IF(OR(Tipy!IY13=Výsledky!$KL$6,Tipy!IY13=Výsledky!$KL$7,Tipy!IY13=Výsledky!$KL$8,Tipy!IY13=Výsledky!$KL$9),VLOOKUP(Tipy!IY13,'Kategórie hráčov'!$A$2:$B$51,2,FALSE),0))</f>
        <v>0</v>
      </c>
      <c r="KO19" s="61">
        <f>IF(ISBLANK($KQ$3),"",IF(OR(Tipy!IZ13=Výsledky!$KO$6,Tipy!IZ13=Výsledky!$KO$7,Tipy!IZ13=Výsledky!$KO$8,Tipy!IZ13=Výsledky!$KO$9),VLOOKUP(Tipy!IZ13,'Kategórie hráčov'!$A$27:$B$76,2,FALSE),0))</f>
        <v>0</v>
      </c>
      <c r="KP19" s="62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65">
        <f>IF(ISBLANK($KJ$3),"",IF(ISBLANK(Tipy!IV13),"-",SUM(KL19:KP19)))</f>
        <v>0</v>
      </c>
      <c r="KR19" s="64"/>
      <c r="KS19" s="61">
        <f>IF(ISBLANK($KX$3),"",IF(ISBLANK(Tipy!JB13),0,IF(AND(Tipy!JB13=Výsledky!$KV$3,Tipy!JD13=Výsledky!$KX$3),60,0)))</f>
        <v>0</v>
      </c>
      <c r="KT19" s="61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20</v>
      </c>
      <c r="KU19" s="61">
        <f>IF(ISBLANK($KX$3),"",IF(OR(Tipy!JE13=Výsledky!$KS$6,Tipy!JE13=Výsledky!$KS$7,Tipy!JE13=Výsledky!$KS$8,Tipy!JE13=Výsledky!$KS$9),VLOOKUP(Tipy!JE13,'Kategórie hráčov'!$A$2:$B$51,2,FALSE),0))</f>
        <v>0</v>
      </c>
      <c r="KV19" s="61">
        <f>IF(ISBLANK($KX$3),"",IF(OR(Tipy!JF13=Výsledky!$KV$6,Tipy!JF13=Výsledky!$KV$7,Tipy!JF13=Výsledky!$KV$8,Tipy!JF13=Výsledky!$KV$9),VLOOKUP(Tipy!JF13,'Kategórie hráčov'!$A$27:$B$76,2,FALSE),0))</f>
        <v>0</v>
      </c>
      <c r="KW19" s="62">
        <f>IF(ISBLANK($KX$3),"",IF(ISBLANK(Tipy!JB13),0,IF(OR(AND(Tipy!JB13=Výsledky!$KV$3,OR(Tipy!JD13=Výsledky!$KX$3+1,Tipy!JD13=Výsledky!$KX$3-1)),AND(Tipy!JD13=Výsledky!$KX$3,OR(Tipy!JB13=Výsledky!$KV$3+1,Tipy!JB13=Výsledky!$KV$3-1))),10,0)))</f>
        <v>10</v>
      </c>
      <c r="KX19" s="65">
        <f>IF(ISBLANK($KX$3),"",IF(ISBLANK(Tipy!JB13),"-",SUM(KS19:KW19)))</f>
        <v>30</v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>
        <f>IF(ISBLANK($JH$3),"",IF(ISBLANK(Tipy!JU13),0,IF(AND(Tipy!JU13=Výsledky!$JF$3,Tipy!JW13=Výsledky!$JH$3),60,0)))</f>
        <v>0</v>
      </c>
      <c r="LH19" s="61" t="e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>#VALUE!</v>
      </c>
      <c r="LI19" s="61" t="e">
        <f>IF(ISBLANK($JH$3),"",IF(OR(Tipy!JX13=Výsledky!#REF!,Tipy!JX13=Výsledky!#REF!,Tipy!JX13=Výsledky!#REF!,Tipy!JX13=Výsledky!$JJ$9),IF(VLOOKUP(Tipy!JX13,'Kategórie hráčov'!$A$2:$B$46,2,FALSE)=30,30,20),0))</f>
        <v>#REF!</v>
      </c>
      <c r="LJ19" s="61" t="e">
        <f>IF(ISBLANK($JH$3),"",IF(OR(Tipy!JY13=Výsledky!#REF!,Tipy!JY13=Výsledky!#REF!,Tipy!JY13=Výsledky!#REF!,Tipy!JY13=Výsledky!$JM$9),IF(VLOOKUP(Tipy!JY13,'Kategórie hráčov'!$A$2:$B$46,2,FALSE)=30,30,20),0))</f>
        <v>#REF!</v>
      </c>
      <c r="LK19" s="62">
        <f>IF(ISBLANK($JH$3),"",IF(ISBLANK(Tipy!JU13),0,IF(OR(AND(Tipy!JU13=Výsledky!$JF$3,OR(Tipy!JW13=Výsledky!$JH$3+1,Tipy!JW13=Výsledky!$JH$3-1)),AND(Tipy!JW13=Výsledky!$JH$3,OR(Tipy!JU13=Výsledky!$JF$3+1,Tipy!JU13=Výsledky!$JF$3-1))),10,0)))</f>
        <v>0</v>
      </c>
      <c r="LL19" s="65" t="e">
        <f>IF(ISBLANK($JH$3),"",IF(ISBLANK(Tipy!JU13),"-",SUM(LG19:LK19)))</f>
        <v>#VALUE!</v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>
        <f>IF(ISBLANK($JH$3),"",IF(ISBLANK(Tipy!KI13),0,IF(AND(Tipy!KI13=Výsledky!$JF$3,Tipy!KK13=Výsledky!$JH$3),60,0)))</f>
        <v>0</v>
      </c>
      <c r="LV19" s="61" t="e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>#VALUE!</v>
      </c>
      <c r="LW19" s="61" t="e">
        <f>IF(ISBLANK($JH$3),"",IF(OR(Tipy!KL13=Výsledky!#REF!,Tipy!KL13=Výsledky!#REF!,Tipy!KL13=Výsledky!#REF!,Tipy!KL13=Výsledky!$JJ$9),IF(VLOOKUP(Tipy!KL13,'Kategórie hráčov'!$A$2:$B$46,2,FALSE)=30,30,20),0))</f>
        <v>#REF!</v>
      </c>
      <c r="LX19" s="61" t="e">
        <f>IF(ISBLANK($JH$3),"",IF(OR(Tipy!KM13=Výsledky!#REF!,Tipy!KM13=Výsledky!#REF!,Tipy!KM13=Výsledky!#REF!,Tipy!KM13=Výsledky!$JM$9),IF(VLOOKUP(Tipy!KM13,'Kategórie hráčov'!$A$2:$B$46,2,FALSE)=30,30,20),0))</f>
        <v>#REF!</v>
      </c>
      <c r="LY19" s="62">
        <f>IF(ISBLANK($JH$3),"",IF(ISBLANK(Tipy!KI13),0,IF(OR(AND(Tipy!KI13=Výsledky!$JF$3,OR(Tipy!KK13=Výsledky!$JH$3+1,Tipy!KK13=Výsledky!$JH$3-1)),AND(Tipy!KK13=Výsledky!$JH$3,OR(Tipy!KI13=Výsledky!$JF$3+1,Tipy!KI13=Výsledky!$JF$3-1))),10,0)))</f>
        <v>0</v>
      </c>
      <c r="LZ19" s="65" t="e">
        <f>IF(ISBLANK($JH$3),"",IF(ISBLANK(Tipy!KI13),"-",SUM(LU19:LY19)))</f>
        <v>#VALUE!</v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>
        <f>IF(ISBLANK($GB$3),"",IF(ISBLANK(Tipy!EX14),0,IF(AND(Tipy!EX14=Výsledky!$FZ$3,Tipy!EZ14=Výsledky!$GB$3),60,0)))</f>
        <v>0</v>
      </c>
      <c r="FX20" s="61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61">
        <f>IF(ISBLANK($GB$3),"",IF(OR(Tipy!FA14=Výsledky!$FW$6,Tipy!FA14=Výsledky!$FW$7,Tipy!FA14=Výsledky!$FW$8,Tipy!FA14=Výsledky!$FW$9),IF(VLOOKUP(Tipy!FA14,'Kategórie hráčov'!$A$2:$B$46,2,FALSE)=30,30,20),0))</f>
        <v>0</v>
      </c>
      <c r="FZ20" s="61">
        <f>IF(ISBLANK($GB$3),"",IF(OR(Tipy!FB14=Výsledky!$FZ$6,Tipy!FB14=Výsledky!$FZ$7,Tipy!FB14=Výsledky!$FZ$8,Tipy!FB14=Výsledky!$FZ$9),IF(VLOOKUP(Tipy!FB14,'Kategórie hráčov'!$A$2:$B$46,2,FALSE)=30,30,20),0))</f>
        <v>0</v>
      </c>
      <c r="GA20" s="62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5">
        <f>IF(ISBLANK($GB$3),"",IF(ISBLANK(Tipy!EX14),"-",SUM(FW20:GA20)))</f>
        <v>0</v>
      </c>
      <c r="GC20" s="64"/>
      <c r="GD20" s="61">
        <f>IF(ISBLANK($GI$3),"",IF(ISBLANK(Tipy!FD14),0,IF(AND(Tipy!FD14=Výsledky!$GG$3,Tipy!FF14=Výsledky!$GI$3),60,0)))</f>
        <v>0</v>
      </c>
      <c r="GE20" s="61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61">
        <f>IF(ISBLANK($GI$3),"",IF(OR(Tipy!FG14=Výsledky!$GD$6,Tipy!FG14=Výsledky!$GD$7,Tipy!FG14=Výsledky!$GD$8,Tipy!FG14=Výsledky!$GD$9),VLOOKUP(Tipy!FG14,'Kategórie hráčov'!$A$2:$B$51,2,FALSE),0))</f>
        <v>0</v>
      </c>
      <c r="GG20" s="61">
        <f>IF(ISBLANK($GI$3),"",IF(OR(Tipy!FH14=Výsledky!$GG$6,Tipy!FH14=Výsledky!$GG$7,Tipy!FH14=Výsledky!$GG$8,Tipy!FH14=Výsledky!$GG$9),VLOOKUP(Tipy!FH14,'Kategórie hráčov'!$A$27:$B$76,2,FALSE),0))</f>
        <v>0</v>
      </c>
      <c r="GH20" s="62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5">
        <f>IF(ISBLANK($GI$3),"",IF(ISBLANK(Tipy!FD14),"-",SUM(GD20:GH20)))</f>
        <v>20</v>
      </c>
      <c r="GJ20" s="64"/>
      <c r="GK20" s="61">
        <f>IF(ISBLANK($GP$3),"",IF(ISBLANK(Tipy!FJ14),0,IF(AND(Tipy!FJ14=Výsledky!$GN$3,Tipy!FL14=Výsledky!$GP$3),60,0)))</f>
        <v>0</v>
      </c>
      <c r="GL20" s="61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61">
        <f>IF(ISBLANK($GP$3),"",IF(OR(Tipy!FM14=Výsledky!$GK$6,Tipy!FM14=Výsledky!$GK$7,Tipy!FM14=Výsledky!$GK$8,Tipy!FM14=Výsledky!$GK$9),VLOOKUP(Tipy!FM14,'Kategórie hráčov'!$A$2:$B$51,2,FALSE),0))</f>
        <v>0</v>
      </c>
      <c r="GN20" s="61">
        <f>IF(ISBLANK($GP$3),"",IF(OR(Tipy!FN14=Výsledky!$GN$6,Tipy!FN14=Výsledky!$GN$7,Tipy!FN14=Výsledky!$GN$8,Tipy!FN14=Výsledky!$GN$9),VLOOKUP(Tipy!FN14,'Kategórie hráčov'!$A$27:$B$76,2,FALSE),0))</f>
        <v>30</v>
      </c>
      <c r="GO20" s="62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5">
        <f>IF(ISBLANK($GP$3),"",IF(ISBLANK(Tipy!FJ14),"-",SUM(GK20:GO20)))</f>
        <v>30</v>
      </c>
      <c r="GQ20" s="64"/>
      <c r="GR20" s="61">
        <f>IF(ISBLANK($GW$3),"",IF(ISBLANK(Tipy!FP14),0,IF(AND(Tipy!FP14=Výsledky!$GU$3,Tipy!FR14=Výsledky!$GW$3),60,0)))</f>
        <v>0</v>
      </c>
      <c r="GS20" s="61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61">
        <f>IF(ISBLANK($GW$3),"",IF(OR(Tipy!FS14=Výsledky!$GR$6,Tipy!FS14=Výsledky!$GR$7,Tipy!FS14=Výsledky!$GR$8,Tipy!FS14=Výsledky!$GR$9),VLOOKUP(Tipy!FS14,'Kategórie hráčov'!$A$2:$B$51,2,FALSE),0))</f>
        <v>0</v>
      </c>
      <c r="GU20" s="61">
        <f>IF(ISBLANK($GW$3),"",IF(OR(Tipy!FT14=Výsledky!$GU$6,Tipy!FT14=Výsledky!$GU$7,Tipy!FT14=Výsledky!$GU$8,Tipy!FT14=Výsledky!$GU$9),VLOOKUP(Tipy!FT14,'Kategórie hráčov'!$A$27:$B$76,2,FALSE),0))</f>
        <v>0</v>
      </c>
      <c r="GV20" s="62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5">
        <f>IF(ISBLANK($GW$3),"",IF(ISBLANK(Tipy!FP14),"-",SUM(GR20:GV20)))</f>
        <v>20</v>
      </c>
      <c r="GX20" s="64"/>
      <c r="GY20" s="61">
        <f>IF(ISBLANK($HD$3),"",IF(ISBLANK(Tipy!FV14),0,IF(AND(Tipy!FV14=Výsledky!$HB$3,Tipy!FX14=Výsledky!$HD$3),60,0)))</f>
        <v>0</v>
      </c>
      <c r="GZ20" s="61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61">
        <f>IF(ISBLANK($HD$3),"",IF(OR(Tipy!FY14=Výsledky!$GY$6,Tipy!FY14=Výsledky!$GY$7,Tipy!FY14=Výsledky!$GY$8,Tipy!FY14=Výsledky!$GY$9),VLOOKUP(Tipy!FY14,'Kategórie hráčov'!$A$2:$B$51,2,FALSE),0))</f>
        <v>20</v>
      </c>
      <c r="HB20" s="61">
        <f>IF(ISBLANK($HD$3),"",IF(OR(Tipy!FZ14=Výsledky!$HB$6,Tipy!FZ14=Výsledky!$HB$7,Tipy!FZ14=Výsledky!$HB$8,Tipy!FZ14=Výsledky!$HB$9),VLOOKUP(Tipy!FZ14,'Kategórie hráčov'!$A$27:$B$76,2,FALSE),0))</f>
        <v>0</v>
      </c>
      <c r="HC20" s="62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5">
        <f>IF(ISBLANK($HD$3),"",IF(ISBLANK(Tipy!FV14),"-",SUM(GY20:HC20)))</f>
        <v>20</v>
      </c>
      <c r="HE20" s="64"/>
      <c r="HF20" s="61">
        <f>IF(ISBLANK($HK$3),"",IF(ISBLANK(Tipy!GB14),0,IF(AND(Tipy!GB14=Výsledky!$HI$3,Tipy!GD14=Výsledky!$HK$3),60,0)))</f>
        <v>0</v>
      </c>
      <c r="HG20" s="61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61">
        <f>IF(ISBLANK($HK$3),"",IF(OR(Tipy!GE14=Výsledky!$HF$6,Tipy!GE14=Výsledky!$HF$7,Tipy!GE14=Výsledky!$HF$8,Tipy!GE14=Výsledky!$HF$9),VLOOKUP(Tipy!GE14,'Kategórie hráčov'!$A$2:$B$51,2,FALSE),0))</f>
        <v>0</v>
      </c>
      <c r="HI20" s="61">
        <f>IF(ISBLANK($HK$3),"",IF(OR(Tipy!GF14=Výsledky!$HI$6,Tipy!GF14=Výsledky!$HI$7,Tipy!GF14=Výsledky!$HI$8,Tipy!GF14=Výsledky!$HI$9),VLOOKUP(Tipy!GF14,'Kategórie hráčov'!$A$27:$B$76,2,FALSE),0))</f>
        <v>0</v>
      </c>
      <c r="HJ20" s="62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5">
        <f>IF(ISBLANK($HK$3),"",IF(ISBLANK(Tipy!GB14),"-",SUM(HF20:HJ20)))</f>
        <v>20</v>
      </c>
      <c r="HL20" s="64"/>
      <c r="HM20" s="61">
        <f>IF(ISBLANK($HR$3),"",IF(ISBLANK(Tipy!GH14),0,IF(AND(Tipy!GH14=Výsledky!$HP$3,Tipy!GJ14=Výsledky!$HR$3),60,0)))</f>
        <v>0</v>
      </c>
      <c r="HN20" s="61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61">
        <f>IF(ISBLANK($HR$3),"",IF(OR(Tipy!GK14=Výsledky!$HM$6,Tipy!GK14=Výsledky!$HM$7,Tipy!GK14=Výsledky!$HM$8,Tipy!GK14=Výsledky!$HM$9),VLOOKUP(Tipy!GK14,'Kategórie hráčov'!$A$2:$B$51,2,FALSE),0))</f>
        <v>0</v>
      </c>
      <c r="HP20" s="61">
        <f>IF(ISBLANK($HR$3),"",IF(OR(Tipy!GL14=Výsledky!$HP$6,Tipy!GL14=Výsledky!$HP$7,Tipy!GL14=Výsledky!$HP$8,Tipy!GL14=Výsledky!$HP$9),VLOOKUP(Tipy!GL14,'Kategórie hráčov'!$A$27:$B$76,2,FALSE),0))</f>
        <v>0</v>
      </c>
      <c r="HQ20" s="62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5">
        <f>IF(ISBLANK($HR$3),"",IF(ISBLANK(Tipy!GH14),"-",SUM(HM20:HQ20)))</f>
        <v>0</v>
      </c>
      <c r="HS20" s="64"/>
      <c r="HT20" s="61">
        <f>IF(ISBLANK($HY$3),"",IF(ISBLANK(Tipy!GN14),0,IF(AND(Tipy!GN14=Výsledky!$HW$3,Tipy!GP14=Výsledky!$HY$3),60,0)))</f>
        <v>0</v>
      </c>
      <c r="HU20" s="61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61">
        <f>IF(ISBLANK($HY$3),"",IF(OR(Tipy!GQ14=Výsledky!$HT$6,Tipy!GQ14=Výsledky!$HT$7,Tipy!GQ14=Výsledky!$HT$8,Tipy!GQ14=Výsledky!$HT$9),VLOOKUP(Tipy!GQ14,'Kategórie hráčov'!$A$2:$B$51,2,FALSE),0))</f>
        <v>20</v>
      </c>
      <c r="HW20" s="61">
        <f>IF(ISBLANK($HY$3),"",IF(OR(Tipy!GR14=Výsledky!$HW$6,Tipy!GR14=Výsledky!$HW$7,Tipy!GR14=Výsledky!$HW$8,Tipy!GR14=Výsledky!$HW$9),VLOOKUP(Tipy!GR14,'Kategórie hráčov'!$A$27:$B$76,2,FALSE),0))</f>
        <v>0</v>
      </c>
      <c r="HX20" s="62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5">
        <f>IF(ISBLANK($HY$3),"",IF(ISBLANK(Tipy!GN14),"-",SUM(HT20:HX20)))</f>
        <v>50</v>
      </c>
      <c r="HZ20" s="64"/>
      <c r="IA20" s="61">
        <f>IF(ISBLANK($IF$3),"",IF(ISBLANK(Tipy!GT14),0,IF(AND(Tipy!GT14=Výsledky!$ID$3,Tipy!GV14=Výsledky!$IF$3),60,0)))</f>
        <v>0</v>
      </c>
      <c r="IB20" s="61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61">
        <f>IF(ISBLANK($IF$3),"",IF(OR(Tipy!GW14=Výsledky!$IA$6,Tipy!GW14=Výsledky!$IA$7,Tipy!GW14=Výsledky!$IA$8,Tipy!GW14=Výsledky!$IA$9),VLOOKUP(Tipy!GW14,'Kategórie hráčov'!$A$2:$B$51,2,FALSE),0))</f>
        <v>0</v>
      </c>
      <c r="ID20" s="61">
        <f>IF(ISBLANK($IF$3),"",IF(OR(Tipy!GX14=Výsledky!$ID$6,Tipy!GX14=Výsledky!$ID$7,Tipy!GX14=Výsledky!$ID$8,Tipy!GX14=Výsledky!$ID$9),IF(VLOOKUP(Tipy!GX14,'Kategórie hráčov'!$A$2:$B$46,2,FALSE)=30,30,20),0))</f>
        <v>0</v>
      </c>
      <c r="IE20" s="62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65">
        <f>IF(ISBLANK($IF$3),"",IF(ISBLANK(Tipy!GT14),"-",SUM(IA20:IE20)))</f>
        <v>10</v>
      </c>
      <c r="IG20" s="64"/>
      <c r="IH20" s="61">
        <f>IF(ISBLANK($IM$3),"",IF(ISBLANK(Tipy!GZ14),0,IF(AND(Tipy!GZ14=Výsledky!$IK$3,Tipy!HB14=Výsledky!$IM$3),60,0)))</f>
        <v>0</v>
      </c>
      <c r="II20" s="61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61">
        <f>IF(ISBLANK($IM$3),"",IF(OR(Tipy!HC14=Výsledky!$IH$6,Tipy!HC14=Výsledky!$IH$7,Tipy!HC14=Výsledky!$IH$8,Tipy!HC14=Výsledky!$IH$9),VLOOKUP(Tipy!HC14,'Kategórie hráčov'!$A$2:$B$51,2,FALSE),0))</f>
        <v>20</v>
      </c>
      <c r="IK20" s="61">
        <f>IF(ISBLANK($IM$3),"",IF(OR(Tipy!HD14=Výsledky!$IK$6,Tipy!HD14=Výsledky!$IK$7,Tipy!HD14=Výsledky!$IK$8,Tipy!HD14=Výsledky!$IK$9),VLOOKUP(Tipy!HD14,'Kategórie hráčov'!$A$27:$B$76,2,FALSE),0))</f>
        <v>0</v>
      </c>
      <c r="IL20" s="62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65">
        <f>IF(ISBLANK($IM$3),"",IF(ISBLANK(Tipy!GZ14),"-",SUM(IH20:IL20)))</f>
        <v>40</v>
      </c>
      <c r="IN20" s="64"/>
      <c r="IO20" s="61">
        <f>IF(ISBLANK($IT$3),"",IF(ISBLANK(Tipy!HF14),0,IF(AND(Tipy!HF14=Výsledky!$IR$3,Tipy!HH14=Výsledky!$IT$3),60,0)))</f>
        <v>0</v>
      </c>
      <c r="IP20" s="61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61">
        <f>IF(ISBLANK($IT$3),"",IF(OR(Tipy!HI14=Výsledky!$IO$6,Tipy!HI14=Výsledky!$IO$7,Tipy!HI14=Výsledky!$IO$8,Tipy!HI14=Výsledky!$IO$9),VLOOKUP(Tipy!HI14,'Kategórie hráčov'!$A$2:$B$51,2,FALSE),0))</f>
        <v>0</v>
      </c>
      <c r="IR20" s="61">
        <f>IF(ISBLANK($IT$3),"",IF(OR(Tipy!HJ14=Výsledky!$IR$6,Tipy!HJ14=Výsledky!$IR$7,Tipy!HJ14=Výsledky!$IR$8,Tipy!HJ14=Výsledky!$IR$9),VLOOKUP(Tipy!HJ14,'Kategórie hráčov'!$A$27:$B$76,2,FALSE),0))</f>
        <v>0</v>
      </c>
      <c r="IS20" s="62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65">
        <f>IF(ISBLANK($IT$3),"",IF(ISBLANK(Tipy!HF14),"-",SUM(IO20:IS20)))</f>
        <v>0</v>
      </c>
      <c r="IU20" s="64"/>
      <c r="IV20" s="61">
        <f>IF(ISBLANK($JA$3),"",IF(ISBLANK(Tipy!HL14),0,IF(AND(Tipy!HL14=Výsledky!$IY$3,Tipy!HN14=Výsledky!$JA$3),60,0)))</f>
        <v>0</v>
      </c>
      <c r="IW20" s="61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61">
        <f>IF(ISBLANK($JA$3),"",IF(OR(Tipy!HO14=Výsledky!$IV$6,Tipy!HO14=Výsledky!$IV$7,Tipy!HO14=Výsledky!$IV$8,Tipy!HO14=Výsledky!$IV$9),IF(VLOOKUP(Tipy!HO14,'Kategórie hráčov'!$A$2:$B$46,2,FALSE)=30,30,20),0))</f>
        <v>0</v>
      </c>
      <c r="IY20" s="61">
        <f>IF(ISBLANK($JA$3),"",IF(OR(Tipy!HP14=Výsledky!$IY$6,Tipy!HP14=Výsledky!$IY$7,Tipy!HP14=Výsledky!$IY$8,Tipy!HP14=Výsledky!$IY$9),IF(VLOOKUP(Tipy!HP14,'Kategórie hráčov'!$A$2:$B$46,2,FALSE)=30,30,20),0))</f>
        <v>0</v>
      </c>
      <c r="IZ20" s="62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65">
        <f>IF(ISBLANK($JA$3),"",IF(ISBLANK(Tipy!HL14),"-",SUM(IV20:IZ20)))</f>
        <v>0</v>
      </c>
      <c r="JB20" s="64"/>
      <c r="JC20" s="102">
        <f>IF(ISBLANK($JH$3),"",IF(ISBLANK(Tipy!HR14),0,IF(AND(Tipy!HR14=Výsledky!$JF$3,Tipy!HT14=Výsledky!$JH$3),60,0)))</f>
        <v>60</v>
      </c>
      <c r="JD20" s="101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01">
        <f>IF(ISBLANK($JH$3),"",IF(OR(Tipy!HU14=Výsledky!$JC$6,Tipy!HU14=Výsledky!$JC$7,Tipy!HU14=Výsledky!$JC$8,Tipy!HU14=Výsledky!$JC$9),VLOOKUP(Tipy!HU14,'Kategórie hráčov'!$A$2:$B$51,2,FALSE),0))</f>
        <v>20</v>
      </c>
      <c r="JF20" s="101">
        <f>IF(ISBLANK($JH$3),"",IF(OR(Tipy!HV14=Výsledky!$JF$6,Tipy!HV14=Výsledky!$JF$7,Tipy!HV14=Výsledky!$JF$8,Tipy!HV14=Výsledky!$JF$9),VLOOKUP(Tipy!HV14,'Kategórie hráčov'!$A$27:$B$76,2,FALSE),0))</f>
        <v>30</v>
      </c>
      <c r="JG20" s="30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63">
        <f>IF(ISBLANK($JH$3),"",IF(ISBLANK(Tipy!HR14),"-",SUM(JC20:JG20)))</f>
        <v>110</v>
      </c>
      <c r="JI20" s="64"/>
      <c r="JJ20" s="61">
        <f>IF(ISBLANK($JH$3),"",IF(ISBLANK(Tipy!HX14),0,IF(AND(Tipy!HX14=Výsledky!$JF$3,Tipy!HZ14=Výsledky!$JH$3),60,0)))</f>
        <v>0</v>
      </c>
      <c r="JK20" s="61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61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61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62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65" t="str">
        <f>IF(ISBLANK($JH$3),"",IF(ISBLANK(Tipy!HX14),"-",SUM(JJ20:JN20)))</f>
        <v>-</v>
      </c>
      <c r="JP20" s="64"/>
      <c r="JQ20" s="61">
        <f>IF(ISBLANK($JV$3),"",IF(ISBLANK(Tipy!ID14),0,IF(AND(Tipy!ID14=Výsledky!$JT$3,Tipy!IF14=Výsledky!$JV$3),60,0)))</f>
        <v>0</v>
      </c>
      <c r="JR20" s="61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61">
        <f>IF(ISBLANK($JV$3),"",IF(OR(Tipy!IG14=Výsledky!$JQ$6,Tipy!IG14=Výsledky!$JQ$7,Tipy!IG14=Výsledky!$JQ$8,Tipy!IG14=Výsledky!$JQ$9),VLOOKUP(Tipy!IG14,'Kategórie hráčov'!$A$2:$B$51,2,FALSE),0))</f>
        <v>0</v>
      </c>
      <c r="JT20" s="61">
        <f>IF(ISBLANK($JV$3),"",IF(OR(Tipy!IH14=Výsledky!$JT$6,Tipy!IH14=Výsledky!$JT$7,Tipy!IH14=Výsledky!$JT$8,Tipy!IH14=Výsledky!$JT$9),VLOOKUP(Tipy!IH14,'Kategórie hráčov'!$A$27:$B$76,2,FALSE),0))</f>
        <v>0</v>
      </c>
      <c r="JU20" s="62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65">
        <f>IF(ISBLANK($JV$3),"",IF(ISBLANK(Tipy!ID14),"-",SUM(JQ20:JU20)))</f>
        <v>0</v>
      </c>
      <c r="JW20" s="64"/>
      <c r="JX20" s="61">
        <f>IF(ISBLANK($KQ$3),"",IF(ISBLANK(Tipy!IJ14),0,IF(AND(Tipy!IJ14=Výsledky!$KO$3,Tipy!IL14=Výsledky!$KQ$3),60,0)))</f>
        <v>0</v>
      </c>
      <c r="JY20" s="61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>0</v>
      </c>
      <c r="JZ20" s="61">
        <f>IF(ISBLANK($KQ$3),"",IF(OR(Tipy!IM14=Výsledky!$JX$6,Tipy!IM14=Výsledky!$JX$7,Tipy!IM14=Výsledky!$JX$8,Tipy!IM14=Výsledky!$JX$9),IF(VLOOKUP(Tipy!IM14,'Kategórie hráčov'!$A$2:$B$46,2,FALSE)=30,30,20),0))</f>
        <v>0</v>
      </c>
      <c r="KA20" s="61">
        <f>IF(ISBLANK($KQ$3),"",IF(OR(Tipy!IN14=Výsledky!$KA$6,Tipy!IN14=Výsledky!$KA$7,Tipy!IN14=Výsledky!$KA$8,Tipy!IN14=Výsledky!$KA$9),IF(VLOOKUP(Tipy!IN14,'Kategórie hráčov'!$A$2:$B$46,2,FALSE)=30,30,20),0))</f>
        <v>0</v>
      </c>
      <c r="KB20" s="62">
        <f>IF(ISBLANK($KQ$3),"",IF(ISBLANK(Tipy!IJ14),0,IF(OR(AND(Tipy!IJ14=Výsledky!$KO$3,OR(Tipy!IL14=Výsledky!$KQ$3+1,Tipy!IL14=Výsledky!$KQ$3-1)),AND(Tipy!IL14=Výsledky!$KQ$3,OR(Tipy!IJ14=Výsledky!$KO$3+1,Tipy!IJ14=Výsledky!$KO$3-1))),10,0)))</f>
        <v>0</v>
      </c>
      <c r="KC20" s="65" t="str">
        <f>IF(ISBLANK($KQ$3),"",IF(ISBLANK(Tipy!IJ14),"-",SUM(JX20:KB20)))</f>
        <v>-</v>
      </c>
      <c r="KD20" s="64"/>
      <c r="KE20" s="61">
        <f>IF(ISBLANK($KJ$3),"",IF(ISBLANK(Tipy!IP14),0,IF(AND(Tipy!IP14=Výsledky!$KH$3,Tipy!IR14=Výsledky!$KJ$3),60,0)))</f>
        <v>0</v>
      </c>
      <c r="KF20" s="61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20</v>
      </c>
      <c r="KG20" s="61">
        <f>IF(ISBLANK($KJ$3),"",IF(OR(Tipy!IS14=Výsledky!$KE$6,Tipy!IS14=Výsledky!$KE$7,Tipy!IS14=Výsledky!$KE$8,Tipy!IS14=Výsledky!$KE$9),VLOOKUP(Tipy!IS14,'Kategórie hráčov'!$A$2:$B$51,2,FALSE),0))</f>
        <v>40</v>
      </c>
      <c r="KH20" s="61">
        <f>IF(ISBLANK($KJ$3),"",IF(OR(Tipy!IT14=Výsledky!$KH$6,Tipy!IT14=Výsledky!$KH$7,Tipy!IT14=Výsledky!$KH$8,Tipy!IT14=Výsledky!$KH$9),VLOOKUP(Tipy!IT14,'Kategórie hráčov'!$A$27:$B$76,2,FALSE),0))</f>
        <v>0</v>
      </c>
      <c r="KI20" s="62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65">
        <f>IF(ISBLANK($KJ$3),"",IF(ISBLANK(Tipy!IP14),"-",SUM(KE20:KI20)))</f>
        <v>60</v>
      </c>
      <c r="KK20" s="64"/>
      <c r="KL20" s="61">
        <f>IF(ISBLANK($KQ$3),"",IF(ISBLANK(Tipy!IV14),0,IF(AND(Tipy!IV14=Výsledky!$KO$3,Tipy!IX14=Výsledky!$KQ$3),60,0)))</f>
        <v>0</v>
      </c>
      <c r="KM20" s="61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61">
        <f>IF(ISBLANK($KQ$3),"",IF(OR(Tipy!IY14=Výsledky!$KL$6,Tipy!IY14=Výsledky!$KL$7,Tipy!IY14=Výsledky!$KL$8,Tipy!IY14=Výsledky!$KL$9),VLOOKUP(Tipy!IY14,'Kategórie hráčov'!$A$2:$B$51,2,FALSE),0))</f>
        <v>0</v>
      </c>
      <c r="KO20" s="61">
        <f>IF(ISBLANK($KQ$3),"",IF(OR(Tipy!IZ14=Výsledky!$KO$6,Tipy!IZ14=Výsledky!$KO$7,Tipy!IZ14=Výsledky!$KO$8,Tipy!IZ14=Výsledky!$KO$9),VLOOKUP(Tipy!IZ14,'Kategórie hráčov'!$A$27:$B$76,2,FALSE),0))</f>
        <v>0</v>
      </c>
      <c r="KP20" s="62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65">
        <f>IF(ISBLANK($KJ$3),"",IF(ISBLANK(Tipy!IV14),"-",SUM(KL20:KP20)))</f>
        <v>20</v>
      </c>
      <c r="KR20" s="64"/>
      <c r="KS20" s="61">
        <f>IF(ISBLANK($KX$3),"",IF(ISBLANK(Tipy!JB14),0,IF(AND(Tipy!JB14=Výsledky!$KV$3,Tipy!JD14=Výsledky!$KX$3),60,0)))</f>
        <v>0</v>
      </c>
      <c r="KT20" s="61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61">
        <f>IF(ISBLANK($KX$3),"",IF(OR(Tipy!JE14=Výsledky!$KS$6,Tipy!JE14=Výsledky!$KS$7,Tipy!JE14=Výsledky!$KS$8,Tipy!JE14=Výsledky!$KS$9),VLOOKUP(Tipy!JE14,'Kategórie hráčov'!$A$2:$B$51,2,FALSE),0))</f>
        <v>0</v>
      </c>
      <c r="KV20" s="61">
        <f>IF(ISBLANK($KX$3),"",IF(OR(Tipy!JF14=Výsledky!$KV$6,Tipy!JF14=Výsledky!$KV$7,Tipy!JF14=Výsledky!$KV$8,Tipy!JF14=Výsledky!$KV$9),VLOOKUP(Tipy!JF14,'Kategórie hráčov'!$A$27:$B$76,2,FALSE),0))</f>
        <v>0</v>
      </c>
      <c r="KW20" s="62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65">
        <f>IF(ISBLANK($KX$3),"",IF(ISBLANK(Tipy!JB14),"-",SUM(KS20:KW20)))</f>
        <v>0</v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>
        <f>IF(ISBLANK($JH$3),"",IF(ISBLANK(Tipy!JU14),0,IF(AND(Tipy!JU14=Výsledky!$JF$3,Tipy!JW14=Výsledky!$JH$3),60,0)))</f>
        <v>0</v>
      </c>
      <c r="LH20" s="61" t="e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>#VALUE!</v>
      </c>
      <c r="LI20" s="61" t="e">
        <f>IF(ISBLANK($JH$3),"",IF(OR(Tipy!JX14=Výsledky!#REF!,Tipy!JX14=Výsledky!#REF!,Tipy!JX14=Výsledky!#REF!,Tipy!JX14=Výsledky!$JJ$9),IF(VLOOKUP(Tipy!JX14,'Kategórie hráčov'!$A$2:$B$46,2,FALSE)=30,30,20),0))</f>
        <v>#REF!</v>
      </c>
      <c r="LJ20" s="61" t="e">
        <f>IF(ISBLANK($JH$3),"",IF(OR(Tipy!JY14=Výsledky!#REF!,Tipy!JY14=Výsledky!#REF!,Tipy!JY14=Výsledky!#REF!,Tipy!JY14=Výsledky!$JM$9),IF(VLOOKUP(Tipy!JY14,'Kategórie hráčov'!$A$2:$B$46,2,FALSE)=30,30,20),0))</f>
        <v>#REF!</v>
      </c>
      <c r="LK20" s="62">
        <f>IF(ISBLANK($JH$3),"",IF(ISBLANK(Tipy!JU14),0,IF(OR(AND(Tipy!JU14=Výsledky!$JF$3,OR(Tipy!JW14=Výsledky!$JH$3+1,Tipy!JW14=Výsledky!$JH$3-1)),AND(Tipy!JW14=Výsledky!$JH$3,OR(Tipy!JU14=Výsledky!$JF$3+1,Tipy!JU14=Výsledky!$JF$3-1))),10,0)))</f>
        <v>0</v>
      </c>
      <c r="LL20" s="65" t="e">
        <f>IF(ISBLANK($JH$3),"",IF(ISBLANK(Tipy!JU14),"-",SUM(LG20:LK20)))</f>
        <v>#VALUE!</v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>
        <f>IF(ISBLANK($JH$3),"",IF(ISBLANK(Tipy!KI14),0,IF(AND(Tipy!KI14=Výsledky!$JF$3,Tipy!KK14=Výsledky!$JH$3),60,0)))</f>
        <v>0</v>
      </c>
      <c r="LV20" s="61" t="e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>#VALUE!</v>
      </c>
      <c r="LW20" s="61" t="e">
        <f>IF(ISBLANK($JH$3),"",IF(OR(Tipy!KL14=Výsledky!#REF!,Tipy!KL14=Výsledky!#REF!,Tipy!KL14=Výsledky!#REF!,Tipy!KL14=Výsledky!$JJ$9),IF(VLOOKUP(Tipy!KL14,'Kategórie hráčov'!$A$2:$B$46,2,FALSE)=30,30,20),0))</f>
        <v>#REF!</v>
      </c>
      <c r="LX20" s="61" t="e">
        <f>IF(ISBLANK($JH$3),"",IF(OR(Tipy!KM14=Výsledky!#REF!,Tipy!KM14=Výsledky!#REF!,Tipy!KM14=Výsledky!#REF!,Tipy!KM14=Výsledky!$JM$9),IF(VLOOKUP(Tipy!KM14,'Kategórie hráčov'!$A$2:$B$46,2,FALSE)=30,30,20),0))</f>
        <v>#REF!</v>
      </c>
      <c r="LY20" s="62">
        <f>IF(ISBLANK($JH$3),"",IF(ISBLANK(Tipy!KI14),0,IF(OR(AND(Tipy!KI14=Výsledky!$JF$3,OR(Tipy!KK14=Výsledky!$JH$3+1,Tipy!KK14=Výsledky!$JH$3-1)),AND(Tipy!KK14=Výsledky!$JH$3,OR(Tipy!KI14=Výsledky!$JF$3+1,Tipy!KI14=Výsledky!$JF$3-1))),10,0)))</f>
        <v>0</v>
      </c>
      <c r="LZ20" s="65" t="e">
        <f>IF(ISBLANK($JH$3),"",IF(ISBLANK(Tipy!KI14),"-",SUM(LU20:LY20)))</f>
        <v>#VALUE!</v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>
        <f>IF(ISBLANK($GB$3),"",IF(ISBLANK(Tipy!EX15),0,IF(AND(Tipy!EX15=Výsledky!$FZ$3,Tipy!EZ15=Výsledky!$GB$3),60,0)))</f>
        <v>0</v>
      </c>
      <c r="FX21" s="61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61">
        <f>IF(ISBLANK($GB$3),"",IF(OR(Tipy!FA15=Výsledky!$FW$6,Tipy!FA15=Výsledky!$FW$7,Tipy!FA15=Výsledky!$FW$8,Tipy!FA15=Výsledky!$FW$9),IF(VLOOKUP(Tipy!FA15,'Kategórie hráčov'!$A$2:$B$46,2,FALSE)=30,30,20),0))</f>
        <v>0</v>
      </c>
      <c r="FZ21" s="61">
        <f>IF(ISBLANK($GB$3),"",IF(OR(Tipy!FB15=Výsledky!$FZ$6,Tipy!FB15=Výsledky!$FZ$7,Tipy!FB15=Výsledky!$FZ$8,Tipy!FB15=Výsledky!$FZ$9),IF(VLOOKUP(Tipy!FB15,'Kategórie hráčov'!$A$2:$B$46,2,FALSE)=30,30,20),0))</f>
        <v>0</v>
      </c>
      <c r="GA21" s="62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5">
        <f>IF(ISBLANK($GB$3),"",IF(ISBLANK(Tipy!EX15),"-",SUM(FW21:GA21)))</f>
        <v>0</v>
      </c>
      <c r="GC21" s="64"/>
      <c r="GD21" s="61">
        <f>IF(ISBLANK($GI$3),"",IF(ISBLANK(Tipy!FD15),0,IF(AND(Tipy!FD15=Výsledky!$GG$3,Tipy!FF15=Výsledky!$GI$3),60,0)))</f>
        <v>0</v>
      </c>
      <c r="GE21" s="61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61">
        <f>IF(ISBLANK($GI$3),"",IF(OR(Tipy!FG15=Výsledky!$GD$6,Tipy!FG15=Výsledky!$GD$7,Tipy!FG15=Výsledky!$GD$8,Tipy!FG15=Výsledky!$GD$9),VLOOKUP(Tipy!FG15,'Kategórie hráčov'!$A$2:$B$51,2,FALSE),0))</f>
        <v>0</v>
      </c>
      <c r="GG21" s="61">
        <f>IF(ISBLANK($GI$3),"",IF(OR(Tipy!FH15=Výsledky!$GG$6,Tipy!FH15=Výsledky!$GG$7,Tipy!FH15=Výsledky!$GG$8,Tipy!FH15=Výsledky!$GG$9),VLOOKUP(Tipy!FH15,'Kategórie hráčov'!$A$27:$B$76,2,FALSE),0))</f>
        <v>0</v>
      </c>
      <c r="GH21" s="62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5" t="str">
        <f>IF(ISBLANK($GI$3),"",IF(ISBLANK(Tipy!FD15),"-",SUM(GD21:GH21)))</f>
        <v>-</v>
      </c>
      <c r="GJ21" s="64"/>
      <c r="GK21" s="61">
        <f>IF(ISBLANK($GP$3),"",IF(ISBLANK(Tipy!FJ15),0,IF(AND(Tipy!FJ15=Výsledky!$GN$3,Tipy!FL15=Výsledky!$GP$3),60,0)))</f>
        <v>0</v>
      </c>
      <c r="GL21" s="61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61">
        <f>IF(ISBLANK($GP$3),"",IF(OR(Tipy!FM15=Výsledky!$GK$6,Tipy!FM15=Výsledky!$GK$7,Tipy!FM15=Výsledky!$GK$8,Tipy!FM15=Výsledky!$GK$9),VLOOKUP(Tipy!FM15,'Kategórie hráčov'!$A$2:$B$51,2,FALSE),0))</f>
        <v>0</v>
      </c>
      <c r="GN21" s="61">
        <f>IF(ISBLANK($GP$3),"",IF(OR(Tipy!FN15=Výsledky!$GN$6,Tipy!FN15=Výsledky!$GN$7,Tipy!FN15=Výsledky!$GN$8,Tipy!FN15=Výsledky!$GN$9),VLOOKUP(Tipy!FN15,'Kategórie hráčov'!$A$27:$B$76,2,FALSE),0))</f>
        <v>0</v>
      </c>
      <c r="GO21" s="62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5">
        <f>IF(ISBLANK($GP$3),"",IF(ISBLANK(Tipy!FJ15),"-",SUM(GK21:GO21)))</f>
        <v>0</v>
      </c>
      <c r="GQ21" s="64"/>
      <c r="GR21" s="61">
        <f>IF(ISBLANK($GW$3),"",IF(ISBLANK(Tipy!FP15),0,IF(AND(Tipy!FP15=Výsledky!$GU$3,Tipy!FR15=Výsledky!$GW$3),60,0)))</f>
        <v>0</v>
      </c>
      <c r="GS21" s="61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61">
        <f>IF(ISBLANK($GW$3),"",IF(OR(Tipy!FS15=Výsledky!$GR$6,Tipy!FS15=Výsledky!$GR$7,Tipy!FS15=Výsledky!$GR$8,Tipy!FS15=Výsledky!$GR$9),VLOOKUP(Tipy!FS15,'Kategórie hráčov'!$A$2:$B$51,2,FALSE),0))</f>
        <v>0</v>
      </c>
      <c r="GU21" s="61">
        <f>IF(ISBLANK($GW$3),"",IF(OR(Tipy!FT15=Výsledky!$GU$6,Tipy!FT15=Výsledky!$GU$7,Tipy!FT15=Výsledky!$GU$8,Tipy!FT15=Výsledky!$GU$9),VLOOKUP(Tipy!FT15,'Kategórie hráčov'!$A$27:$B$76,2,FALSE),0))</f>
        <v>0</v>
      </c>
      <c r="GV21" s="62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5" t="str">
        <f>IF(ISBLANK($GW$3),"",IF(ISBLANK(Tipy!FP15),"-",SUM(GR21:GV21)))</f>
        <v>-</v>
      </c>
      <c r="GX21" s="64"/>
      <c r="GY21" s="61">
        <f>IF(ISBLANK($HD$3),"",IF(ISBLANK(Tipy!FV15),0,IF(AND(Tipy!FV15=Výsledky!$HB$3,Tipy!FX15=Výsledky!$HD$3),60,0)))</f>
        <v>0</v>
      </c>
      <c r="GZ21" s="61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61">
        <f>IF(ISBLANK($HD$3),"",IF(OR(Tipy!FY15=Výsledky!$GY$6,Tipy!FY15=Výsledky!$GY$7,Tipy!FY15=Výsledky!$GY$8,Tipy!FY15=Výsledky!$GY$9),VLOOKUP(Tipy!FY15,'Kategórie hráčov'!$A$2:$B$51,2,FALSE),0))</f>
        <v>0</v>
      </c>
      <c r="HB21" s="61">
        <f>IF(ISBLANK($HD$3),"",IF(OR(Tipy!FZ15=Výsledky!$HB$6,Tipy!FZ15=Výsledky!$HB$7,Tipy!FZ15=Výsledky!$HB$8,Tipy!FZ15=Výsledky!$HB$9),VLOOKUP(Tipy!FZ15,'Kategórie hráčov'!$A$27:$B$76,2,FALSE),0))</f>
        <v>0</v>
      </c>
      <c r="HC21" s="62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5" t="str">
        <f>IF(ISBLANK($HD$3),"",IF(ISBLANK(Tipy!FV15),"-",SUM(GY21:HC21)))</f>
        <v>-</v>
      </c>
      <c r="HE21" s="64"/>
      <c r="HF21" s="61">
        <f>IF(ISBLANK($HK$3),"",IF(ISBLANK(Tipy!GB15),0,IF(AND(Tipy!GB15=Výsledky!$HI$3,Tipy!GD15=Výsledky!$HK$3),60,0)))</f>
        <v>0</v>
      </c>
      <c r="HG21" s="61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61">
        <f>IF(ISBLANK($HK$3),"",IF(OR(Tipy!GE15=Výsledky!$HF$6,Tipy!GE15=Výsledky!$HF$7,Tipy!GE15=Výsledky!$HF$8,Tipy!GE15=Výsledky!$HF$9),VLOOKUP(Tipy!GE15,'Kategórie hráčov'!$A$2:$B$51,2,FALSE),0))</f>
        <v>0</v>
      </c>
      <c r="HI21" s="61">
        <f>IF(ISBLANK($HK$3),"",IF(OR(Tipy!GF15=Výsledky!$HI$6,Tipy!GF15=Výsledky!$HI$7,Tipy!GF15=Výsledky!$HI$8,Tipy!GF15=Výsledky!$HI$9),VLOOKUP(Tipy!GF15,'Kategórie hráčov'!$A$27:$B$76,2,FALSE),0))</f>
        <v>0</v>
      </c>
      <c r="HJ21" s="62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5" t="str">
        <f>IF(ISBLANK($HK$3),"",IF(ISBLANK(Tipy!GB15),"-",SUM(HF21:HJ21)))</f>
        <v>-</v>
      </c>
      <c r="HL21" s="64"/>
      <c r="HM21" s="61">
        <f>IF(ISBLANK($HR$3),"",IF(ISBLANK(Tipy!GH15),0,IF(AND(Tipy!GH15=Výsledky!$HP$3,Tipy!GJ15=Výsledky!$HR$3),60,0)))</f>
        <v>60</v>
      </c>
      <c r="HN21" s="61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61">
        <f>IF(ISBLANK($HR$3),"",IF(OR(Tipy!GK15=Výsledky!$HM$6,Tipy!GK15=Výsledky!$HM$7,Tipy!GK15=Výsledky!$HM$8,Tipy!GK15=Výsledky!$HM$9),VLOOKUP(Tipy!GK15,'Kategórie hráčov'!$A$2:$B$51,2,FALSE),0))</f>
        <v>0</v>
      </c>
      <c r="HP21" s="61">
        <f>IF(ISBLANK($HR$3),"",IF(OR(Tipy!GL15=Výsledky!$HP$6,Tipy!GL15=Výsledky!$HP$7,Tipy!GL15=Výsledky!$HP$8,Tipy!GL15=Výsledky!$HP$9),VLOOKUP(Tipy!GL15,'Kategórie hráčov'!$A$27:$B$76,2,FALSE),0))</f>
        <v>0</v>
      </c>
      <c r="HQ21" s="62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5">
        <f>IF(ISBLANK($HR$3),"",IF(ISBLANK(Tipy!GH15),"-",SUM(HM21:HQ21)))</f>
        <v>60</v>
      </c>
      <c r="HS21" s="64"/>
      <c r="HT21" s="61">
        <f>IF(ISBLANK($HY$3),"",IF(ISBLANK(Tipy!GN15),0,IF(AND(Tipy!GN15=Výsledky!$HW$3,Tipy!GP15=Výsledky!$HY$3),60,0)))</f>
        <v>0</v>
      </c>
      <c r="HU21" s="61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61">
        <f>IF(ISBLANK($HY$3),"",IF(OR(Tipy!GQ15=Výsledky!$HT$6,Tipy!GQ15=Výsledky!$HT$7,Tipy!GQ15=Výsledky!$HT$8,Tipy!GQ15=Výsledky!$HT$9),VLOOKUP(Tipy!GQ15,'Kategórie hráčov'!$A$2:$B$51,2,FALSE),0))</f>
        <v>0</v>
      </c>
      <c r="HW21" s="61">
        <f>IF(ISBLANK($HY$3),"",IF(OR(Tipy!GR15=Výsledky!$HW$6,Tipy!GR15=Výsledky!$HW$7,Tipy!GR15=Výsledky!$HW$8,Tipy!GR15=Výsledky!$HW$9),VLOOKUP(Tipy!GR15,'Kategórie hráčov'!$A$27:$B$76,2,FALSE),0))</f>
        <v>0</v>
      </c>
      <c r="HX21" s="62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5" t="str">
        <f>IF(ISBLANK($HY$3),"",IF(ISBLANK(Tipy!GN15),"-",SUM(HT21:HX21)))</f>
        <v>-</v>
      </c>
      <c r="HZ21" s="64"/>
      <c r="IA21" s="61">
        <f>IF(ISBLANK($IF$3),"",IF(ISBLANK(Tipy!GT15),0,IF(AND(Tipy!GT15=Výsledky!$ID$3,Tipy!GV15=Výsledky!$IF$3),60,0)))</f>
        <v>0</v>
      </c>
      <c r="IB21" s="61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61">
        <f>IF(ISBLANK($IF$3),"",IF(OR(Tipy!GW15=Výsledky!$IA$6,Tipy!GW15=Výsledky!$IA$7,Tipy!GW15=Výsledky!$IA$8,Tipy!GW15=Výsledky!$IA$9),VLOOKUP(Tipy!GW15,'Kategórie hráčov'!$A$2:$B$51,2,FALSE),0))</f>
        <v>0</v>
      </c>
      <c r="ID21" s="61">
        <f>IF(ISBLANK($IF$3),"",IF(OR(Tipy!GX15=Výsledky!$ID$6,Tipy!GX15=Výsledky!$ID$7,Tipy!GX15=Výsledky!$ID$8,Tipy!GX15=Výsledky!$ID$9),IF(VLOOKUP(Tipy!GX15,'Kategórie hráčov'!$A$2:$B$46,2,FALSE)=30,30,20),0))</f>
        <v>0</v>
      </c>
      <c r="IE21" s="62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65" t="str">
        <f>IF(ISBLANK($IF$3),"",IF(ISBLANK(Tipy!GT15),"-",SUM(IA21:IE21)))</f>
        <v>-</v>
      </c>
      <c r="IG21" s="64"/>
      <c r="IH21" s="61">
        <f>IF(ISBLANK($IM$3),"",IF(ISBLANK(Tipy!GZ15),0,IF(AND(Tipy!GZ15=Výsledky!$IK$3,Tipy!HB15=Výsledky!$IM$3),60,0)))</f>
        <v>0</v>
      </c>
      <c r="II21" s="61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61">
        <f>IF(ISBLANK($IM$3),"",IF(OR(Tipy!HC15=Výsledky!$IH$6,Tipy!HC15=Výsledky!$IH$7,Tipy!HC15=Výsledky!$IH$8,Tipy!HC15=Výsledky!$IH$9),VLOOKUP(Tipy!HC15,'Kategórie hráčov'!$A$2:$B$51,2,FALSE),0))</f>
        <v>0</v>
      </c>
      <c r="IK21" s="61">
        <f>IF(ISBLANK($IM$3),"",IF(OR(Tipy!HD15=Výsledky!$IK$6,Tipy!HD15=Výsledky!$IK$7,Tipy!HD15=Výsledky!$IK$8,Tipy!HD15=Výsledky!$IK$9),VLOOKUP(Tipy!HD15,'Kategórie hráčov'!$A$27:$B$76,2,FALSE),0))</f>
        <v>0</v>
      </c>
      <c r="IL21" s="62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65" t="str">
        <f>IF(ISBLANK($IM$3),"",IF(ISBLANK(Tipy!GZ15),"-",SUM(IH21:IL21)))</f>
        <v>-</v>
      </c>
      <c r="IN21" s="64"/>
      <c r="IO21" s="61">
        <f>IF(ISBLANK($IT$3),"",IF(ISBLANK(Tipy!HF15),0,IF(AND(Tipy!HF15=Výsledky!$IR$3,Tipy!HH15=Výsledky!$IT$3),60,0)))</f>
        <v>0</v>
      </c>
      <c r="IP21" s="61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61">
        <f>IF(ISBLANK($IT$3),"",IF(OR(Tipy!HI15=Výsledky!$IO$6,Tipy!HI15=Výsledky!$IO$7,Tipy!HI15=Výsledky!$IO$8,Tipy!HI15=Výsledky!$IO$9),VLOOKUP(Tipy!HI15,'Kategórie hráčov'!$A$2:$B$51,2,FALSE),0))</f>
        <v>0</v>
      </c>
      <c r="IR21" s="61">
        <f>IF(ISBLANK($IT$3),"",IF(OR(Tipy!HJ15=Výsledky!$IR$6,Tipy!HJ15=Výsledky!$IR$7,Tipy!HJ15=Výsledky!$IR$8,Tipy!HJ15=Výsledky!$IR$9),VLOOKUP(Tipy!HJ15,'Kategórie hráčov'!$A$27:$B$76,2,FALSE),0))</f>
        <v>0</v>
      </c>
      <c r="IS21" s="62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65" t="str">
        <f>IF(ISBLANK($IT$3),"",IF(ISBLANK(Tipy!HF15),"-",SUM(IO21:IS21)))</f>
        <v>-</v>
      </c>
      <c r="IU21" s="64"/>
      <c r="IV21" s="61">
        <f>IF(ISBLANK($JA$3),"",IF(ISBLANK(Tipy!HL15),0,IF(AND(Tipy!HL15=Výsledky!$IY$3,Tipy!HN15=Výsledky!$JA$3),60,0)))</f>
        <v>0</v>
      </c>
      <c r="IW21" s="61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61">
        <f>IF(ISBLANK($JA$3),"",IF(OR(Tipy!HO15=Výsledky!$IV$6,Tipy!HO15=Výsledky!$IV$7,Tipy!HO15=Výsledky!$IV$8,Tipy!HO15=Výsledky!$IV$9),IF(VLOOKUP(Tipy!HO15,'Kategórie hráčov'!$A$2:$B$46,2,FALSE)=30,30,20),0))</f>
        <v>0</v>
      </c>
      <c r="IY21" s="61">
        <f>IF(ISBLANK($JA$3),"",IF(OR(Tipy!HP15=Výsledky!$IY$6,Tipy!HP15=Výsledky!$IY$7,Tipy!HP15=Výsledky!$IY$8,Tipy!HP15=Výsledky!$IY$9),IF(VLOOKUP(Tipy!HP15,'Kategórie hráčov'!$A$2:$B$46,2,FALSE)=30,30,20),0))</f>
        <v>0</v>
      </c>
      <c r="IZ21" s="62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65" t="str">
        <f>IF(ISBLANK($JA$3),"",IF(ISBLANK(Tipy!HL15),"-",SUM(IV21:IZ21)))</f>
        <v>-</v>
      </c>
      <c r="JB21" s="64"/>
      <c r="JC21" s="102">
        <f>IF(ISBLANK($JH$3),"",IF(ISBLANK(Tipy!HR15),0,IF(AND(Tipy!HR15=Výsledky!$JF$3,Tipy!HT15=Výsledky!$JH$3),60,0)))</f>
        <v>0</v>
      </c>
      <c r="JD21" s="101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01">
        <f>IF(ISBLANK($JH$3),"",IF(OR(Tipy!HU15=Výsledky!$JC$6,Tipy!HU15=Výsledky!$JC$7,Tipy!HU15=Výsledky!$JC$8,Tipy!HU15=Výsledky!$JC$9),VLOOKUP(Tipy!HU15,'Kategórie hráčov'!$A$2:$B$51,2,FALSE),0))</f>
        <v>0</v>
      </c>
      <c r="JF21" s="101">
        <f>IF(ISBLANK($JH$3),"",IF(OR(Tipy!HV15=Výsledky!$JF$6,Tipy!HV15=Výsledky!$JF$7,Tipy!HV15=Výsledky!$JF$8,Tipy!HV15=Výsledky!$JF$9),VLOOKUP(Tipy!HV15,'Kategórie hráčov'!$A$27:$B$76,2,FALSE),0))</f>
        <v>0</v>
      </c>
      <c r="JG21" s="30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63" t="str">
        <f>IF(ISBLANK($JH$3),"",IF(ISBLANK(Tipy!HR15),"-",SUM(JC21:JG21)))</f>
        <v>-</v>
      </c>
      <c r="JI21" s="64"/>
      <c r="JJ21" s="61">
        <f>IF(ISBLANK($JH$3),"",IF(ISBLANK(Tipy!HX15),0,IF(AND(Tipy!HX15=Výsledky!$JF$3,Tipy!HZ15=Výsledky!$JH$3),60,0)))</f>
        <v>0</v>
      </c>
      <c r="JK21" s="61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61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61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62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65" t="str">
        <f>IF(ISBLANK($JH$3),"",IF(ISBLANK(Tipy!HX15),"-",SUM(JJ21:JN21)))</f>
        <v>-</v>
      </c>
      <c r="JP21" s="64"/>
      <c r="JQ21" s="61">
        <f>IF(ISBLANK($JV$3),"",IF(ISBLANK(Tipy!ID15),0,IF(AND(Tipy!ID15=Výsledky!$JT$3,Tipy!IF15=Výsledky!$JV$3),60,0)))</f>
        <v>0</v>
      </c>
      <c r="JR21" s="61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61">
        <f>IF(ISBLANK($JV$3),"",IF(OR(Tipy!IG15=Výsledky!$JQ$6,Tipy!IG15=Výsledky!$JQ$7,Tipy!IG15=Výsledky!$JQ$8,Tipy!IG15=Výsledky!$JQ$9),VLOOKUP(Tipy!IG15,'Kategórie hráčov'!$A$2:$B$51,2,FALSE),0))</f>
        <v>0</v>
      </c>
      <c r="JT21" s="61">
        <f>IF(ISBLANK($JV$3),"",IF(OR(Tipy!IH15=Výsledky!$JT$6,Tipy!IH15=Výsledky!$JT$7,Tipy!IH15=Výsledky!$JT$8,Tipy!IH15=Výsledky!$JT$9),VLOOKUP(Tipy!IH15,'Kategórie hráčov'!$A$27:$B$76,2,FALSE),0))</f>
        <v>0</v>
      </c>
      <c r="JU21" s="62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65" t="str">
        <f>IF(ISBLANK($JV$3),"",IF(ISBLANK(Tipy!ID15),"-",SUM(JQ21:JU21)))</f>
        <v>-</v>
      </c>
      <c r="JW21" s="64"/>
      <c r="JX21" s="61">
        <f>IF(ISBLANK($KQ$3),"",IF(ISBLANK(Tipy!IJ15),0,IF(AND(Tipy!IJ15=Výsledky!$KO$3,Tipy!IL15=Výsledky!$KQ$3),60,0)))</f>
        <v>0</v>
      </c>
      <c r="JY21" s="61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>0</v>
      </c>
      <c r="JZ21" s="61">
        <f>IF(ISBLANK($KQ$3),"",IF(OR(Tipy!IM15=Výsledky!$JX$6,Tipy!IM15=Výsledky!$JX$7,Tipy!IM15=Výsledky!$JX$8,Tipy!IM15=Výsledky!$JX$9),IF(VLOOKUP(Tipy!IM15,'Kategórie hráčov'!$A$2:$B$46,2,FALSE)=30,30,20),0))</f>
        <v>0</v>
      </c>
      <c r="KA21" s="61">
        <f>IF(ISBLANK($KQ$3),"",IF(OR(Tipy!IN15=Výsledky!$KA$6,Tipy!IN15=Výsledky!$KA$7,Tipy!IN15=Výsledky!$KA$8,Tipy!IN15=Výsledky!$KA$9),IF(VLOOKUP(Tipy!IN15,'Kategórie hráčov'!$A$2:$B$46,2,FALSE)=30,30,20),0))</f>
        <v>0</v>
      </c>
      <c r="KB21" s="62">
        <f>IF(ISBLANK($KQ$3),"",IF(ISBLANK(Tipy!IJ15),0,IF(OR(AND(Tipy!IJ15=Výsledky!$KO$3,OR(Tipy!IL15=Výsledky!$KQ$3+1,Tipy!IL15=Výsledky!$KQ$3-1)),AND(Tipy!IL15=Výsledky!$KQ$3,OR(Tipy!IJ15=Výsledky!$KO$3+1,Tipy!IJ15=Výsledky!$KO$3-1))),10,0)))</f>
        <v>0</v>
      </c>
      <c r="KC21" s="65" t="str">
        <f>IF(ISBLANK($KQ$3),"",IF(ISBLANK(Tipy!IJ15),"-",SUM(JX21:KB21)))</f>
        <v>-</v>
      </c>
      <c r="KD21" s="64"/>
      <c r="KE21" s="61">
        <f>IF(ISBLANK($KJ$3),"",IF(ISBLANK(Tipy!IP15),0,IF(AND(Tipy!IP15=Výsledky!$KH$3,Tipy!IR15=Výsledky!$KJ$3),60,0)))</f>
        <v>0</v>
      </c>
      <c r="KF21" s="61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0</v>
      </c>
      <c r="KG21" s="61">
        <f>IF(ISBLANK($KJ$3),"",IF(OR(Tipy!IS15=Výsledky!$KE$6,Tipy!IS15=Výsledky!$KE$7,Tipy!IS15=Výsledky!$KE$8,Tipy!IS15=Výsledky!$KE$9),VLOOKUP(Tipy!IS15,'Kategórie hráčov'!$A$2:$B$51,2,FALSE),0))</f>
        <v>0</v>
      </c>
      <c r="KH21" s="61">
        <f>IF(ISBLANK($KJ$3),"",IF(OR(Tipy!IT15=Výsledky!$KH$6,Tipy!IT15=Výsledky!$KH$7,Tipy!IT15=Výsledky!$KH$8,Tipy!IT15=Výsledky!$KH$9),VLOOKUP(Tipy!IT15,'Kategórie hráčov'!$A$27:$B$76,2,FALSE),0))</f>
        <v>0</v>
      </c>
      <c r="KI21" s="62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65" t="str">
        <f>IF(ISBLANK($KJ$3),"",IF(ISBLANK(Tipy!IP15),"-",SUM(KE21:KI21)))</f>
        <v>-</v>
      </c>
      <c r="KK21" s="64"/>
      <c r="KL21" s="61">
        <f>IF(ISBLANK($KQ$3),"",IF(ISBLANK(Tipy!IV15),0,IF(AND(Tipy!IV15=Výsledky!$KO$3,Tipy!IX15=Výsledky!$KQ$3),60,0)))</f>
        <v>0</v>
      </c>
      <c r="KM21" s="61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61">
        <f>IF(ISBLANK($KQ$3),"",IF(OR(Tipy!IY15=Výsledky!$KL$6,Tipy!IY15=Výsledky!$KL$7,Tipy!IY15=Výsledky!$KL$8,Tipy!IY15=Výsledky!$KL$9),VLOOKUP(Tipy!IY15,'Kategórie hráčov'!$A$2:$B$51,2,FALSE),0))</f>
        <v>0</v>
      </c>
      <c r="KO21" s="61">
        <f>IF(ISBLANK($KQ$3),"",IF(OR(Tipy!IZ15=Výsledky!$KO$6,Tipy!IZ15=Výsledky!$KO$7,Tipy!IZ15=Výsledky!$KO$8,Tipy!IZ15=Výsledky!$KO$9),VLOOKUP(Tipy!IZ15,'Kategórie hráčov'!$A$27:$B$76,2,FALSE),0))</f>
        <v>0</v>
      </c>
      <c r="KP21" s="62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65" t="str">
        <f>IF(ISBLANK($KJ$3),"",IF(ISBLANK(Tipy!IV15),"-",SUM(KL21:KP21)))</f>
        <v>-</v>
      </c>
      <c r="KR21" s="64"/>
      <c r="KS21" s="61">
        <f>IF(ISBLANK($KX$3),"",IF(ISBLANK(Tipy!JB15),0,IF(AND(Tipy!JB15=Výsledky!$KV$3,Tipy!JD15=Výsledky!$KX$3),60,0)))</f>
        <v>0</v>
      </c>
      <c r="KT21" s="61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61">
        <f>IF(ISBLANK($KX$3),"",IF(OR(Tipy!JE15=Výsledky!$KS$6,Tipy!JE15=Výsledky!$KS$7,Tipy!JE15=Výsledky!$KS$8,Tipy!JE15=Výsledky!$KS$9),VLOOKUP(Tipy!JE15,'Kategórie hráčov'!$A$2:$B$51,2,FALSE),0))</f>
        <v>0</v>
      </c>
      <c r="KV21" s="61">
        <f>IF(ISBLANK($KX$3),"",IF(OR(Tipy!JF15=Výsledky!$KV$6,Tipy!JF15=Výsledky!$KV$7,Tipy!JF15=Výsledky!$KV$8,Tipy!JF15=Výsledky!$KV$9),VLOOKUP(Tipy!JF15,'Kategórie hráčov'!$A$27:$B$76,2,FALSE),0))</f>
        <v>0</v>
      </c>
      <c r="KW21" s="62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65" t="str">
        <f>IF(ISBLANK($KX$3),"",IF(ISBLANK(Tipy!JB15),"-",SUM(KS21:KW21)))</f>
        <v>-</v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>
        <f>IF(ISBLANK($JH$3),"",IF(ISBLANK(Tipy!JU15),0,IF(AND(Tipy!JU15=Výsledky!$JF$3,Tipy!JW15=Výsledky!$JH$3),60,0)))</f>
        <v>0</v>
      </c>
      <c r="LH21" s="61" t="e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>#VALUE!</v>
      </c>
      <c r="LI21" s="61" t="e">
        <f>IF(ISBLANK($JH$3),"",IF(OR(Tipy!JX15=Výsledky!#REF!,Tipy!JX15=Výsledky!#REF!,Tipy!JX15=Výsledky!#REF!,Tipy!JX15=Výsledky!$JJ$9),IF(VLOOKUP(Tipy!JX15,'Kategórie hráčov'!$A$2:$B$46,2,FALSE)=30,30,20),0))</f>
        <v>#REF!</v>
      </c>
      <c r="LJ21" s="61" t="e">
        <f>IF(ISBLANK($JH$3),"",IF(OR(Tipy!JY15=Výsledky!#REF!,Tipy!JY15=Výsledky!#REF!,Tipy!JY15=Výsledky!#REF!,Tipy!JY15=Výsledky!$JM$9),IF(VLOOKUP(Tipy!JY15,'Kategórie hráčov'!$A$2:$B$46,2,FALSE)=30,30,20),0))</f>
        <v>#REF!</v>
      </c>
      <c r="LK21" s="62">
        <f>IF(ISBLANK($JH$3),"",IF(ISBLANK(Tipy!JU15),0,IF(OR(AND(Tipy!JU15=Výsledky!$JF$3,OR(Tipy!JW15=Výsledky!$JH$3+1,Tipy!JW15=Výsledky!$JH$3-1)),AND(Tipy!JW15=Výsledky!$JH$3,OR(Tipy!JU15=Výsledky!$JF$3+1,Tipy!JU15=Výsledky!$JF$3-1))),10,0)))</f>
        <v>0</v>
      </c>
      <c r="LL21" s="65" t="e">
        <f>IF(ISBLANK($JH$3),"",IF(ISBLANK(Tipy!JU15),"-",SUM(LG21:LK21)))</f>
        <v>#VALUE!</v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>
        <f>IF(ISBLANK($JH$3),"",IF(ISBLANK(Tipy!KI15),0,IF(AND(Tipy!KI15=Výsledky!$JF$3,Tipy!KK15=Výsledky!$JH$3),60,0)))</f>
        <v>0</v>
      </c>
      <c r="LV21" s="61" t="e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>#VALUE!</v>
      </c>
      <c r="LW21" s="61" t="e">
        <f>IF(ISBLANK($JH$3),"",IF(OR(Tipy!KL15=Výsledky!#REF!,Tipy!KL15=Výsledky!#REF!,Tipy!KL15=Výsledky!#REF!,Tipy!KL15=Výsledky!$JJ$9),IF(VLOOKUP(Tipy!KL15,'Kategórie hráčov'!$A$2:$B$46,2,FALSE)=30,30,20),0))</f>
        <v>#REF!</v>
      </c>
      <c r="LX21" s="61" t="e">
        <f>IF(ISBLANK($JH$3),"",IF(OR(Tipy!KM15=Výsledky!#REF!,Tipy!KM15=Výsledky!#REF!,Tipy!KM15=Výsledky!#REF!,Tipy!KM15=Výsledky!$JM$9),IF(VLOOKUP(Tipy!KM15,'Kategórie hráčov'!$A$2:$B$46,2,FALSE)=30,30,20),0))</f>
        <v>#REF!</v>
      </c>
      <c r="LY21" s="62">
        <f>IF(ISBLANK($JH$3),"",IF(ISBLANK(Tipy!KI15),0,IF(OR(AND(Tipy!KI15=Výsledky!$JF$3,OR(Tipy!KK15=Výsledky!$JH$3+1,Tipy!KK15=Výsledky!$JH$3-1)),AND(Tipy!KK15=Výsledky!$JH$3,OR(Tipy!KI15=Výsledky!$JF$3+1,Tipy!KI15=Výsledky!$JF$3-1))),10,0)))</f>
        <v>0</v>
      </c>
      <c r="LZ21" s="65" t="e">
        <f>IF(ISBLANK($JH$3),"",IF(ISBLANK(Tipy!KI15),"-",SUM(LU21:LY21)))</f>
        <v>#VALUE!</v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7">
        <f>Tipy!A16</f>
        <v>63</v>
      </c>
      <c r="B22" s="277" t="s">
        <v>329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>
        <f>IF(ISBLANK($GB$3),"",IF(ISBLANK(Tipy!EX16),0,IF(AND(Tipy!EX16=Výsledky!$FZ$3,Tipy!EZ16=Výsledky!$GB$3),60,0)))</f>
        <v>0</v>
      </c>
      <c r="FX22" s="61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61">
        <f>IF(ISBLANK($GB$3),"",IF(OR(Tipy!FA16=Výsledky!$FW$6,Tipy!FA16=Výsledky!$FW$7,Tipy!FA16=Výsledky!$FW$8,Tipy!FA16=Výsledky!$FW$9),IF(VLOOKUP(Tipy!FA16,'Kategórie hráčov'!$A$2:$B$46,2,FALSE)=30,30,20),0))</f>
        <v>0</v>
      </c>
      <c r="FZ22" s="61">
        <f>IF(ISBLANK($GB$3),"",IF(OR(Tipy!FB16=Výsledky!$FZ$6,Tipy!FB16=Výsledky!$FZ$7,Tipy!FB16=Výsledky!$FZ$8,Tipy!FB16=Výsledky!$FZ$9),IF(VLOOKUP(Tipy!FB16,'Kategórie hráčov'!$A$2:$B$46,2,FALSE)=30,30,20),0))</f>
        <v>0</v>
      </c>
      <c r="GA22" s="62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5">
        <f>IF(ISBLANK($GB$3),"",IF(ISBLANK(Tipy!EX16),"-",SUM(FW22:GA22)))</f>
        <v>0</v>
      </c>
      <c r="GC22" s="64"/>
      <c r="GD22" s="61">
        <f>IF(ISBLANK($GI$3),"",IF(ISBLANK(Tipy!FD16),0,IF(AND(Tipy!FD16=Výsledky!$GG$3,Tipy!FF16=Výsledky!$GI$3),60,0)))</f>
        <v>0</v>
      </c>
      <c r="GE22" s="61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61">
        <f>IF(ISBLANK($GI$3),"",IF(OR(Tipy!FG16=Výsledky!$GD$6,Tipy!FG16=Výsledky!$GD$7,Tipy!FG16=Výsledky!$GD$8,Tipy!FG16=Výsledky!$GD$9),VLOOKUP(Tipy!FG16,'Kategórie hráčov'!$A$2:$B$51,2,FALSE),0))</f>
        <v>20</v>
      </c>
      <c r="GG22" s="61">
        <f>IF(ISBLANK($GI$3),"",IF(OR(Tipy!FH16=Výsledky!$GG$6,Tipy!FH16=Výsledky!$GG$7,Tipy!FH16=Výsledky!$GG$8,Tipy!FH16=Výsledky!$GG$9),VLOOKUP(Tipy!FH16,'Kategórie hráčov'!$A$27:$B$76,2,FALSE),0))</f>
        <v>0</v>
      </c>
      <c r="GH22" s="62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5">
        <f>IF(ISBLANK($GI$3),"",IF(ISBLANK(Tipy!FD16),"-",SUM(GD22:GH22)))</f>
        <v>20</v>
      </c>
      <c r="GJ22" s="64"/>
      <c r="GK22" s="61">
        <f>IF(ISBLANK($GP$3),"",IF(ISBLANK(Tipy!FJ16),0,IF(AND(Tipy!FJ16=Výsledky!$GN$3,Tipy!FL16=Výsledky!$GP$3),60,0)))</f>
        <v>0</v>
      </c>
      <c r="GL22" s="61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61">
        <f>IF(ISBLANK($GP$3),"",IF(OR(Tipy!FM16=Výsledky!$GK$6,Tipy!FM16=Výsledky!$GK$7,Tipy!FM16=Výsledky!$GK$8,Tipy!FM16=Výsledky!$GK$9),VLOOKUP(Tipy!FM16,'Kategórie hráčov'!$A$2:$B$51,2,FALSE),0))</f>
        <v>20</v>
      </c>
      <c r="GN22" s="61">
        <f>IF(ISBLANK($GP$3),"",IF(OR(Tipy!FN16=Výsledky!$GN$6,Tipy!FN16=Výsledky!$GN$7,Tipy!FN16=Výsledky!$GN$8,Tipy!FN16=Výsledky!$GN$9),VLOOKUP(Tipy!FN16,'Kategórie hráčov'!$A$27:$B$76,2,FALSE),0))</f>
        <v>0</v>
      </c>
      <c r="GO22" s="62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5">
        <f>IF(ISBLANK($GP$3),"",IF(ISBLANK(Tipy!FJ16),"-",SUM(GK22:GO22)))</f>
        <v>30</v>
      </c>
      <c r="GQ22" s="64"/>
      <c r="GR22" s="61">
        <f>IF(ISBLANK($GW$3),"",IF(ISBLANK(Tipy!FP16),0,IF(AND(Tipy!FP16=Výsledky!$GU$3,Tipy!FR16=Výsledky!$GW$3),60,0)))</f>
        <v>0</v>
      </c>
      <c r="GS22" s="61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61">
        <f>IF(ISBLANK($GW$3),"",IF(OR(Tipy!FS16=Výsledky!$GR$6,Tipy!FS16=Výsledky!$GR$7,Tipy!FS16=Výsledky!$GR$8,Tipy!FS16=Výsledky!$GR$9),VLOOKUP(Tipy!FS16,'Kategórie hráčov'!$A$2:$B$51,2,FALSE),0))</f>
        <v>20</v>
      </c>
      <c r="GU22" s="61">
        <f>IF(ISBLANK($GW$3),"",IF(OR(Tipy!FT16=Výsledky!$GU$6,Tipy!FT16=Výsledky!$GU$7,Tipy!FT16=Výsledky!$GU$8,Tipy!FT16=Výsledky!$GU$9),VLOOKUP(Tipy!FT16,'Kategórie hráčov'!$A$27:$B$76,2,FALSE),0))</f>
        <v>0</v>
      </c>
      <c r="GV22" s="62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5">
        <f>IF(ISBLANK($GW$3),"",IF(ISBLANK(Tipy!FP16),"-",SUM(GR22:GV22)))</f>
        <v>50</v>
      </c>
      <c r="GX22" s="64"/>
      <c r="GY22" s="61">
        <f>IF(ISBLANK($HD$3),"",IF(ISBLANK(Tipy!FV16),0,IF(AND(Tipy!FV16=Výsledky!$HB$3,Tipy!FX16=Výsledky!$HD$3),60,0)))</f>
        <v>0</v>
      </c>
      <c r="GZ22" s="61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61">
        <f>IF(ISBLANK($HD$3),"",IF(OR(Tipy!FY16=Výsledky!$GY$6,Tipy!FY16=Výsledky!$GY$7,Tipy!FY16=Výsledky!$GY$8,Tipy!FY16=Výsledky!$GY$9),VLOOKUP(Tipy!FY16,'Kategórie hráčov'!$A$2:$B$51,2,FALSE),0))</f>
        <v>0</v>
      </c>
      <c r="HB22" s="61">
        <f>IF(ISBLANK($HD$3),"",IF(OR(Tipy!FZ16=Výsledky!$HB$6,Tipy!FZ16=Výsledky!$HB$7,Tipy!FZ16=Výsledky!$HB$8,Tipy!FZ16=Výsledky!$HB$9),VLOOKUP(Tipy!FZ16,'Kategórie hráčov'!$A$27:$B$76,2,FALSE),0))</f>
        <v>0</v>
      </c>
      <c r="HC22" s="62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5">
        <f>IF(ISBLANK($HD$3),"",IF(ISBLANK(Tipy!FV16),"-",SUM(GY22:HC22)))</f>
        <v>20</v>
      </c>
      <c r="HE22" s="64"/>
      <c r="HF22" s="61">
        <f>IF(ISBLANK($HK$3),"",IF(ISBLANK(Tipy!GB16),0,IF(AND(Tipy!GB16=Výsledky!$HI$3,Tipy!GD16=Výsledky!$HK$3),60,0)))</f>
        <v>0</v>
      </c>
      <c r="HG22" s="61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61">
        <f>IF(ISBLANK($HK$3),"",IF(OR(Tipy!GE16=Výsledky!$HF$6,Tipy!GE16=Výsledky!$HF$7,Tipy!GE16=Výsledky!$HF$8,Tipy!GE16=Výsledky!$HF$9),VLOOKUP(Tipy!GE16,'Kategórie hráčov'!$A$2:$B$51,2,FALSE),0))</f>
        <v>0</v>
      </c>
      <c r="HI22" s="61">
        <f>IF(ISBLANK($HK$3),"",IF(OR(Tipy!GF16=Výsledky!$HI$6,Tipy!GF16=Výsledky!$HI$7,Tipy!GF16=Výsledky!$HI$8,Tipy!GF16=Výsledky!$HI$9),VLOOKUP(Tipy!GF16,'Kategórie hráčov'!$A$27:$B$76,2,FALSE),0))</f>
        <v>0</v>
      </c>
      <c r="HJ22" s="62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5">
        <f>IF(ISBLANK($HK$3),"",IF(ISBLANK(Tipy!GB16),"-",SUM(HF22:HJ22)))</f>
        <v>0</v>
      </c>
      <c r="HL22" s="64"/>
      <c r="HM22" s="61">
        <f>IF(ISBLANK($HR$3),"",IF(ISBLANK(Tipy!GH16),0,IF(AND(Tipy!GH16=Výsledky!$HP$3,Tipy!GJ16=Výsledky!$HR$3),60,0)))</f>
        <v>0</v>
      </c>
      <c r="HN22" s="61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61">
        <f>IF(ISBLANK($HR$3),"",IF(OR(Tipy!GK16=Výsledky!$HM$6,Tipy!GK16=Výsledky!$HM$7,Tipy!GK16=Výsledky!$HM$8,Tipy!GK16=Výsledky!$HM$9),VLOOKUP(Tipy!GK16,'Kategórie hráčov'!$A$2:$B$51,2,FALSE),0))</f>
        <v>0</v>
      </c>
      <c r="HP22" s="61">
        <f>IF(ISBLANK($HR$3),"",IF(OR(Tipy!GL16=Výsledky!$HP$6,Tipy!GL16=Výsledky!$HP$7,Tipy!GL16=Výsledky!$HP$8,Tipy!GL16=Výsledky!$HP$9),VLOOKUP(Tipy!GL16,'Kategórie hráčov'!$A$27:$B$76,2,FALSE),0))</f>
        <v>0</v>
      </c>
      <c r="HQ22" s="62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5">
        <f>IF(ISBLANK($HR$3),"",IF(ISBLANK(Tipy!GH16),"-",SUM(HM22:HQ22)))</f>
        <v>30</v>
      </c>
      <c r="HS22" s="64"/>
      <c r="HT22" s="61">
        <f>IF(ISBLANK($HY$3),"",IF(ISBLANK(Tipy!GN16),0,IF(AND(Tipy!GN16=Výsledky!$HW$3,Tipy!GP16=Výsledky!$HY$3),60,0)))</f>
        <v>0</v>
      </c>
      <c r="HU22" s="61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61">
        <f>IF(ISBLANK($HY$3),"",IF(OR(Tipy!GQ16=Výsledky!$HT$6,Tipy!GQ16=Výsledky!$HT$7,Tipy!GQ16=Výsledky!$HT$8,Tipy!GQ16=Výsledky!$HT$9),VLOOKUP(Tipy!GQ16,'Kategórie hráčov'!$A$2:$B$51,2,FALSE),0))</f>
        <v>0</v>
      </c>
      <c r="HW22" s="61">
        <f>IF(ISBLANK($HY$3),"",IF(OR(Tipy!GR16=Výsledky!$HW$6,Tipy!GR16=Výsledky!$HW$7,Tipy!GR16=Výsledky!$HW$8,Tipy!GR16=Výsledky!$HW$9),VLOOKUP(Tipy!GR16,'Kategórie hráčov'!$A$27:$B$76,2,FALSE),0))</f>
        <v>0</v>
      </c>
      <c r="HX22" s="62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5">
        <f>IF(ISBLANK($HY$3),"",IF(ISBLANK(Tipy!GN16),"-",SUM(HT22:HX22)))</f>
        <v>0</v>
      </c>
      <c r="HZ22" s="64"/>
      <c r="IA22" s="61">
        <f>IF(ISBLANK($IF$3),"",IF(ISBLANK(Tipy!GT16),0,IF(AND(Tipy!GT16=Výsledky!$ID$3,Tipy!GV16=Výsledky!$IF$3),60,0)))</f>
        <v>0</v>
      </c>
      <c r="IB22" s="61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61">
        <f>IF(ISBLANK($IF$3),"",IF(OR(Tipy!GW16=Výsledky!$IA$6,Tipy!GW16=Výsledky!$IA$7,Tipy!GW16=Výsledky!$IA$8,Tipy!GW16=Výsledky!$IA$9),VLOOKUP(Tipy!GW16,'Kategórie hráčov'!$A$2:$B$51,2,FALSE),0))</f>
        <v>0</v>
      </c>
      <c r="ID22" s="61">
        <f>IF(ISBLANK($IF$3),"",IF(OR(Tipy!GX16=Výsledky!$ID$6,Tipy!GX16=Výsledky!$ID$7,Tipy!GX16=Výsledky!$ID$8,Tipy!GX16=Výsledky!$ID$9),IF(VLOOKUP(Tipy!GX16,'Kategórie hráčov'!$A$2:$B$46,2,FALSE)=30,30,20),0))</f>
        <v>0</v>
      </c>
      <c r="IE22" s="62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65">
        <f>IF(ISBLANK($IF$3),"",IF(ISBLANK(Tipy!GT16),"-",SUM(IA22:IE22)))</f>
        <v>10</v>
      </c>
      <c r="IG22" s="64"/>
      <c r="IH22" s="61">
        <f>IF(ISBLANK($IM$3),"",IF(ISBLANK(Tipy!GZ16),0,IF(AND(Tipy!GZ16=Výsledky!$IK$3,Tipy!HB16=Výsledky!$IM$3),60,0)))</f>
        <v>0</v>
      </c>
      <c r="II22" s="61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61">
        <f>IF(ISBLANK($IM$3),"",IF(OR(Tipy!HC16=Výsledky!$IH$6,Tipy!HC16=Výsledky!$IH$7,Tipy!HC16=Výsledky!$IH$8,Tipy!HC16=Výsledky!$IH$9),VLOOKUP(Tipy!HC16,'Kategórie hráčov'!$A$2:$B$51,2,FALSE),0))</f>
        <v>0</v>
      </c>
      <c r="IK22" s="61">
        <f>IF(ISBLANK($IM$3),"",IF(OR(Tipy!HD16=Výsledky!$IK$6,Tipy!HD16=Výsledky!$IK$7,Tipy!HD16=Výsledky!$IK$8,Tipy!HD16=Výsledky!$IK$9),VLOOKUP(Tipy!HD16,'Kategórie hráčov'!$A$27:$B$76,2,FALSE),0))</f>
        <v>0</v>
      </c>
      <c r="IL22" s="62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65">
        <f>IF(ISBLANK($IM$3),"",IF(ISBLANK(Tipy!GZ16),"-",SUM(IH22:IL22)))</f>
        <v>20</v>
      </c>
      <c r="IN22" s="64"/>
      <c r="IO22" s="61">
        <f>IF(ISBLANK($IT$3),"",IF(ISBLANK(Tipy!HF16),0,IF(AND(Tipy!HF16=Výsledky!$IR$3,Tipy!HH16=Výsledky!$IT$3),60,0)))</f>
        <v>0</v>
      </c>
      <c r="IP22" s="61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61">
        <f>IF(ISBLANK($IT$3),"",IF(OR(Tipy!HI16=Výsledky!$IO$6,Tipy!HI16=Výsledky!$IO$7,Tipy!HI16=Výsledky!$IO$8,Tipy!HI16=Výsledky!$IO$9),VLOOKUP(Tipy!HI16,'Kategórie hráčov'!$A$2:$B$51,2,FALSE),0))</f>
        <v>0</v>
      </c>
      <c r="IR22" s="61">
        <f>IF(ISBLANK($IT$3),"",IF(OR(Tipy!HJ16=Výsledky!$IR$6,Tipy!HJ16=Výsledky!$IR$7,Tipy!HJ16=Výsledky!$IR$8,Tipy!HJ16=Výsledky!$IR$9),VLOOKUP(Tipy!HJ16,'Kategórie hráčov'!$A$27:$B$76,2,FALSE),0))</f>
        <v>0</v>
      </c>
      <c r="IS22" s="62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65">
        <f>IF(ISBLANK($IT$3),"",IF(ISBLANK(Tipy!HF16),"-",SUM(IO22:IS22)))</f>
        <v>20</v>
      </c>
      <c r="IU22" s="64"/>
      <c r="IV22" s="61">
        <f>IF(ISBLANK($JA$3),"",IF(ISBLANK(Tipy!HL16),0,IF(AND(Tipy!HL16=Výsledky!$IY$3,Tipy!HN16=Výsledky!$JA$3),60,0)))</f>
        <v>0</v>
      </c>
      <c r="IW22" s="61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61">
        <f>IF(ISBLANK($JA$3),"",IF(OR(Tipy!HO16=Výsledky!$IV$6,Tipy!HO16=Výsledky!$IV$7,Tipy!HO16=Výsledky!$IV$8,Tipy!HO16=Výsledky!$IV$9),IF(VLOOKUP(Tipy!HO16,'Kategórie hráčov'!$A$2:$B$80,2,FALSE)=30,30,20),0))</f>
        <v>20</v>
      </c>
      <c r="IY22" s="61">
        <f>IF(ISBLANK($JA$3),"",IF(OR(Tipy!HP16=Výsledky!$IY$6,Tipy!HP16=Výsledky!$IY$7,Tipy!HP16=Výsledky!$IY$8,Tipy!HP16=Výsledky!$IY$9),IF(VLOOKUP(Tipy!HP16,'Kategórie hráčov'!$A$2:$B$46,2,FALSE)=30,30,20),0))</f>
        <v>0</v>
      </c>
      <c r="IZ22" s="62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65">
        <f>IF(ISBLANK($JA$3),"",IF(ISBLANK(Tipy!HL16),"-",SUM(IV22:IZ22)))</f>
        <v>20</v>
      </c>
      <c r="JB22" s="64"/>
      <c r="JC22" s="102">
        <f>IF(ISBLANK($JH$3),"",IF(ISBLANK(Tipy!HR16),0,IF(AND(Tipy!HR16=Výsledky!$JF$3,Tipy!HT16=Výsledky!$JH$3),60,0)))</f>
        <v>0</v>
      </c>
      <c r="JD22" s="101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101">
        <f>IF(ISBLANK($JH$3),"",IF(OR(Tipy!HU16=Výsledky!$JC$6,Tipy!HU16=Výsledky!$JC$7,Tipy!HU16=Výsledky!$JC$8,Tipy!HU16=Výsledky!$JC$9),VLOOKUP(Tipy!HU16,'Kategórie hráčov'!$A$2:$B$51,2,FALSE),0))</f>
        <v>20</v>
      </c>
      <c r="JF22" s="101">
        <f>IF(ISBLANK($JH$3),"",IF(OR(Tipy!HV16=Výsledky!$JF$6,Tipy!HV16=Výsledky!$JF$7,Tipy!HV16=Výsledky!$JF$8,Tipy!HV16=Výsledky!$JF$9),VLOOKUP(Tipy!HV16,'Kategórie hráčov'!$A$27:$B$76,2,FALSE),0))</f>
        <v>0</v>
      </c>
      <c r="JG22" s="30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63">
        <f>IF(ISBLANK($JH$3),"",IF(ISBLANK(Tipy!HR16),"-",SUM(JC22:JG22)))</f>
        <v>40</v>
      </c>
      <c r="JI22" s="64"/>
      <c r="JJ22" s="61">
        <f>IF(ISBLANK($JH$3),"",IF(ISBLANK(Tipy!HX16),0,IF(AND(Tipy!HX16=Výsledky!$JF$3,Tipy!HZ16=Výsledky!$JH$3),60,0)))</f>
        <v>0</v>
      </c>
      <c r="JK22" s="61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61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61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62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65" t="str">
        <f>IF(ISBLANK($JH$3),"",IF(ISBLANK(Tipy!HX16),"-",SUM(JJ22:JN22)))</f>
        <v>-</v>
      </c>
      <c r="JP22" s="64"/>
      <c r="JQ22" s="61">
        <f>IF(ISBLANK($JV$3),"",IF(ISBLANK(Tipy!ID16),0,IF(AND(Tipy!ID16=Výsledky!$JT$3,Tipy!IF16=Výsledky!$JV$3),60,0)))</f>
        <v>0</v>
      </c>
      <c r="JR22" s="61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61">
        <f>IF(ISBLANK($JV$3),"",IF(OR(Tipy!IG16=Výsledky!$JQ$6,Tipy!IG16=Výsledky!$JQ$7,Tipy!IG16=Výsledky!$JQ$8,Tipy!IG16=Výsledky!$JQ$9),VLOOKUP(Tipy!IG16,'Kategórie hráčov'!$A$2:$B$51,2,FALSE),0))</f>
        <v>0</v>
      </c>
      <c r="JT22" s="61">
        <f>IF(ISBLANK($JV$3),"",IF(OR(Tipy!IH16=Výsledky!$JT$6,Tipy!IH16=Výsledky!$JT$7,Tipy!IH16=Výsledky!$JT$8,Tipy!IH16=Výsledky!$JT$9),VLOOKUP(Tipy!IH16,'Kategórie hráčov'!$A$27:$B$76,2,FALSE),0))</f>
        <v>20</v>
      </c>
      <c r="JU22" s="62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65">
        <f>IF(ISBLANK($JV$3),"",IF(ISBLANK(Tipy!ID16),"-",SUM(JQ22:JU22)))</f>
        <v>40</v>
      </c>
      <c r="JW22" s="64"/>
      <c r="JX22" s="61">
        <f>IF(ISBLANK($KQ$3),"",IF(ISBLANK(Tipy!IJ16),0,IF(AND(Tipy!IJ16=Výsledky!$KO$3,Tipy!IL16=Výsledky!$KQ$3),60,0)))</f>
        <v>0</v>
      </c>
      <c r="JY22" s="61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>0</v>
      </c>
      <c r="JZ22" s="61">
        <f>IF(ISBLANK($KQ$3),"",IF(OR(Tipy!IM16=Výsledky!$JX$6,Tipy!IM16=Výsledky!$JX$7,Tipy!IM16=Výsledky!$JX$8,Tipy!IM16=Výsledky!$JX$9),IF(VLOOKUP(Tipy!IM16,'Kategórie hráčov'!$A$2:$B$46,2,FALSE)=30,30,20),0))</f>
        <v>0</v>
      </c>
      <c r="KA22" s="61">
        <f>IF(ISBLANK($KQ$3),"",IF(OR(Tipy!IN16=Výsledky!$KA$6,Tipy!IN16=Výsledky!$KA$7,Tipy!IN16=Výsledky!$KA$8,Tipy!IN16=Výsledky!$KA$9),IF(VLOOKUP(Tipy!IN16,'Kategórie hráčov'!$A$2:$B$46,2,FALSE)=30,30,20),0))</f>
        <v>0</v>
      </c>
      <c r="KB22" s="62">
        <f>IF(ISBLANK($KQ$3),"",IF(ISBLANK(Tipy!IJ16),0,IF(OR(AND(Tipy!IJ16=Výsledky!$KO$3,OR(Tipy!IL16=Výsledky!$KQ$3+1,Tipy!IL16=Výsledky!$KQ$3-1)),AND(Tipy!IL16=Výsledky!$KQ$3,OR(Tipy!IJ16=Výsledky!$KO$3+1,Tipy!IJ16=Výsledky!$KO$3-1))),10,0)))</f>
        <v>0</v>
      </c>
      <c r="KC22" s="65" t="str">
        <f>IF(ISBLANK($KQ$3),"",IF(ISBLANK(Tipy!IJ16),"-",SUM(JX22:KB22)))</f>
        <v>-</v>
      </c>
      <c r="KD22" s="64"/>
      <c r="KE22" s="61">
        <f>IF(ISBLANK($KJ$3),"",IF(ISBLANK(Tipy!IP16),0,IF(AND(Tipy!IP16=Výsledky!$KH$3,Tipy!IR16=Výsledky!$KJ$3),60,0)))</f>
        <v>0</v>
      </c>
      <c r="KF22" s="61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20</v>
      </c>
      <c r="KG22" s="61">
        <f>IF(ISBLANK($KJ$3),"",IF(OR(Tipy!IS16=Výsledky!$KE$6,Tipy!IS16=Výsledky!$KE$7,Tipy!IS16=Výsledky!$KE$8,Tipy!IS16=Výsledky!$KE$9),VLOOKUP(Tipy!IS16,'Kategórie hráčov'!$A$2:$B$51,2,FALSE),0))</f>
        <v>40</v>
      </c>
      <c r="KH22" s="61">
        <f>IF(ISBLANK($KJ$3),"",IF(OR(Tipy!IT16=Výsledky!$KH$6,Tipy!IT16=Výsledky!$KH$7,Tipy!IT16=Výsledky!$KH$8,Tipy!IT16=Výsledky!$KH$9),VLOOKUP(Tipy!IT16,'Kategórie hráčov'!$A$27:$B$76,2,FALSE),0))</f>
        <v>30</v>
      </c>
      <c r="KI22" s="62">
        <f>IF(ISBLANK($KJ$3),"",IF(ISBLANK(Tipy!IP16),0,IF(OR(AND(Tipy!IP16=Výsledky!$KH$3,OR(Tipy!IR16=Výsledky!$KJ$3+1,Tipy!IR16=Výsledky!$KJ$3-1)),AND(Tipy!IR16=Výsledky!$KJ$3,OR(Tipy!IP16=Výsledky!$KH$3+1,Tipy!IP16=Výsledky!$KH$3-1))),10,0)))</f>
        <v>0</v>
      </c>
      <c r="KJ22" s="65">
        <f>IF(ISBLANK($KJ$3),"",IF(ISBLANK(Tipy!IP16),"-",SUM(KE22:KI22)))</f>
        <v>90</v>
      </c>
      <c r="KK22" s="64"/>
      <c r="KL22" s="61">
        <f>IF(ISBLANK($KQ$3),"",IF(ISBLANK(Tipy!IV16),0,IF(AND(Tipy!IV16=Výsledky!$KO$3,Tipy!IX16=Výsledky!$KQ$3),60,0)))</f>
        <v>0</v>
      </c>
      <c r="KM22" s="61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61">
        <f>IF(ISBLANK($KQ$3),"",IF(OR(Tipy!IY16=Výsledky!$KL$6,Tipy!IY16=Výsledky!$KL$7,Tipy!IY16=Výsledky!$KL$8,Tipy!IY16=Výsledky!$KL$9),VLOOKUP(Tipy!IY16,'Kategórie hráčov'!$A$2:$B$51,2,FALSE),0))</f>
        <v>0</v>
      </c>
      <c r="KO22" s="61">
        <f>IF(ISBLANK($KQ$3),"",IF(OR(Tipy!IZ16=Výsledky!$KO$6,Tipy!IZ16=Výsledky!$KO$7,Tipy!IZ16=Výsledky!$KO$8,Tipy!IZ16=Výsledky!$KO$9),VLOOKUP(Tipy!IZ16,'Kategórie hráčov'!$A$27:$B$76,2,FALSE),0))</f>
        <v>0</v>
      </c>
      <c r="KP22" s="62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65">
        <f>IF(ISBLANK($KJ$3),"",IF(ISBLANK(Tipy!IV16),"-",SUM(KL22:KP22)))</f>
        <v>0</v>
      </c>
      <c r="KR22" s="64"/>
      <c r="KS22" s="61">
        <f>IF(ISBLANK($KX$3),"",IF(ISBLANK(Tipy!JB16),0,IF(AND(Tipy!JB16=Výsledky!$KV$3,Tipy!JD16=Výsledky!$KX$3),60,0)))</f>
        <v>0</v>
      </c>
      <c r="KT22" s="61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61">
        <f>IF(ISBLANK($KX$3),"",IF(OR(Tipy!JE16=Výsledky!$KS$6,Tipy!JE16=Výsledky!$KS$7,Tipy!JE16=Výsledky!$KS$8,Tipy!JE16=Výsledky!$KS$9),VLOOKUP(Tipy!JE16,'Kategórie hráčov'!$A$2:$B$51,2,FALSE),0))</f>
        <v>0</v>
      </c>
      <c r="KV22" s="61">
        <f>IF(ISBLANK($KX$3),"",IF(OR(Tipy!JF16=Výsledky!$KV$6,Tipy!JF16=Výsledky!$KV$7,Tipy!JF16=Výsledky!$KV$8,Tipy!JF16=Výsledky!$KV$9),VLOOKUP(Tipy!JF16,'Kategórie hráčov'!$A$27:$B$76,2,FALSE),0))</f>
        <v>20</v>
      </c>
      <c r="KW22" s="62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65">
        <f>IF(ISBLANK($KX$3),"",IF(ISBLANK(Tipy!JB16),"-",SUM(KS22:KW22)))</f>
        <v>40</v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>
        <f>IF(ISBLANK($JH$3),"",IF(ISBLANK(Tipy!JU16),0,IF(AND(Tipy!JU16=Výsledky!$JF$3,Tipy!JW16=Výsledky!$JH$3),60,0)))</f>
        <v>0</v>
      </c>
      <c r="LH22" s="61" t="e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>#VALUE!</v>
      </c>
      <c r="LI22" s="61" t="e">
        <f>IF(ISBLANK($JH$3),"",IF(OR(Tipy!JX16=Výsledky!#REF!,Tipy!JX16=Výsledky!#REF!,Tipy!JX16=Výsledky!#REF!,Tipy!JX16=Výsledky!$JJ$9),IF(VLOOKUP(Tipy!JX16,'Kategórie hráčov'!$A$2:$B$46,2,FALSE)=30,30,20),0))</f>
        <v>#REF!</v>
      </c>
      <c r="LJ22" s="61" t="e">
        <f>IF(ISBLANK($JH$3),"",IF(OR(Tipy!JY16=Výsledky!#REF!,Tipy!JY16=Výsledky!#REF!,Tipy!JY16=Výsledky!#REF!,Tipy!JY16=Výsledky!$JM$9),IF(VLOOKUP(Tipy!JY16,'Kategórie hráčov'!$A$2:$B$46,2,FALSE)=30,30,20),0))</f>
        <v>#REF!</v>
      </c>
      <c r="LK22" s="62">
        <f>IF(ISBLANK($JH$3),"",IF(ISBLANK(Tipy!JU16),0,IF(OR(AND(Tipy!JU16=Výsledky!$JF$3,OR(Tipy!JW16=Výsledky!$JH$3+1,Tipy!JW16=Výsledky!$JH$3-1)),AND(Tipy!JW16=Výsledky!$JH$3,OR(Tipy!JU16=Výsledky!$JF$3+1,Tipy!JU16=Výsledky!$JF$3-1))),10,0)))</f>
        <v>0</v>
      </c>
      <c r="LL22" s="65" t="e">
        <f>IF(ISBLANK($JH$3),"",IF(ISBLANK(Tipy!JU16),"-",SUM(LG22:LK22)))</f>
        <v>#VALUE!</v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>
        <f>IF(ISBLANK($JH$3),"",IF(ISBLANK(Tipy!KI16),0,IF(AND(Tipy!KI16=Výsledky!$JF$3,Tipy!KK16=Výsledky!$JH$3),60,0)))</f>
        <v>0</v>
      </c>
      <c r="LV22" s="61" t="e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>#VALUE!</v>
      </c>
      <c r="LW22" s="61" t="e">
        <f>IF(ISBLANK($JH$3),"",IF(OR(Tipy!KL16=Výsledky!#REF!,Tipy!KL16=Výsledky!#REF!,Tipy!KL16=Výsledky!#REF!,Tipy!KL16=Výsledky!$JJ$9),IF(VLOOKUP(Tipy!KL16,'Kategórie hráčov'!$A$2:$B$46,2,FALSE)=30,30,20),0))</f>
        <v>#REF!</v>
      </c>
      <c r="LX22" s="61" t="e">
        <f>IF(ISBLANK($JH$3),"",IF(OR(Tipy!KM16=Výsledky!#REF!,Tipy!KM16=Výsledky!#REF!,Tipy!KM16=Výsledky!#REF!,Tipy!KM16=Výsledky!$JM$9),IF(VLOOKUP(Tipy!KM16,'Kategórie hráčov'!$A$2:$B$46,2,FALSE)=30,30,20),0))</f>
        <v>#REF!</v>
      </c>
      <c r="LY22" s="62">
        <f>IF(ISBLANK($JH$3),"",IF(ISBLANK(Tipy!KI16),0,IF(OR(AND(Tipy!KI16=Výsledky!$JF$3,OR(Tipy!KK16=Výsledky!$JH$3+1,Tipy!KK16=Výsledky!$JH$3-1)),AND(Tipy!KK16=Výsledky!$JH$3,OR(Tipy!KI16=Výsledky!$JF$3+1,Tipy!KI16=Výsledky!$JF$3-1))),10,0)))</f>
        <v>0</v>
      </c>
      <c r="LZ22" s="65" t="e">
        <f>IF(ISBLANK($JH$3),"",IF(ISBLANK(Tipy!KI16),"-",SUM(LU22:LY22)))</f>
        <v>#VALUE!</v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7">
        <f>Tipy!A17</f>
        <v>52</v>
      </c>
      <c r="B23" s="277" t="s">
        <v>247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>
        <f>IF(ISBLANK($GB$3),"",IF(ISBLANK(Tipy!EX17),0,IF(AND(Tipy!EX17=Výsledky!$FZ$3,Tipy!EZ17=Výsledky!$GB$3),60,0)))</f>
        <v>0</v>
      </c>
      <c r="FX23" s="61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61">
        <f>IF(ISBLANK($GB$3),"",IF(OR(Tipy!FA17=Výsledky!$FW$6,Tipy!FA17=Výsledky!$FW$7,Tipy!FA17=Výsledky!$FW$8,Tipy!FA17=Výsledky!$FW$9),IF(VLOOKUP(Tipy!FA17,'Kategórie hráčov'!$A$2:$B$46,2,FALSE)=30,30,20),0))</f>
        <v>0</v>
      </c>
      <c r="FZ23" s="61">
        <f>IF(ISBLANK($GB$3),"",IF(OR(Tipy!FB17=Výsledky!$FZ$6,Tipy!FB17=Výsledky!$FZ$7,Tipy!FB17=Výsledky!$FZ$8,Tipy!FB17=Výsledky!$FZ$9),IF(VLOOKUP(Tipy!FB17,'Kategórie hráčov'!$A$2:$B$46,2,FALSE)=30,30,20),0))</f>
        <v>0</v>
      </c>
      <c r="GA23" s="62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5">
        <f>IF(ISBLANK($GB$3),"",IF(ISBLANK(Tipy!EX17),"-",SUM(FW23:GA23)))</f>
        <v>0</v>
      </c>
      <c r="GC23" s="64"/>
      <c r="GD23" s="61">
        <f>IF(ISBLANK($GI$3),"",IF(ISBLANK(Tipy!FD17),0,IF(AND(Tipy!FD17=Výsledky!$GG$3,Tipy!FF17=Výsledky!$GI$3),60,0)))</f>
        <v>0</v>
      </c>
      <c r="GE23" s="61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61">
        <f>IF(ISBLANK($GI$3),"",IF(OR(Tipy!FG17=Výsledky!$GD$6,Tipy!FG17=Výsledky!$GD$7,Tipy!FG17=Výsledky!$GD$8,Tipy!FG17=Výsledky!$GD$9),VLOOKUP(Tipy!FG17,'Kategórie hráčov'!$A$2:$B$51,2,FALSE),0))</f>
        <v>20</v>
      </c>
      <c r="GG23" s="61">
        <f>IF(ISBLANK($GI$3),"",IF(OR(Tipy!FH17=Výsledky!$GG$6,Tipy!FH17=Výsledky!$GG$7,Tipy!FH17=Výsledky!$GG$8,Tipy!FH17=Výsledky!$GG$9),VLOOKUP(Tipy!FH17,'Kategórie hráčov'!$A$27:$B$76,2,FALSE),0))</f>
        <v>0</v>
      </c>
      <c r="GH23" s="62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5">
        <f>IF(ISBLANK($GI$3),"",IF(ISBLANK(Tipy!FD17),"-",SUM(GD23:GH23)))</f>
        <v>40</v>
      </c>
      <c r="GJ23" s="64"/>
      <c r="GK23" s="61">
        <f>IF(ISBLANK($GP$3),"",IF(ISBLANK(Tipy!FJ17),0,IF(AND(Tipy!FJ17=Výsledky!$GN$3,Tipy!FL17=Výsledky!$GP$3),60,0)))</f>
        <v>0</v>
      </c>
      <c r="GL23" s="61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61">
        <f>IF(ISBLANK($GP$3),"",IF(OR(Tipy!FM17=Výsledky!$GK$6,Tipy!FM17=Výsledky!$GK$7,Tipy!FM17=Výsledky!$GK$8,Tipy!FM17=Výsledky!$GK$9),VLOOKUP(Tipy!FM17,'Kategórie hráčov'!$A$2:$B$51,2,FALSE),0))</f>
        <v>20</v>
      </c>
      <c r="GN23" s="61">
        <f>IF(ISBLANK($GP$3),"",IF(OR(Tipy!FN17=Výsledky!$GN$6,Tipy!FN17=Výsledky!$GN$7,Tipy!FN17=Výsledky!$GN$8,Tipy!FN17=Výsledky!$GN$9),VLOOKUP(Tipy!FN17,'Kategórie hráčov'!$A$27:$B$76,2,FALSE),0))</f>
        <v>30</v>
      </c>
      <c r="GO23" s="62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5">
        <f>IF(ISBLANK($GP$3),"",IF(ISBLANK(Tipy!FJ17),"-",SUM(GK23:GO23)))</f>
        <v>60</v>
      </c>
      <c r="GQ23" s="64"/>
      <c r="GR23" s="61">
        <f>IF(ISBLANK($GW$3),"",IF(ISBLANK(Tipy!FP17),0,IF(AND(Tipy!FP17=Výsledky!$GU$3,Tipy!FR17=Výsledky!$GW$3),60,0)))</f>
        <v>0</v>
      </c>
      <c r="GS23" s="61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61">
        <f>IF(ISBLANK($GW$3),"",IF(OR(Tipy!FS17=Výsledky!$GR$6,Tipy!FS17=Výsledky!$GR$7,Tipy!FS17=Výsledky!$GR$8,Tipy!FS17=Výsledky!$GR$9),VLOOKUP(Tipy!FS17,'Kategórie hráčov'!$A$2:$B$51,2,FALSE),0))</f>
        <v>0</v>
      </c>
      <c r="GU23" s="61">
        <f>IF(ISBLANK($GW$3),"",IF(OR(Tipy!FT17=Výsledky!$GU$6,Tipy!FT17=Výsledky!$GU$7,Tipy!FT17=Výsledky!$GU$8,Tipy!FT17=Výsledky!$GU$9),VLOOKUP(Tipy!FT17,'Kategórie hráčov'!$A$27:$B$76,2,FALSE),0))</f>
        <v>0</v>
      </c>
      <c r="GV23" s="62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5">
        <f>IF(ISBLANK($GW$3),"",IF(ISBLANK(Tipy!FP17),"-",SUM(GR23:GV23)))</f>
        <v>20</v>
      </c>
      <c r="GX23" s="64"/>
      <c r="GY23" s="61">
        <f>IF(ISBLANK($HD$3),"",IF(ISBLANK(Tipy!FV17),0,IF(AND(Tipy!FV17=Výsledky!$HB$3,Tipy!FX17=Výsledky!$HD$3),60,0)))</f>
        <v>0</v>
      </c>
      <c r="GZ23" s="61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61">
        <f>IF(ISBLANK($HD$3),"",IF(OR(Tipy!FY17=Výsledky!$GY$6,Tipy!FY17=Výsledky!$GY$7,Tipy!FY17=Výsledky!$GY$8,Tipy!FY17=Výsledky!$GY$9),VLOOKUP(Tipy!FY17,'Kategórie hráčov'!$A$2:$B$51,2,FALSE),0))</f>
        <v>20</v>
      </c>
      <c r="HB23" s="61">
        <f>IF(ISBLANK($HD$3),"",IF(OR(Tipy!FZ17=Výsledky!$HB$6,Tipy!FZ17=Výsledky!$HB$7,Tipy!FZ17=Výsledky!$HB$8,Tipy!FZ17=Výsledky!$HB$9),VLOOKUP(Tipy!FZ17,'Kategórie hráčov'!$A$27:$B$76,2,FALSE),0))</f>
        <v>20</v>
      </c>
      <c r="HC23" s="62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5">
        <f>IF(ISBLANK($HD$3),"",IF(ISBLANK(Tipy!FV17),"-",SUM(GY23:HC23)))</f>
        <v>60</v>
      </c>
      <c r="HE23" s="64"/>
      <c r="HF23" s="61">
        <f>IF(ISBLANK($HK$3),"",IF(ISBLANK(Tipy!GB17),0,IF(AND(Tipy!GB17=Výsledky!$HI$3,Tipy!GD17=Výsledky!$HK$3),60,0)))</f>
        <v>0</v>
      </c>
      <c r="HG23" s="61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61">
        <f>IF(ISBLANK($HK$3),"",IF(OR(Tipy!GE17=Výsledky!$HF$6,Tipy!GE17=Výsledky!$HF$7,Tipy!GE17=Výsledky!$HF$8,Tipy!GE17=Výsledky!$HF$9),VLOOKUP(Tipy!GE17,'Kategórie hráčov'!$A$2:$B$51,2,FALSE),0))</f>
        <v>0</v>
      </c>
      <c r="HI23" s="61">
        <f>IF(ISBLANK($HK$3),"",IF(OR(Tipy!GF17=Výsledky!$HI$6,Tipy!GF17=Výsledky!$HI$7,Tipy!GF17=Výsledky!$HI$8,Tipy!GF17=Výsledky!$HI$9),VLOOKUP(Tipy!GF17,'Kategórie hráčov'!$A$27:$B$76,2,FALSE),0))</f>
        <v>0</v>
      </c>
      <c r="HJ23" s="62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5">
        <f>IF(ISBLANK($HK$3),"",IF(ISBLANK(Tipy!GB17),"-",SUM(HF23:HJ23)))</f>
        <v>0</v>
      </c>
      <c r="HL23" s="64"/>
      <c r="HM23" s="61">
        <f>IF(ISBLANK($HR$3),"",IF(ISBLANK(Tipy!GH17),0,IF(AND(Tipy!GH17=Výsledky!$HP$3,Tipy!GJ17=Výsledky!$HR$3),60,0)))</f>
        <v>0</v>
      </c>
      <c r="HN23" s="61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61">
        <f>IF(ISBLANK($HR$3),"",IF(OR(Tipy!GK17=Výsledky!$HM$6,Tipy!GK17=Výsledky!$HM$7,Tipy!GK17=Výsledky!$HM$8,Tipy!GK17=Výsledky!$HM$9),VLOOKUP(Tipy!GK17,'Kategórie hráčov'!$A$2:$B$51,2,FALSE),0))</f>
        <v>0</v>
      </c>
      <c r="HP23" s="61">
        <f>IF(ISBLANK($HR$3),"",IF(OR(Tipy!GL17=Výsledky!$HP$6,Tipy!GL17=Výsledky!$HP$7,Tipy!GL17=Výsledky!$HP$8,Tipy!GL17=Výsledky!$HP$9),VLOOKUP(Tipy!GL17,'Kategórie hráčov'!$A$27:$B$76,2,FALSE),0))</f>
        <v>20</v>
      </c>
      <c r="HQ23" s="62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5">
        <f>IF(ISBLANK($HR$3),"",IF(ISBLANK(Tipy!GH17),"-",SUM(HM23:HQ23)))</f>
        <v>50</v>
      </c>
      <c r="HS23" s="64"/>
      <c r="HT23" s="61">
        <f>IF(ISBLANK($HY$3),"",IF(ISBLANK(Tipy!GN17),0,IF(AND(Tipy!GN17=Výsledky!$HW$3,Tipy!GP17=Výsledky!$HY$3),60,0)))</f>
        <v>0</v>
      </c>
      <c r="HU23" s="61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61">
        <f>IF(ISBLANK($HY$3),"",IF(OR(Tipy!GQ17=Výsledky!$HT$6,Tipy!GQ17=Výsledky!$HT$7,Tipy!GQ17=Výsledky!$HT$8,Tipy!GQ17=Výsledky!$HT$9),VLOOKUP(Tipy!GQ17,'Kategórie hráčov'!$A$2:$B$51,2,FALSE),0))</f>
        <v>20</v>
      </c>
      <c r="HW23" s="61">
        <f>IF(ISBLANK($HY$3),"",IF(OR(Tipy!GR17=Výsledky!$HW$6,Tipy!GR17=Výsledky!$HW$7,Tipy!GR17=Výsledky!$HW$8,Tipy!GR17=Výsledky!$HW$9),VLOOKUP(Tipy!GR17,'Kategórie hráčov'!$A$27:$B$76,2,FALSE),0))</f>
        <v>0</v>
      </c>
      <c r="HX23" s="62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5">
        <f>IF(ISBLANK($HY$3),"",IF(ISBLANK(Tipy!GN17),"-",SUM(HT23:HX23)))</f>
        <v>40</v>
      </c>
      <c r="HZ23" s="64"/>
      <c r="IA23" s="61">
        <f>IF(ISBLANK($IF$3),"",IF(ISBLANK(Tipy!GT17),0,IF(AND(Tipy!GT17=Výsledky!$ID$3,Tipy!GV17=Výsledky!$IF$3),60,0)))</f>
        <v>0</v>
      </c>
      <c r="IB23" s="61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61">
        <f>IF(ISBLANK($IF$3),"",IF(OR(Tipy!GW17=Výsledky!$IA$6,Tipy!GW17=Výsledky!$IA$7,Tipy!GW17=Výsledky!$IA$8,Tipy!GW17=Výsledky!$IA$9),VLOOKUP(Tipy!GW17,'Kategórie hráčov'!$A$2:$B$51,2,FALSE),0))</f>
        <v>0</v>
      </c>
      <c r="ID23" s="61">
        <f>IF(ISBLANK($IF$3),"",IF(OR(Tipy!GX17=Výsledky!$ID$6,Tipy!GX17=Výsledky!$ID$7,Tipy!GX17=Výsledky!$ID$8,Tipy!GX17=Výsledky!$ID$9),IF(VLOOKUP(Tipy!GX17,'Kategórie hráčov'!$A$2:$B$46,2,FALSE)=30,30,20),0))</f>
        <v>0</v>
      </c>
      <c r="IE23" s="62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65">
        <f>IF(ISBLANK($IF$3),"",IF(ISBLANK(Tipy!GT17),"-",SUM(IA23:IE23)))</f>
        <v>0</v>
      </c>
      <c r="IG23" s="64"/>
      <c r="IH23" s="61">
        <f>IF(ISBLANK($IM$3),"",IF(ISBLANK(Tipy!GZ17),0,IF(AND(Tipy!GZ17=Výsledky!$IK$3,Tipy!HB17=Výsledky!$IM$3),60,0)))</f>
        <v>0</v>
      </c>
      <c r="II23" s="61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61">
        <f>IF(ISBLANK($IM$3),"",IF(OR(Tipy!HC17=Výsledky!$IH$6,Tipy!HC17=Výsledky!$IH$7,Tipy!HC17=Výsledky!$IH$8,Tipy!HC17=Výsledky!$IH$9),VLOOKUP(Tipy!HC17,'Kategórie hráčov'!$A$2:$B$51,2,FALSE),0))</f>
        <v>20</v>
      </c>
      <c r="IK23" s="61">
        <f>IF(ISBLANK($IM$3),"",IF(OR(Tipy!HD17=Výsledky!$IK$6,Tipy!HD17=Výsledky!$IK$7,Tipy!HD17=Výsledky!$IK$8,Tipy!HD17=Výsledky!$IK$9),VLOOKUP(Tipy!HD17,'Kategórie hráčov'!$A$27:$B$76,2,FALSE),0))</f>
        <v>0</v>
      </c>
      <c r="IL23" s="62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65">
        <f>IF(ISBLANK($IM$3),"",IF(ISBLANK(Tipy!GZ17),"-",SUM(IH23:IL23)))</f>
        <v>40</v>
      </c>
      <c r="IN23" s="64"/>
      <c r="IO23" s="61">
        <f>IF(ISBLANK($IT$3),"",IF(ISBLANK(Tipy!HF17),0,IF(AND(Tipy!HF17=Výsledky!$IR$3,Tipy!HH17=Výsledky!$IT$3),60,0)))</f>
        <v>0</v>
      </c>
      <c r="IP23" s="61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61">
        <f>IF(ISBLANK($IT$3),"",IF(OR(Tipy!HI17=Výsledky!$IO$6,Tipy!HI17=Výsledky!$IO$7,Tipy!HI17=Výsledky!$IO$8,Tipy!HI17=Výsledky!$IO$9),VLOOKUP(Tipy!HI17,'Kategórie hráčov'!$A$2:$B$51,2,FALSE),0))</f>
        <v>20</v>
      </c>
      <c r="IR23" s="61">
        <f>IF(ISBLANK($IT$3),"",IF(OR(Tipy!HJ17=Výsledky!$IR$6,Tipy!HJ17=Výsledky!$IR$7,Tipy!HJ17=Výsledky!$IR$8,Tipy!HJ17=Výsledky!$IR$9),VLOOKUP(Tipy!HJ17,'Kategórie hráčov'!$A$27:$B$76,2,FALSE),0))</f>
        <v>0</v>
      </c>
      <c r="IS23" s="62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65">
        <f>IF(ISBLANK($IT$3),"",IF(ISBLANK(Tipy!HF17),"-",SUM(IO23:IS23)))</f>
        <v>40</v>
      </c>
      <c r="IU23" s="64"/>
      <c r="IV23" s="61">
        <f>IF(ISBLANK($JA$3),"",IF(ISBLANK(Tipy!HL17),0,IF(AND(Tipy!HL17=Výsledky!$IY$3,Tipy!HN17=Výsledky!$JA$3),60,0)))</f>
        <v>0</v>
      </c>
      <c r="IW23" s="61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61">
        <f>IF(ISBLANK($JA$3),"",IF(OR(Tipy!HO17=Výsledky!$IV$6,Tipy!HO17=Výsledky!$IV$7,Tipy!HO17=Výsledky!$IV$8,Tipy!HO17=Výsledky!$IV$9),IF(VLOOKUP(Tipy!HO17,'Kategórie hráčov'!$A$2:$B$46,2,FALSE)=30,30,20),0))</f>
        <v>0</v>
      </c>
      <c r="IY23" s="61">
        <f>IF(ISBLANK($JA$3),"",IF(OR(Tipy!HP17=Výsledky!$IY$6,Tipy!HP17=Výsledky!$IY$7,Tipy!HP17=Výsledky!$IY$8,Tipy!HP17=Výsledky!$IY$9),IF(VLOOKUP(Tipy!HP17,'Kategórie hráčov'!$A$2:$B$46,2,FALSE)=30,30,20),0))</f>
        <v>0</v>
      </c>
      <c r="IZ23" s="62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65">
        <f>IF(ISBLANK($JA$3),"",IF(ISBLANK(Tipy!HL17),"-",SUM(IV23:IZ23)))</f>
        <v>0</v>
      </c>
      <c r="JB23" s="64"/>
      <c r="JC23" s="102">
        <f>IF(ISBLANK($JH$3),"",IF(ISBLANK(Tipy!HR17),0,IF(AND(Tipy!HR17=Výsledky!$JF$3,Tipy!HT17=Výsledky!$JH$3),60,0)))</f>
        <v>0</v>
      </c>
      <c r="JD23" s="101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101">
        <f>IF(ISBLANK($JH$3),"",IF(OR(Tipy!HU17=Výsledky!$JC$6,Tipy!HU17=Výsledky!$JC$7,Tipy!HU17=Výsledky!$JC$8,Tipy!HU17=Výsledky!$JC$9),VLOOKUP(Tipy!HU17,'Kategórie hráčov'!$A$2:$B$51,2,FALSE),0))</f>
        <v>20</v>
      </c>
      <c r="JF23" s="101">
        <f>IF(ISBLANK($JH$3),"",IF(OR(Tipy!HV17=Výsledky!$JF$6,Tipy!HV17=Výsledky!$JF$7,Tipy!HV17=Výsledky!$JF$8,Tipy!HV17=Výsledky!$JF$9),VLOOKUP(Tipy!HV17,'Kategórie hráčov'!$A$27:$B$76,2,FALSE),0))</f>
        <v>0</v>
      </c>
      <c r="JG23" s="30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63">
        <f>IF(ISBLANK($JH$3),"",IF(ISBLANK(Tipy!HR17),"-",SUM(JC23:JG23)))</f>
        <v>40</v>
      </c>
      <c r="JI23" s="64"/>
      <c r="JJ23" s="61">
        <f>IF(ISBLANK($JH$3),"",IF(ISBLANK(Tipy!HX17),0,IF(AND(Tipy!HX17=Výsledky!$JF$3,Tipy!HZ17=Výsledky!$JH$3),60,0)))</f>
        <v>0</v>
      </c>
      <c r="JK23" s="61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61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61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62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65" t="str">
        <f>IF(ISBLANK($JH$3),"",IF(ISBLANK(Tipy!HX17),"-",SUM(JJ23:JN23)))</f>
        <v>-</v>
      </c>
      <c r="JP23" s="64"/>
      <c r="JQ23" s="61">
        <f>IF(ISBLANK($JV$3),"",IF(ISBLANK(Tipy!ID17),0,IF(AND(Tipy!ID17=Výsledky!$JT$3,Tipy!IF17=Výsledky!$JV$3),60,0)))</f>
        <v>0</v>
      </c>
      <c r="JR23" s="61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61">
        <f>IF(ISBLANK($JV$3),"",IF(OR(Tipy!IG17=Výsledky!$JQ$6,Tipy!IG17=Výsledky!$JQ$7,Tipy!IG17=Výsledky!$JQ$8,Tipy!IG17=Výsledky!$JQ$9),VLOOKUP(Tipy!IG17,'Kategórie hráčov'!$A$2:$B$51,2,FALSE),0))</f>
        <v>0</v>
      </c>
      <c r="JT23" s="61">
        <f>IF(ISBLANK($JV$3),"",IF(OR(Tipy!IH17=Výsledky!$JT$6,Tipy!IH17=Výsledky!$JT$7,Tipy!IH17=Výsledky!$JT$8,Tipy!IH17=Výsledky!$JT$9),VLOOKUP(Tipy!IH17,'Kategórie hráčov'!$A$27:$B$76,2,FALSE),0))</f>
        <v>0</v>
      </c>
      <c r="JU23" s="62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65">
        <f>IF(ISBLANK($JV$3),"",IF(ISBLANK(Tipy!ID17),"-",SUM(JQ23:JU23)))</f>
        <v>30</v>
      </c>
      <c r="JW23" s="64"/>
      <c r="JX23" s="61">
        <f>IF(ISBLANK($KQ$3),"",IF(ISBLANK(Tipy!IJ17),0,IF(AND(Tipy!IJ17=Výsledky!$KO$3,Tipy!IL17=Výsledky!$KQ$3),60,0)))</f>
        <v>0</v>
      </c>
      <c r="JY23" s="61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>0</v>
      </c>
      <c r="JZ23" s="61">
        <f>IF(ISBLANK($KQ$3),"",IF(OR(Tipy!IM17=Výsledky!$JX$6,Tipy!IM17=Výsledky!$JX$7,Tipy!IM17=Výsledky!$JX$8,Tipy!IM17=Výsledky!$JX$9),IF(VLOOKUP(Tipy!IM17,'Kategórie hráčov'!$A$2:$B$46,2,FALSE)=30,30,20),0))</f>
        <v>0</v>
      </c>
      <c r="KA23" s="61">
        <f>IF(ISBLANK($KQ$3),"",IF(OR(Tipy!IN17=Výsledky!$KA$6,Tipy!IN17=Výsledky!$KA$7,Tipy!IN17=Výsledky!$KA$8,Tipy!IN17=Výsledky!$KA$9),IF(VLOOKUP(Tipy!IN17,'Kategórie hráčov'!$A$2:$B$46,2,FALSE)=30,30,20),0))</f>
        <v>0</v>
      </c>
      <c r="KB23" s="62">
        <f>IF(ISBLANK($KQ$3),"",IF(ISBLANK(Tipy!IJ17),0,IF(OR(AND(Tipy!IJ17=Výsledky!$KO$3,OR(Tipy!IL17=Výsledky!$KQ$3+1,Tipy!IL17=Výsledky!$KQ$3-1)),AND(Tipy!IL17=Výsledky!$KQ$3,OR(Tipy!IJ17=Výsledky!$KO$3+1,Tipy!IJ17=Výsledky!$KO$3-1))),10,0)))</f>
        <v>0</v>
      </c>
      <c r="KC23" s="65" t="str">
        <f>IF(ISBLANK($KQ$3),"",IF(ISBLANK(Tipy!IJ17),"-",SUM(JX23:KB23)))</f>
        <v>-</v>
      </c>
      <c r="KD23" s="64"/>
      <c r="KE23" s="61">
        <f>IF(ISBLANK($KJ$3),"",IF(ISBLANK(Tipy!IP17),0,IF(AND(Tipy!IP17=Výsledky!$KH$3,Tipy!IR17=Výsledky!$KJ$3),60,0)))</f>
        <v>60</v>
      </c>
      <c r="KF23" s="61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61">
        <f>IF(ISBLANK($KJ$3),"",IF(OR(Tipy!IS17=Výsledky!$KE$6,Tipy!IS17=Výsledky!$KE$7,Tipy!IS17=Výsledky!$KE$8,Tipy!IS17=Výsledky!$KE$9),VLOOKUP(Tipy!IS17,'Kategórie hráčov'!$A$2:$B$51,2,FALSE),0))</f>
        <v>20</v>
      </c>
      <c r="KH23" s="61">
        <f>IF(ISBLANK($KJ$3),"",IF(OR(Tipy!IT17=Výsledky!$KH$6,Tipy!IT17=Výsledky!$KH$7,Tipy!IT17=Výsledky!$KH$8,Tipy!IT17=Výsledky!$KH$9),VLOOKUP(Tipy!IT17,'Kategórie hráčov'!$A$27:$B$76,2,FALSE),0))</f>
        <v>30</v>
      </c>
      <c r="KI23" s="62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65">
        <f>IF(ISBLANK($KJ$3),"",IF(ISBLANK(Tipy!IP17),"-",SUM(KE23:KI23)))</f>
        <v>110</v>
      </c>
      <c r="KK23" s="64"/>
      <c r="KL23" s="61">
        <f>IF(ISBLANK($KQ$3),"",IF(ISBLANK(Tipy!IV17),0,IF(AND(Tipy!IV17=Výsledky!$KO$3,Tipy!IX17=Výsledky!$KQ$3),60,0)))</f>
        <v>0</v>
      </c>
      <c r="KM23" s="61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61">
        <f>IF(ISBLANK($KQ$3),"",IF(OR(Tipy!IY17=Výsledky!$KL$6,Tipy!IY17=Výsledky!$KL$7,Tipy!IY17=Výsledky!$KL$8,Tipy!IY17=Výsledky!$KL$9),VLOOKUP(Tipy!IY17,'Kategórie hráčov'!$A$2:$B$51,2,FALSE),0))</f>
        <v>0</v>
      </c>
      <c r="KO23" s="61">
        <f>IF(ISBLANK($KQ$3),"",IF(OR(Tipy!IZ17=Výsledky!$KO$6,Tipy!IZ17=Výsledky!$KO$7,Tipy!IZ17=Výsledky!$KO$8,Tipy!IZ17=Výsledky!$KO$9),VLOOKUP(Tipy!IZ17,'Kategórie hráčov'!$A$27:$B$76,2,FALSE),0))</f>
        <v>0</v>
      </c>
      <c r="KP23" s="62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65">
        <f>IF(ISBLANK($KJ$3),"",IF(ISBLANK(Tipy!IV17),"-",SUM(KL23:KP23)))</f>
        <v>0</v>
      </c>
      <c r="KR23" s="64"/>
      <c r="KS23" s="61">
        <f>IF(ISBLANK($KX$3),"",IF(ISBLANK(Tipy!JB17),0,IF(AND(Tipy!JB17=Výsledky!$KV$3,Tipy!JD17=Výsledky!$KX$3),60,0)))</f>
        <v>60</v>
      </c>
      <c r="KT23" s="61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61">
        <f>IF(ISBLANK($KX$3),"",IF(OR(Tipy!JE17=Výsledky!$KS$6,Tipy!JE17=Výsledky!$KS$7,Tipy!JE17=Výsledky!$KS$8,Tipy!JE17=Výsledky!$KS$9),VLOOKUP(Tipy!JE17,'Kategórie hráčov'!$A$2:$B$51,2,FALSE),0))</f>
        <v>0</v>
      </c>
      <c r="KV23" s="61">
        <f>IF(ISBLANK($KX$3),"",IF(OR(Tipy!JF17=Výsledky!$KV$6,Tipy!JF17=Výsledky!$KV$7,Tipy!JF17=Výsledky!$KV$8,Tipy!JF17=Výsledky!$KV$9),VLOOKUP(Tipy!JF17,'Kategórie hráčov'!$A$27:$B$76,2,FALSE),0))</f>
        <v>0</v>
      </c>
      <c r="KW23" s="62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65">
        <f>IF(ISBLANK($KX$3),"",IF(ISBLANK(Tipy!JB17),"-",SUM(KS23:KW23)))</f>
        <v>60</v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>
        <f>IF(ISBLANK($JH$3),"",IF(ISBLANK(Tipy!JU17),0,IF(AND(Tipy!JU17=Výsledky!$JF$3,Tipy!JW17=Výsledky!$JH$3),60,0)))</f>
        <v>0</v>
      </c>
      <c r="LH23" s="61" t="e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>#VALUE!</v>
      </c>
      <c r="LI23" s="61" t="e">
        <f>IF(ISBLANK($JH$3),"",IF(OR(Tipy!JX17=Výsledky!#REF!,Tipy!JX17=Výsledky!#REF!,Tipy!JX17=Výsledky!#REF!,Tipy!JX17=Výsledky!$JJ$9),IF(VLOOKUP(Tipy!JX17,'Kategórie hráčov'!$A$2:$B$46,2,FALSE)=30,30,20),0))</f>
        <v>#REF!</v>
      </c>
      <c r="LJ23" s="61" t="e">
        <f>IF(ISBLANK($JH$3),"",IF(OR(Tipy!JY17=Výsledky!#REF!,Tipy!JY17=Výsledky!#REF!,Tipy!JY17=Výsledky!#REF!,Tipy!JY17=Výsledky!$JM$9),IF(VLOOKUP(Tipy!JY17,'Kategórie hráčov'!$A$2:$B$46,2,FALSE)=30,30,20),0))</f>
        <v>#REF!</v>
      </c>
      <c r="LK23" s="62">
        <f>IF(ISBLANK($JH$3),"",IF(ISBLANK(Tipy!JU17),0,IF(OR(AND(Tipy!JU17=Výsledky!$JF$3,OR(Tipy!JW17=Výsledky!$JH$3+1,Tipy!JW17=Výsledky!$JH$3-1)),AND(Tipy!JW17=Výsledky!$JH$3,OR(Tipy!JU17=Výsledky!$JF$3+1,Tipy!JU17=Výsledky!$JF$3-1))),10,0)))</f>
        <v>0</v>
      </c>
      <c r="LL23" s="65" t="e">
        <f>IF(ISBLANK($JH$3),"",IF(ISBLANK(Tipy!JU17),"-",SUM(LG23:LK23)))</f>
        <v>#VALUE!</v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>
        <f>IF(ISBLANK($JH$3),"",IF(ISBLANK(Tipy!KI17),0,IF(AND(Tipy!KI17=Výsledky!$JF$3,Tipy!KK17=Výsledky!$JH$3),60,0)))</f>
        <v>0</v>
      </c>
      <c r="LV23" s="61" t="e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>#VALUE!</v>
      </c>
      <c r="LW23" s="61" t="e">
        <f>IF(ISBLANK($JH$3),"",IF(OR(Tipy!KL17=Výsledky!#REF!,Tipy!KL17=Výsledky!#REF!,Tipy!KL17=Výsledky!#REF!,Tipy!KL17=Výsledky!$JJ$9),IF(VLOOKUP(Tipy!KL17,'Kategórie hráčov'!$A$2:$B$46,2,FALSE)=30,30,20),0))</f>
        <v>#REF!</v>
      </c>
      <c r="LX23" s="61" t="e">
        <f>IF(ISBLANK($JH$3),"",IF(OR(Tipy!KM17=Výsledky!#REF!,Tipy!KM17=Výsledky!#REF!,Tipy!KM17=Výsledky!#REF!,Tipy!KM17=Výsledky!$JM$9),IF(VLOOKUP(Tipy!KM17,'Kategórie hráčov'!$A$2:$B$46,2,FALSE)=30,30,20),0))</f>
        <v>#REF!</v>
      </c>
      <c r="LY23" s="62">
        <f>IF(ISBLANK($JH$3),"",IF(ISBLANK(Tipy!KI17),0,IF(OR(AND(Tipy!KI17=Výsledky!$JF$3,OR(Tipy!KK17=Výsledky!$JH$3+1,Tipy!KK17=Výsledky!$JH$3-1)),AND(Tipy!KK17=Výsledky!$JH$3,OR(Tipy!KI17=Výsledky!$JF$3+1,Tipy!KI17=Výsledky!$JF$3-1))),10,0)))</f>
        <v>0</v>
      </c>
      <c r="LZ23" s="65" t="e">
        <f>IF(ISBLANK($JH$3),"",IF(ISBLANK(Tipy!KI17),"-",SUM(LU23:LY23)))</f>
        <v>#VALUE!</v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>
        <f>IF(ISBLANK($GB$3),"",IF(ISBLANK(Tipy!EX18),0,IF(AND(Tipy!EX18=Výsledky!$FZ$3,Tipy!EZ18=Výsledky!$GB$3),60,0)))</f>
        <v>0</v>
      </c>
      <c r="FX24" s="61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61">
        <f>IF(ISBLANK($GB$3),"",IF(OR(Tipy!FA18=Výsledky!$FW$6,Tipy!FA18=Výsledky!$FW$7,Tipy!FA18=Výsledky!$FW$8,Tipy!FA18=Výsledky!$FW$9),IF(VLOOKUP(Tipy!FA18,'Kategórie hráčov'!$A$2:$B$46,2,FALSE)=30,30,20),0))</f>
        <v>0</v>
      </c>
      <c r="FZ24" s="61">
        <f>IF(ISBLANK($GB$3),"",IF(OR(Tipy!FB18=Výsledky!$FZ$6,Tipy!FB18=Výsledky!$FZ$7,Tipy!FB18=Výsledky!$FZ$8,Tipy!FB18=Výsledky!$FZ$9),IF(VLOOKUP(Tipy!FB18,'Kategórie hráčov'!$A$2:$B$46,2,FALSE)=30,30,20),0))</f>
        <v>0</v>
      </c>
      <c r="GA24" s="62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5">
        <f>IF(ISBLANK($GB$3),"",IF(ISBLANK(Tipy!EX18),"-",SUM(FW24:GA24)))</f>
        <v>0</v>
      </c>
      <c r="GC24" s="64"/>
      <c r="GD24" s="61">
        <f>IF(ISBLANK($GI$3),"",IF(ISBLANK(Tipy!FD18),0,IF(AND(Tipy!FD18=Výsledky!$GG$3,Tipy!FF18=Výsledky!$GI$3),60,0)))</f>
        <v>0</v>
      </c>
      <c r="GE24" s="61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61">
        <f>IF(ISBLANK($GI$3),"",IF(OR(Tipy!FG18=Výsledky!$GD$6,Tipy!FG18=Výsledky!$GD$7,Tipy!FG18=Výsledky!$GD$8,Tipy!FG18=Výsledky!$GD$9),VLOOKUP(Tipy!FG18,'Kategórie hráčov'!$A$2:$B$51,2,FALSE),0))</f>
        <v>20</v>
      </c>
      <c r="GG24" s="61">
        <f>IF(ISBLANK($GI$3),"",IF(OR(Tipy!FH18=Výsledky!$GG$6,Tipy!FH18=Výsledky!$GG$7,Tipy!FH18=Výsledky!$GG$8,Tipy!FH18=Výsledky!$GG$9),VLOOKUP(Tipy!FH18,'Kategórie hráčov'!$A$27:$B$76,2,FALSE),0))</f>
        <v>0</v>
      </c>
      <c r="GH24" s="62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5">
        <f>IF(ISBLANK($GI$3),"",IF(ISBLANK(Tipy!FD18),"-",SUM(GD24:GH24)))</f>
        <v>50</v>
      </c>
      <c r="GJ24" s="64"/>
      <c r="GK24" s="61">
        <f>IF(ISBLANK($GP$3),"",IF(ISBLANK(Tipy!FJ18),0,IF(AND(Tipy!FJ18=Výsledky!$GN$3,Tipy!FL18=Výsledky!$GP$3),60,0)))</f>
        <v>0</v>
      </c>
      <c r="GL24" s="61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61">
        <f>IF(ISBLANK($GP$3),"",IF(OR(Tipy!FM18=Výsledky!$GK$6,Tipy!FM18=Výsledky!$GK$7,Tipy!FM18=Výsledky!$GK$8,Tipy!FM18=Výsledky!$GK$9),VLOOKUP(Tipy!FM18,'Kategórie hráčov'!$A$2:$B$51,2,FALSE),0))</f>
        <v>20</v>
      </c>
      <c r="GN24" s="61">
        <f>IF(ISBLANK($GP$3),"",IF(OR(Tipy!FN18=Výsledky!$GN$6,Tipy!FN18=Výsledky!$GN$7,Tipy!FN18=Výsledky!$GN$8,Tipy!FN18=Výsledky!$GN$9),VLOOKUP(Tipy!FN18,'Kategórie hráčov'!$A$27:$B$76,2,FALSE),0))</f>
        <v>0</v>
      </c>
      <c r="GO24" s="62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5">
        <f>IF(ISBLANK($GP$3),"",IF(ISBLANK(Tipy!FJ18),"-",SUM(GK24:GO24)))</f>
        <v>20</v>
      </c>
      <c r="GQ24" s="64"/>
      <c r="GR24" s="61">
        <f>IF(ISBLANK($GW$3),"",IF(ISBLANK(Tipy!FP18),0,IF(AND(Tipy!FP18=Výsledky!$GU$3,Tipy!FR18=Výsledky!$GW$3),60,0)))</f>
        <v>0</v>
      </c>
      <c r="GS24" s="61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61">
        <f>IF(ISBLANK($GW$3),"",IF(OR(Tipy!FS18=Výsledky!$GR$6,Tipy!FS18=Výsledky!$GR$7,Tipy!FS18=Výsledky!$GR$8,Tipy!FS18=Výsledky!$GR$9),VLOOKUP(Tipy!FS18,'Kategórie hráčov'!$A$2:$B$51,2,FALSE),0))</f>
        <v>0</v>
      </c>
      <c r="GU24" s="61">
        <f>IF(ISBLANK($GW$3),"",IF(OR(Tipy!FT18=Výsledky!$GU$6,Tipy!FT18=Výsledky!$GU$7,Tipy!FT18=Výsledky!$GU$8,Tipy!FT18=Výsledky!$GU$9),VLOOKUP(Tipy!FT18,'Kategórie hráčov'!$A$27:$B$76,2,FALSE),0))</f>
        <v>0</v>
      </c>
      <c r="GV24" s="62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5">
        <f>IF(ISBLANK($GW$3),"",IF(ISBLANK(Tipy!FP18),"-",SUM(GR24:GV24)))</f>
        <v>20</v>
      </c>
      <c r="GX24" s="64"/>
      <c r="GY24" s="61">
        <f>IF(ISBLANK($HD$3),"",IF(ISBLANK(Tipy!FV18),0,IF(AND(Tipy!FV18=Výsledky!$HB$3,Tipy!FX18=Výsledky!$HD$3),60,0)))</f>
        <v>0</v>
      </c>
      <c r="GZ24" s="61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61">
        <f>IF(ISBLANK($HD$3),"",IF(OR(Tipy!FY18=Výsledky!$GY$6,Tipy!FY18=Výsledky!$GY$7,Tipy!FY18=Výsledky!$GY$8,Tipy!FY18=Výsledky!$GY$9),VLOOKUP(Tipy!FY18,'Kategórie hráčov'!$A$2:$B$51,2,FALSE),0))</f>
        <v>20</v>
      </c>
      <c r="HB24" s="61">
        <f>IF(ISBLANK($HD$3),"",IF(OR(Tipy!FZ18=Výsledky!$HB$6,Tipy!FZ18=Výsledky!$HB$7,Tipy!FZ18=Výsledky!$HB$8,Tipy!FZ18=Výsledky!$HB$9),VLOOKUP(Tipy!FZ18,'Kategórie hráčov'!$A$27:$B$76,2,FALSE),0))</f>
        <v>20</v>
      </c>
      <c r="HC24" s="62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5">
        <f>IF(ISBLANK($HD$3),"",IF(ISBLANK(Tipy!FV18),"-",SUM(GY24:HC24)))</f>
        <v>60</v>
      </c>
      <c r="HE24" s="64"/>
      <c r="HF24" s="61">
        <f>IF(ISBLANK($HK$3),"",IF(ISBLANK(Tipy!GB18),0,IF(AND(Tipy!GB18=Výsledky!$HI$3,Tipy!GD18=Výsledky!$HK$3),60,0)))</f>
        <v>0</v>
      </c>
      <c r="HG24" s="61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61">
        <f>IF(ISBLANK($HK$3),"",IF(OR(Tipy!GE18=Výsledky!$HF$6,Tipy!GE18=Výsledky!$HF$7,Tipy!GE18=Výsledky!$HF$8,Tipy!GE18=Výsledky!$HF$9),VLOOKUP(Tipy!GE18,'Kategórie hráčov'!$A$2:$B$51,2,FALSE),0))</f>
        <v>0</v>
      </c>
      <c r="HI24" s="61">
        <f>IF(ISBLANK($HK$3),"",IF(OR(Tipy!GF18=Výsledky!$HI$6,Tipy!GF18=Výsledky!$HI$7,Tipy!GF18=Výsledky!$HI$8,Tipy!GF18=Výsledky!$HI$9),VLOOKUP(Tipy!GF18,'Kategórie hráčov'!$A$27:$B$76,2,FALSE),0))</f>
        <v>0</v>
      </c>
      <c r="HJ24" s="62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5">
        <f>IF(ISBLANK($HK$3),"",IF(ISBLANK(Tipy!GB18),"-",SUM(HF24:HJ24)))</f>
        <v>20</v>
      </c>
      <c r="HL24" s="64"/>
      <c r="HM24" s="61">
        <f>IF(ISBLANK($HR$3),"",IF(ISBLANK(Tipy!GH18),0,IF(AND(Tipy!GH18=Výsledky!$HP$3,Tipy!GJ18=Výsledky!$HR$3),60,0)))</f>
        <v>0</v>
      </c>
      <c r="HN24" s="61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61">
        <f>IF(ISBLANK($HR$3),"",IF(OR(Tipy!GK18=Výsledky!$HM$6,Tipy!GK18=Výsledky!$HM$7,Tipy!GK18=Výsledky!$HM$8,Tipy!GK18=Výsledky!$HM$9),VLOOKUP(Tipy!GK18,'Kategórie hráčov'!$A$2:$B$51,2,FALSE),0))</f>
        <v>0</v>
      </c>
      <c r="HP24" s="61">
        <f>IF(ISBLANK($HR$3),"",IF(OR(Tipy!GL18=Výsledky!$HP$6,Tipy!GL18=Výsledky!$HP$7,Tipy!GL18=Výsledky!$HP$8,Tipy!GL18=Výsledky!$HP$9),VLOOKUP(Tipy!GL18,'Kategórie hráčov'!$A$27:$B$76,2,FALSE),0))</f>
        <v>20</v>
      </c>
      <c r="HQ24" s="62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5">
        <f>IF(ISBLANK($HR$3),"",IF(ISBLANK(Tipy!GH18),"-",SUM(HM24:HQ24)))</f>
        <v>40</v>
      </c>
      <c r="HS24" s="64"/>
      <c r="HT24" s="61">
        <f>IF(ISBLANK($HY$3),"",IF(ISBLANK(Tipy!GN18),0,IF(AND(Tipy!GN18=Výsledky!$HW$3,Tipy!GP18=Výsledky!$HY$3),60,0)))</f>
        <v>0</v>
      </c>
      <c r="HU24" s="61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61">
        <f>IF(ISBLANK($HY$3),"",IF(OR(Tipy!GQ18=Výsledky!$HT$6,Tipy!GQ18=Výsledky!$HT$7,Tipy!GQ18=Výsledky!$HT$8,Tipy!GQ18=Výsledky!$HT$9),VLOOKUP(Tipy!GQ18,'Kategórie hráčov'!$A$2:$B$51,2,FALSE),0))</f>
        <v>20</v>
      </c>
      <c r="HW24" s="61">
        <f>IF(ISBLANK($HY$3),"",IF(OR(Tipy!GR18=Výsledky!$HW$6,Tipy!GR18=Výsledky!$HW$7,Tipy!GR18=Výsledky!$HW$8,Tipy!GR18=Výsledky!$HW$9),VLOOKUP(Tipy!GR18,'Kategórie hráčov'!$A$27:$B$76,2,FALSE),0))</f>
        <v>0</v>
      </c>
      <c r="HX24" s="62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5">
        <f>IF(ISBLANK($HY$3),"",IF(ISBLANK(Tipy!GN18),"-",SUM(HT24:HX24)))</f>
        <v>50</v>
      </c>
      <c r="HZ24" s="64"/>
      <c r="IA24" s="61">
        <f>IF(ISBLANK($IF$3),"",IF(ISBLANK(Tipy!GT18),0,IF(AND(Tipy!GT18=Výsledky!$ID$3,Tipy!GV18=Výsledky!$IF$3),60,0)))</f>
        <v>0</v>
      </c>
      <c r="IB24" s="61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61">
        <f>IF(ISBLANK($IF$3),"",IF(OR(Tipy!GW18=Výsledky!$IA$6,Tipy!GW18=Výsledky!$IA$7,Tipy!GW18=Výsledky!$IA$8,Tipy!GW18=Výsledky!$IA$9),VLOOKUP(Tipy!GW18,'Kategórie hráčov'!$A$2:$B$51,2,FALSE),0))</f>
        <v>0</v>
      </c>
      <c r="ID24" s="61">
        <f>IF(ISBLANK($IF$3),"",IF(OR(Tipy!GX18=Výsledky!$ID$6,Tipy!GX18=Výsledky!$ID$7,Tipy!GX18=Výsledky!$ID$8,Tipy!GX18=Výsledky!$ID$9),IF(VLOOKUP(Tipy!GX18,'Kategórie hráčov'!$A$2:$B$46,2,FALSE)=30,30,20),0))</f>
        <v>0</v>
      </c>
      <c r="IE24" s="62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65">
        <f>IF(ISBLANK($IF$3),"",IF(ISBLANK(Tipy!GT18),"-",SUM(IA24:IE24)))</f>
        <v>0</v>
      </c>
      <c r="IG24" s="64"/>
      <c r="IH24" s="61">
        <f>IF(ISBLANK($IM$3),"",IF(ISBLANK(Tipy!GZ18),0,IF(AND(Tipy!GZ18=Výsledky!$IK$3,Tipy!HB18=Výsledky!$IM$3),60,0)))</f>
        <v>0</v>
      </c>
      <c r="II24" s="61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61">
        <f>IF(ISBLANK($IM$3),"",IF(OR(Tipy!HC18=Výsledky!$IH$6,Tipy!HC18=Výsledky!$IH$7,Tipy!HC18=Výsledky!$IH$8,Tipy!HC18=Výsledky!$IH$9),VLOOKUP(Tipy!HC18,'Kategórie hráčov'!$A$2:$B$51,2,FALSE),0))</f>
        <v>20</v>
      </c>
      <c r="IK24" s="61">
        <f>IF(ISBLANK($IM$3),"",IF(OR(Tipy!HD18=Výsledky!$IK$6,Tipy!HD18=Výsledky!$IK$7,Tipy!HD18=Výsledky!$IK$8,Tipy!HD18=Výsledky!$IK$9),VLOOKUP(Tipy!HD18,'Kategórie hráčov'!$A$27:$B$76,2,FALSE),0))</f>
        <v>0</v>
      </c>
      <c r="IL24" s="62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65">
        <f>IF(ISBLANK($IM$3),"",IF(ISBLANK(Tipy!GZ18),"-",SUM(IH24:IL24)))</f>
        <v>40</v>
      </c>
      <c r="IN24" s="64"/>
      <c r="IO24" s="61">
        <f>IF(ISBLANK($IT$3),"",IF(ISBLANK(Tipy!HF18),0,IF(AND(Tipy!HF18=Výsledky!$IR$3,Tipy!HH18=Výsledky!$IT$3),60,0)))</f>
        <v>0</v>
      </c>
      <c r="IP24" s="61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61">
        <f>IF(ISBLANK($IT$3),"",IF(OR(Tipy!HI18=Výsledky!$IO$6,Tipy!HI18=Výsledky!$IO$7,Tipy!HI18=Výsledky!$IO$8,Tipy!HI18=Výsledky!$IO$9),VLOOKUP(Tipy!HI18,'Kategórie hráčov'!$A$2:$B$51,2,FALSE),0))</f>
        <v>20</v>
      </c>
      <c r="IR24" s="61">
        <f>IF(ISBLANK($IT$3),"",IF(OR(Tipy!HJ18=Výsledky!$IR$6,Tipy!HJ18=Výsledky!$IR$7,Tipy!HJ18=Výsledky!$IR$8,Tipy!HJ18=Výsledky!$IR$9),VLOOKUP(Tipy!HJ18,'Kategórie hráčov'!$A$27:$B$76,2,FALSE),0))</f>
        <v>20</v>
      </c>
      <c r="IS24" s="62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65">
        <f>IF(ISBLANK($IT$3),"",IF(ISBLANK(Tipy!HF18),"-",SUM(IO24:IS24)))</f>
        <v>60</v>
      </c>
      <c r="IU24" s="64"/>
      <c r="IV24" s="61">
        <f>IF(ISBLANK($JA$3),"",IF(ISBLANK(Tipy!HL18),0,IF(AND(Tipy!HL18=Výsledky!$IY$3,Tipy!HN18=Výsledky!$JA$3),60,0)))</f>
        <v>0</v>
      </c>
      <c r="IW24" s="61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61">
        <f>IF(ISBLANK($JA$3),"",IF(OR(Tipy!HO18=Výsledky!$IV$6,Tipy!HO18=Výsledky!$IV$7,Tipy!HO18=Výsledky!$IV$8,Tipy!HO18=Výsledky!$IV$9),IF(VLOOKUP(Tipy!HO18,'Kategórie hráčov'!$A$2:$B$46,2,FALSE)=30,30,20),0))</f>
        <v>0</v>
      </c>
      <c r="IY24" s="61">
        <f>IF(ISBLANK($JA$3),"",IF(OR(Tipy!HP18=Výsledky!$IY$6,Tipy!HP18=Výsledky!$IY$7,Tipy!HP18=Výsledky!$IY$8,Tipy!HP18=Výsledky!$IY$9),IF(VLOOKUP(Tipy!HP18,'Kategórie hráčov'!$A$2:$B$46,2,FALSE)=30,30,20),0))</f>
        <v>0</v>
      </c>
      <c r="IZ24" s="62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65">
        <f>IF(ISBLANK($JA$3),"",IF(ISBLANK(Tipy!HL18),"-",SUM(IV24:IZ24)))</f>
        <v>0</v>
      </c>
      <c r="JB24" s="64"/>
      <c r="JC24" s="102">
        <f>IF(ISBLANK($JH$3),"",IF(ISBLANK(Tipy!HR18),0,IF(AND(Tipy!HR18=Výsledky!$JF$3,Tipy!HT18=Výsledky!$JH$3),60,0)))</f>
        <v>0</v>
      </c>
      <c r="JD24" s="101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01">
        <f>IF(ISBLANK($JH$3),"",IF(OR(Tipy!HU18=Výsledky!$JC$6,Tipy!HU18=Výsledky!$JC$7,Tipy!HU18=Výsledky!$JC$8,Tipy!HU18=Výsledky!$JC$9),VLOOKUP(Tipy!HU18,'Kategórie hráčov'!$A$2:$B$51,2,FALSE),0))</f>
        <v>20</v>
      </c>
      <c r="JF24" s="101">
        <f>IF(ISBLANK($JH$3),"",IF(OR(Tipy!HV18=Výsledky!$JF$6,Tipy!HV18=Výsledky!$JF$7,Tipy!HV18=Výsledky!$JF$8,Tipy!HV18=Výsledky!$JF$9),VLOOKUP(Tipy!HV18,'Kategórie hráčov'!$A$27:$B$76,2,FALSE),0))</f>
        <v>0</v>
      </c>
      <c r="JG24" s="303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63">
        <f>IF(ISBLANK($JH$3),"",IF(ISBLANK(Tipy!HR18),"-",SUM(JC24:JG24)))</f>
        <v>40</v>
      </c>
      <c r="JI24" s="64"/>
      <c r="JJ24" s="61">
        <f>IF(ISBLANK($JH$3),"",IF(ISBLANK(Tipy!HX18),0,IF(AND(Tipy!HX18=Výsledky!$JF$3,Tipy!HZ18=Výsledky!$JH$3),60,0)))</f>
        <v>0</v>
      </c>
      <c r="JK24" s="61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61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61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62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65" t="str">
        <f>IF(ISBLANK($JH$3),"",IF(ISBLANK(Tipy!HX18),"-",SUM(JJ24:JN24)))</f>
        <v>-</v>
      </c>
      <c r="JP24" s="64"/>
      <c r="JQ24" s="61">
        <f>IF(ISBLANK($JV$3),"",IF(ISBLANK(Tipy!ID18),0,IF(AND(Tipy!ID18=Výsledky!$JT$3,Tipy!IF18=Výsledky!$JV$3),60,0)))</f>
        <v>0</v>
      </c>
      <c r="JR24" s="61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61">
        <f>IF(ISBLANK($JV$3),"",IF(OR(Tipy!IG18=Výsledky!$JQ$6,Tipy!IG18=Výsledky!$JQ$7,Tipy!IG18=Výsledky!$JQ$8,Tipy!IG18=Výsledky!$JQ$9),VLOOKUP(Tipy!IG18,'Kategórie hráčov'!$A$2:$B$51,2,FALSE),0))</f>
        <v>0</v>
      </c>
      <c r="JT24" s="61">
        <f>IF(ISBLANK($JV$3),"",IF(OR(Tipy!IH18=Výsledky!$JT$6,Tipy!IH18=Výsledky!$JT$7,Tipy!IH18=Výsledky!$JT$8,Tipy!IH18=Výsledky!$JT$9),VLOOKUP(Tipy!IH18,'Kategórie hráčov'!$A$27:$B$76,2,FALSE),0))</f>
        <v>0</v>
      </c>
      <c r="JU24" s="62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65">
        <f>IF(ISBLANK($JV$3),"",IF(ISBLANK(Tipy!ID18),"-",SUM(JQ24:JU24)))</f>
        <v>20</v>
      </c>
      <c r="JW24" s="64"/>
      <c r="JX24" s="61">
        <f>IF(ISBLANK($KQ$3),"",IF(ISBLANK(Tipy!IJ18),0,IF(AND(Tipy!IJ18=Výsledky!$KO$3,Tipy!IL18=Výsledky!$KQ$3),60,0)))</f>
        <v>0</v>
      </c>
      <c r="JY24" s="61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>0</v>
      </c>
      <c r="JZ24" s="61">
        <f>IF(ISBLANK($KQ$3),"",IF(OR(Tipy!IM18=Výsledky!$JX$6,Tipy!IM18=Výsledky!$JX$7,Tipy!IM18=Výsledky!$JX$8,Tipy!IM18=Výsledky!$JX$9),IF(VLOOKUP(Tipy!IM18,'Kategórie hráčov'!$A$2:$B$46,2,FALSE)=30,30,20),0))</f>
        <v>0</v>
      </c>
      <c r="KA24" s="61">
        <f>IF(ISBLANK($KQ$3),"",IF(OR(Tipy!IN18=Výsledky!$KA$6,Tipy!IN18=Výsledky!$KA$7,Tipy!IN18=Výsledky!$KA$8,Tipy!IN18=Výsledky!$KA$9),IF(VLOOKUP(Tipy!IN18,'Kategórie hráčov'!$A$2:$B$46,2,FALSE)=30,30,20),0))</f>
        <v>0</v>
      </c>
      <c r="KB24" s="62">
        <f>IF(ISBLANK($KQ$3),"",IF(ISBLANK(Tipy!IJ18),0,IF(OR(AND(Tipy!IJ18=Výsledky!$KO$3,OR(Tipy!IL18=Výsledky!$KQ$3+1,Tipy!IL18=Výsledky!$KQ$3-1)),AND(Tipy!IL18=Výsledky!$KQ$3,OR(Tipy!IJ18=Výsledky!$KO$3+1,Tipy!IJ18=Výsledky!$KO$3-1))),10,0)))</f>
        <v>0</v>
      </c>
      <c r="KC24" s="65" t="str">
        <f>IF(ISBLANK($KQ$3),"",IF(ISBLANK(Tipy!IJ18),"-",SUM(JX24:KB24)))</f>
        <v>-</v>
      </c>
      <c r="KD24" s="64"/>
      <c r="KE24" s="61">
        <f>IF(ISBLANK($KJ$3),"",IF(ISBLANK(Tipy!IP18),0,IF(AND(Tipy!IP18=Výsledky!$KH$3,Tipy!IR18=Výsledky!$KJ$3),60,0)))</f>
        <v>0</v>
      </c>
      <c r="KF24" s="61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20</v>
      </c>
      <c r="KG24" s="61">
        <f>IF(ISBLANK($KJ$3),"",IF(OR(Tipy!IS18=Výsledky!$KE$6,Tipy!IS18=Výsledky!$KE$7,Tipy!IS18=Výsledky!$KE$8,Tipy!IS18=Výsledky!$KE$9),VLOOKUP(Tipy!IS18,'Kategórie hráčov'!$A$2:$B$51,2,FALSE),0))</f>
        <v>0</v>
      </c>
      <c r="KH24" s="61">
        <f>IF(ISBLANK($KJ$3),"",IF(OR(Tipy!IT18=Výsledky!$KH$6,Tipy!IT18=Výsledky!$KH$7,Tipy!IT18=Výsledky!$KH$8,Tipy!IT18=Výsledky!$KH$9),VLOOKUP(Tipy!IT18,'Kategórie hráčov'!$A$27:$B$76,2,FALSE),0))</f>
        <v>0</v>
      </c>
      <c r="KI24" s="62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65">
        <f>IF(ISBLANK($KJ$3),"",IF(ISBLANK(Tipy!IP18),"-",SUM(KE24:KI24)))</f>
        <v>20</v>
      </c>
      <c r="KK24" s="64"/>
      <c r="KL24" s="61">
        <f>IF(ISBLANK($KQ$3),"",IF(ISBLANK(Tipy!IV18),0,IF(AND(Tipy!IV18=Výsledky!$KO$3,Tipy!IX18=Výsledky!$KQ$3),60,0)))</f>
        <v>0</v>
      </c>
      <c r="KM24" s="61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61">
        <f>IF(ISBLANK($KQ$3),"",IF(OR(Tipy!IY18=Výsledky!$KL$6,Tipy!IY18=Výsledky!$KL$7,Tipy!IY18=Výsledky!$KL$8,Tipy!IY18=Výsledky!$KL$9),VLOOKUP(Tipy!IY18,'Kategórie hráčov'!$A$2:$B$51,2,FALSE),0))</f>
        <v>0</v>
      </c>
      <c r="KO24" s="61">
        <f>IF(ISBLANK($KQ$3),"",IF(OR(Tipy!IZ18=Výsledky!$KO$6,Tipy!IZ18=Výsledky!$KO$7,Tipy!IZ18=Výsledky!$KO$8,Tipy!IZ18=Výsledky!$KO$9),VLOOKUP(Tipy!IZ18,'Kategórie hráčov'!$A$27:$B$76,2,FALSE),0))</f>
        <v>0</v>
      </c>
      <c r="KP24" s="62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65">
        <f>IF(ISBLANK($KJ$3),"",IF(ISBLANK(Tipy!IV18),"-",SUM(KL24:KP24)))</f>
        <v>0</v>
      </c>
      <c r="KR24" s="64"/>
      <c r="KS24" s="61">
        <f>IF(ISBLANK($KX$3),"",IF(ISBLANK(Tipy!JB18),0,IF(AND(Tipy!JB18=Výsledky!$KV$3,Tipy!JD18=Výsledky!$KX$3),60,0)))</f>
        <v>0</v>
      </c>
      <c r="KT24" s="61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61">
        <f>IF(ISBLANK($KX$3),"",IF(OR(Tipy!JE18=Výsledky!$KS$6,Tipy!JE18=Výsledky!$KS$7,Tipy!JE18=Výsledky!$KS$8,Tipy!JE18=Výsledky!$KS$9),VLOOKUP(Tipy!JE18,'Kategórie hráčov'!$A$2:$B$51,2,FALSE),0))</f>
        <v>0</v>
      </c>
      <c r="KV24" s="61">
        <f>IF(ISBLANK($KX$3),"",IF(OR(Tipy!JF18=Výsledky!$KV$6,Tipy!JF18=Výsledky!$KV$7,Tipy!JF18=Výsledky!$KV$8,Tipy!JF18=Výsledky!$KV$9),VLOOKUP(Tipy!JF18,'Kategórie hráčov'!$A$27:$B$76,2,FALSE),0))</f>
        <v>0</v>
      </c>
      <c r="KW24" s="62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65">
        <f>IF(ISBLANK($KX$3),"",IF(ISBLANK(Tipy!JB18),"-",SUM(KS24:KW24)))</f>
        <v>20</v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>
        <f>IF(ISBLANK($JH$3),"",IF(ISBLANK(Tipy!JU18),0,IF(AND(Tipy!JU18=Výsledky!$JF$3,Tipy!JW18=Výsledky!$JH$3),60,0)))</f>
        <v>0</v>
      </c>
      <c r="LH24" s="61" t="e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>#VALUE!</v>
      </c>
      <c r="LI24" s="61" t="e">
        <f>IF(ISBLANK($JH$3),"",IF(OR(Tipy!JX18=Výsledky!#REF!,Tipy!JX18=Výsledky!#REF!,Tipy!JX18=Výsledky!#REF!,Tipy!JX18=Výsledky!$JJ$9),IF(VLOOKUP(Tipy!JX18,'Kategórie hráčov'!$A$2:$B$46,2,FALSE)=30,30,20),0))</f>
        <v>#REF!</v>
      </c>
      <c r="LJ24" s="61" t="e">
        <f>IF(ISBLANK($JH$3),"",IF(OR(Tipy!JY18=Výsledky!#REF!,Tipy!JY18=Výsledky!#REF!,Tipy!JY18=Výsledky!#REF!,Tipy!JY18=Výsledky!$JM$9),IF(VLOOKUP(Tipy!JY18,'Kategórie hráčov'!$A$2:$B$46,2,FALSE)=30,30,20),0))</f>
        <v>#REF!</v>
      </c>
      <c r="LK24" s="62">
        <f>IF(ISBLANK($JH$3),"",IF(ISBLANK(Tipy!JU18),0,IF(OR(AND(Tipy!JU18=Výsledky!$JF$3,OR(Tipy!JW18=Výsledky!$JH$3+1,Tipy!JW18=Výsledky!$JH$3-1)),AND(Tipy!JW18=Výsledky!$JH$3,OR(Tipy!JU18=Výsledky!$JF$3+1,Tipy!JU18=Výsledky!$JF$3-1))),10,0)))</f>
        <v>0</v>
      </c>
      <c r="LL24" s="65" t="e">
        <f>IF(ISBLANK($JH$3),"",IF(ISBLANK(Tipy!JU18),"-",SUM(LG24:LK24)))</f>
        <v>#VALUE!</v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>
        <f>IF(ISBLANK($JH$3),"",IF(ISBLANK(Tipy!KI18),0,IF(AND(Tipy!KI18=Výsledky!$JF$3,Tipy!KK18=Výsledky!$JH$3),60,0)))</f>
        <v>0</v>
      </c>
      <c r="LV24" s="61" t="e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>#VALUE!</v>
      </c>
      <c r="LW24" s="61" t="e">
        <f>IF(ISBLANK($JH$3),"",IF(OR(Tipy!KL18=Výsledky!#REF!,Tipy!KL18=Výsledky!#REF!,Tipy!KL18=Výsledky!#REF!,Tipy!KL18=Výsledky!$JJ$9),IF(VLOOKUP(Tipy!KL18,'Kategórie hráčov'!$A$2:$B$46,2,FALSE)=30,30,20),0))</f>
        <v>#REF!</v>
      </c>
      <c r="LX24" s="61" t="e">
        <f>IF(ISBLANK($JH$3),"",IF(OR(Tipy!KM18=Výsledky!#REF!,Tipy!KM18=Výsledky!#REF!,Tipy!KM18=Výsledky!#REF!,Tipy!KM18=Výsledky!$JM$9),IF(VLOOKUP(Tipy!KM18,'Kategórie hráčov'!$A$2:$B$46,2,FALSE)=30,30,20),0))</f>
        <v>#REF!</v>
      </c>
      <c r="LY24" s="62">
        <f>IF(ISBLANK($JH$3),"",IF(ISBLANK(Tipy!KI18),0,IF(OR(AND(Tipy!KI18=Výsledky!$JF$3,OR(Tipy!KK18=Výsledky!$JH$3+1,Tipy!KK18=Výsledky!$JH$3-1)),AND(Tipy!KK18=Výsledky!$JH$3,OR(Tipy!KI18=Výsledky!$JF$3+1,Tipy!KI18=Výsledky!$JF$3-1))),10,0)))</f>
        <v>0</v>
      </c>
      <c r="LZ24" s="65" t="e">
        <f>IF(ISBLANK($JH$3),"",IF(ISBLANK(Tipy!KI18),"-",SUM(LU24:LY24)))</f>
        <v>#VALUE!</v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77" t="s">
        <v>257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>
        <f>IF(ISBLANK($GB$3),"",IF(ISBLANK(Tipy!EX19),0,IF(AND(Tipy!EX19=Výsledky!$FZ$3,Tipy!EZ19=Výsledky!$GB$3),60,0)))</f>
        <v>0</v>
      </c>
      <c r="FX25" s="61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61">
        <f>IF(ISBLANK($GB$3),"",IF(OR(Tipy!FA19=Výsledky!$FW$6,Tipy!FA19=Výsledky!$FW$7,Tipy!FA19=Výsledky!$FW$8,Tipy!FA19=Výsledky!$FW$9),IF(VLOOKUP(Tipy!FA19,'Kategórie hráčov'!$A$2:$B$46,2,FALSE)=30,30,20),0))</f>
        <v>0</v>
      </c>
      <c r="FZ25" s="61">
        <f>IF(ISBLANK($GB$3),"",IF(OR(Tipy!FB19=Výsledky!$FZ$6,Tipy!FB19=Výsledky!$FZ$7,Tipy!FB19=Výsledky!$FZ$8,Tipy!FB19=Výsledky!$FZ$9),IF(VLOOKUP(Tipy!FB19,'Kategórie hráčov'!$A$2:$B$46,2,FALSE)=30,30,20),0))</f>
        <v>0</v>
      </c>
      <c r="GA25" s="62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5" t="str">
        <f>IF(ISBLANK($GB$3),"",IF(ISBLANK(Tipy!EX19),"-",SUM(FW25:GA25)))</f>
        <v>-</v>
      </c>
      <c r="GC25" s="64"/>
      <c r="GD25" s="61">
        <f>IF(ISBLANK($GI$3),"",IF(ISBLANK(Tipy!FD19),0,IF(AND(Tipy!FD19=Výsledky!$GG$3,Tipy!FF19=Výsledky!$GI$3),60,0)))</f>
        <v>0</v>
      </c>
      <c r="GE25" s="61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61">
        <f>IF(ISBLANK($GI$3),"",IF(OR(Tipy!FG19=Výsledky!$GD$6,Tipy!FG19=Výsledky!$GD$7,Tipy!FG19=Výsledky!$GD$8,Tipy!FG19=Výsledky!$GD$9),VLOOKUP(Tipy!FG19,'Kategórie hráčov'!$A$2:$B$51,2,FALSE),0))</f>
        <v>0</v>
      </c>
      <c r="GG25" s="61">
        <f>IF(ISBLANK($GI$3),"",IF(OR(Tipy!FH19=Výsledky!$GG$6,Tipy!FH19=Výsledky!$GG$7,Tipy!FH19=Výsledky!$GG$8,Tipy!FH19=Výsledky!$GG$9),VLOOKUP(Tipy!FH19,'Kategórie hráčov'!$A$27:$B$76,2,FALSE),0))</f>
        <v>0</v>
      </c>
      <c r="GH25" s="62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5" t="str">
        <f>IF(ISBLANK($GI$3),"",IF(ISBLANK(Tipy!FD19),"-",SUM(GD25:GH25)))</f>
        <v>-</v>
      </c>
      <c r="GJ25" s="64"/>
      <c r="GK25" s="61">
        <f>IF(ISBLANK($GP$3),"",IF(ISBLANK(Tipy!FJ19),0,IF(AND(Tipy!FJ19=Výsledky!$GN$3,Tipy!FL19=Výsledky!$GP$3),60,0)))</f>
        <v>0</v>
      </c>
      <c r="GL25" s="61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61">
        <f>IF(ISBLANK($GP$3),"",IF(OR(Tipy!FM19=Výsledky!$GK$6,Tipy!FM19=Výsledky!$GK$7,Tipy!FM19=Výsledky!$GK$8,Tipy!FM19=Výsledky!$GK$9),VLOOKUP(Tipy!FM19,'Kategórie hráčov'!$A$2:$B$51,2,FALSE),0))</f>
        <v>0</v>
      </c>
      <c r="GN25" s="61">
        <f>IF(ISBLANK($GP$3),"",IF(OR(Tipy!FN19=Výsledky!$GN$6,Tipy!FN19=Výsledky!$GN$7,Tipy!FN19=Výsledky!$GN$8,Tipy!FN19=Výsledky!$GN$9),VLOOKUP(Tipy!FN19,'Kategórie hráčov'!$A$27:$B$76,2,FALSE),0))</f>
        <v>0</v>
      </c>
      <c r="GO25" s="62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5" t="str">
        <f>IF(ISBLANK($GP$3),"",IF(ISBLANK(Tipy!FJ19),"-",SUM(GK25:GO25)))</f>
        <v>-</v>
      </c>
      <c r="GQ25" s="64"/>
      <c r="GR25" s="61">
        <f>IF(ISBLANK($GW$3),"",IF(ISBLANK(Tipy!FP19),0,IF(AND(Tipy!FP19=Výsledky!$GU$3,Tipy!FR19=Výsledky!$GW$3),60,0)))</f>
        <v>0</v>
      </c>
      <c r="GS25" s="61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61">
        <f>IF(ISBLANK($GW$3),"",IF(OR(Tipy!FS19=Výsledky!$GR$6,Tipy!FS19=Výsledky!$GR$7,Tipy!FS19=Výsledky!$GR$8,Tipy!FS19=Výsledky!$GR$9),VLOOKUP(Tipy!FS19,'Kategórie hráčov'!$A$2:$B$51,2,FALSE),0))</f>
        <v>0</v>
      </c>
      <c r="GU25" s="61">
        <f>IF(ISBLANK($GW$3),"",IF(OR(Tipy!FT19=Výsledky!$GU$6,Tipy!FT19=Výsledky!$GU$7,Tipy!FT19=Výsledky!$GU$8,Tipy!FT19=Výsledky!$GU$9),VLOOKUP(Tipy!FT19,'Kategórie hráčov'!$A$27:$B$76,2,FALSE),0))</f>
        <v>0</v>
      </c>
      <c r="GV25" s="62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5" t="str">
        <f>IF(ISBLANK($GW$3),"",IF(ISBLANK(Tipy!FP19),"-",SUM(GR25:GV25)))</f>
        <v>-</v>
      </c>
      <c r="GX25" s="64"/>
      <c r="GY25" s="61">
        <f>IF(ISBLANK($HD$3),"",IF(ISBLANK(Tipy!FV19),0,IF(AND(Tipy!FV19=Výsledky!$HB$3,Tipy!FX19=Výsledky!$HD$3),60,0)))</f>
        <v>0</v>
      </c>
      <c r="GZ25" s="61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61">
        <f>IF(ISBLANK($HD$3),"",IF(OR(Tipy!FY19=Výsledky!$GY$6,Tipy!FY19=Výsledky!$GY$7,Tipy!FY19=Výsledky!$GY$8,Tipy!FY19=Výsledky!$GY$9),VLOOKUP(Tipy!FY19,'Kategórie hráčov'!$A$2:$B$51,2,FALSE),0))</f>
        <v>0</v>
      </c>
      <c r="HB25" s="61">
        <f>IF(ISBLANK($HD$3),"",IF(OR(Tipy!FZ19=Výsledky!$HB$6,Tipy!FZ19=Výsledky!$HB$7,Tipy!FZ19=Výsledky!$HB$8,Tipy!FZ19=Výsledky!$HB$9),VLOOKUP(Tipy!FZ19,'Kategórie hráčov'!$A$27:$B$76,2,FALSE),0))</f>
        <v>0</v>
      </c>
      <c r="HC25" s="62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5" t="str">
        <f>IF(ISBLANK($HD$3),"",IF(ISBLANK(Tipy!FV19),"-",SUM(GY25:HC25)))</f>
        <v>-</v>
      </c>
      <c r="HE25" s="64"/>
      <c r="HF25" s="61">
        <f>IF(ISBLANK($HK$3),"",IF(ISBLANK(Tipy!GB19),0,IF(AND(Tipy!GB19=Výsledky!$HI$3,Tipy!GD19=Výsledky!$HK$3),60,0)))</f>
        <v>0</v>
      </c>
      <c r="HG25" s="61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61">
        <f>IF(ISBLANK($HK$3),"",IF(OR(Tipy!GE19=Výsledky!$HF$6,Tipy!GE19=Výsledky!$HF$7,Tipy!GE19=Výsledky!$HF$8,Tipy!GE19=Výsledky!$HF$9),VLOOKUP(Tipy!GE19,'Kategórie hráčov'!$A$2:$B$51,2,FALSE),0))</f>
        <v>0</v>
      </c>
      <c r="HI25" s="61">
        <f>IF(ISBLANK($HK$3),"",IF(OR(Tipy!GF19=Výsledky!$HI$6,Tipy!GF19=Výsledky!$HI$7,Tipy!GF19=Výsledky!$HI$8,Tipy!GF19=Výsledky!$HI$9),VLOOKUP(Tipy!GF19,'Kategórie hráčov'!$A$27:$B$76,2,FALSE),0))</f>
        <v>0</v>
      </c>
      <c r="HJ25" s="62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5" t="str">
        <f>IF(ISBLANK($HK$3),"",IF(ISBLANK(Tipy!GB19),"-",SUM(HF25:HJ25)))</f>
        <v>-</v>
      </c>
      <c r="HL25" s="64"/>
      <c r="HM25" s="61">
        <f>IF(ISBLANK($HR$3),"",IF(ISBLANK(Tipy!GH19),0,IF(AND(Tipy!GH19=Výsledky!$HP$3,Tipy!GJ19=Výsledky!$HR$3),60,0)))</f>
        <v>0</v>
      </c>
      <c r="HN25" s="61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61">
        <f>IF(ISBLANK($HR$3),"",IF(OR(Tipy!GK19=Výsledky!$HM$6,Tipy!GK19=Výsledky!$HM$7,Tipy!GK19=Výsledky!$HM$8,Tipy!GK19=Výsledky!$HM$9),VLOOKUP(Tipy!GK19,'Kategórie hráčov'!$A$2:$B$51,2,FALSE),0))</f>
        <v>0</v>
      </c>
      <c r="HP25" s="61">
        <f>IF(ISBLANK($HR$3),"",IF(OR(Tipy!GL19=Výsledky!$HP$6,Tipy!GL19=Výsledky!$HP$7,Tipy!GL19=Výsledky!$HP$8,Tipy!GL19=Výsledky!$HP$9),VLOOKUP(Tipy!GL19,'Kategórie hráčov'!$A$27:$B$76,2,FALSE),0))</f>
        <v>0</v>
      </c>
      <c r="HQ25" s="62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5" t="str">
        <f>IF(ISBLANK($HR$3),"",IF(ISBLANK(Tipy!GH19),"-",SUM(HM25:HQ25)))</f>
        <v>-</v>
      </c>
      <c r="HS25" s="64"/>
      <c r="HT25" s="61">
        <f>IF(ISBLANK($HY$3),"",IF(ISBLANK(Tipy!GN19),0,IF(AND(Tipy!GN19=Výsledky!$HW$3,Tipy!GP19=Výsledky!$HY$3),60,0)))</f>
        <v>0</v>
      </c>
      <c r="HU25" s="61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61">
        <f>IF(ISBLANK($HY$3),"",IF(OR(Tipy!GQ19=Výsledky!$HT$6,Tipy!GQ19=Výsledky!$HT$7,Tipy!GQ19=Výsledky!$HT$8,Tipy!GQ19=Výsledky!$HT$9),VLOOKUP(Tipy!GQ19,'Kategórie hráčov'!$A$2:$B$51,2,FALSE),0))</f>
        <v>0</v>
      </c>
      <c r="HW25" s="61">
        <f>IF(ISBLANK($HY$3),"",IF(OR(Tipy!GR19=Výsledky!$HW$6,Tipy!GR19=Výsledky!$HW$7,Tipy!GR19=Výsledky!$HW$8,Tipy!GR19=Výsledky!$HW$9),VLOOKUP(Tipy!GR19,'Kategórie hráčov'!$A$27:$B$76,2,FALSE),0))</f>
        <v>0</v>
      </c>
      <c r="HX25" s="62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5" t="str">
        <f>IF(ISBLANK($HY$3),"",IF(ISBLANK(Tipy!GN19),"-",SUM(HT25:HX25)))</f>
        <v>-</v>
      </c>
      <c r="HZ25" s="64"/>
      <c r="IA25" s="61">
        <f>IF(ISBLANK($IF$3),"",IF(ISBLANK(Tipy!GT19),0,IF(AND(Tipy!GT19=Výsledky!$ID$3,Tipy!GV19=Výsledky!$IF$3),60,0)))</f>
        <v>0</v>
      </c>
      <c r="IB25" s="61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61">
        <f>IF(ISBLANK($IF$3),"",IF(OR(Tipy!GW19=Výsledky!$IA$6,Tipy!GW19=Výsledky!$IA$7,Tipy!GW19=Výsledky!$IA$8,Tipy!GW19=Výsledky!$IA$9),VLOOKUP(Tipy!GW19,'Kategórie hráčov'!$A$2:$B$51,2,FALSE),0))</f>
        <v>0</v>
      </c>
      <c r="ID25" s="61">
        <f>IF(ISBLANK($IF$3),"",IF(OR(Tipy!GX19=Výsledky!$ID$6,Tipy!GX19=Výsledky!$ID$7,Tipy!GX19=Výsledky!$ID$8,Tipy!GX19=Výsledky!$ID$9),IF(VLOOKUP(Tipy!GX19,'Kategórie hráčov'!$A$2:$B$46,2,FALSE)=30,30,20),0))</f>
        <v>0</v>
      </c>
      <c r="IE25" s="62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65" t="str">
        <f>IF(ISBLANK($IF$3),"",IF(ISBLANK(Tipy!GT19),"-",SUM(IA25:IE25)))</f>
        <v>-</v>
      </c>
      <c r="IG25" s="64"/>
      <c r="IH25" s="61">
        <f>IF(ISBLANK($IM$3),"",IF(ISBLANK(Tipy!GZ19),0,IF(AND(Tipy!GZ19=Výsledky!$IK$3,Tipy!HB19=Výsledky!$IM$3),60,0)))</f>
        <v>0</v>
      </c>
      <c r="II25" s="61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61">
        <f>IF(ISBLANK($IM$3),"",IF(OR(Tipy!HC19=Výsledky!$IH$6,Tipy!HC19=Výsledky!$IH$7,Tipy!HC19=Výsledky!$IH$8,Tipy!HC19=Výsledky!$IH$9),VLOOKUP(Tipy!HC19,'Kategórie hráčov'!$A$2:$B$51,2,FALSE),0))</f>
        <v>0</v>
      </c>
      <c r="IK25" s="61">
        <f>IF(ISBLANK($IM$3),"",IF(OR(Tipy!HD19=Výsledky!$IK$6,Tipy!HD19=Výsledky!$IK$7,Tipy!HD19=Výsledky!$IK$8,Tipy!HD19=Výsledky!$IK$9),VLOOKUP(Tipy!HD19,'Kategórie hráčov'!$A$27:$B$76,2,FALSE),0))</f>
        <v>0</v>
      </c>
      <c r="IL25" s="62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65" t="str">
        <f>IF(ISBLANK($IM$3),"",IF(ISBLANK(Tipy!GZ19),"-",SUM(IH25:IL25)))</f>
        <v>-</v>
      </c>
      <c r="IN25" s="64"/>
      <c r="IO25" s="61">
        <f>IF(ISBLANK($IT$3),"",IF(ISBLANK(Tipy!HF19),0,IF(AND(Tipy!HF19=Výsledky!$IR$3,Tipy!HH19=Výsledky!$IT$3),60,0)))</f>
        <v>0</v>
      </c>
      <c r="IP25" s="61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61">
        <f>IF(ISBLANK($IT$3),"",IF(OR(Tipy!HI19=Výsledky!$IO$6,Tipy!HI19=Výsledky!$IO$7,Tipy!HI19=Výsledky!$IO$8,Tipy!HI19=Výsledky!$IO$9),VLOOKUP(Tipy!HI19,'Kategórie hráčov'!$A$2:$B$51,2,FALSE),0))</f>
        <v>0</v>
      </c>
      <c r="IR25" s="61">
        <f>IF(ISBLANK($IT$3),"",IF(OR(Tipy!HJ19=Výsledky!$IR$6,Tipy!HJ19=Výsledky!$IR$7,Tipy!HJ19=Výsledky!$IR$8,Tipy!HJ19=Výsledky!$IR$9),VLOOKUP(Tipy!HJ19,'Kategórie hráčov'!$A$27:$B$76,2,FALSE),0))</f>
        <v>0</v>
      </c>
      <c r="IS25" s="62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65" t="str">
        <f>IF(ISBLANK($IT$3),"",IF(ISBLANK(Tipy!HF19),"-",SUM(IO25:IS25)))</f>
        <v>-</v>
      </c>
      <c r="IU25" s="64"/>
      <c r="IV25" s="61">
        <f>IF(ISBLANK($JA$3),"",IF(ISBLANK(Tipy!HL19),0,IF(AND(Tipy!HL19=Výsledky!$IY$3,Tipy!HN19=Výsledky!$JA$3),60,0)))</f>
        <v>0</v>
      </c>
      <c r="IW25" s="61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61">
        <f>IF(ISBLANK($JA$3),"",IF(OR(Tipy!HO19=Výsledky!$IV$6,Tipy!HO19=Výsledky!$IV$7,Tipy!HO19=Výsledky!$IV$8,Tipy!HO19=Výsledky!$IV$9),IF(VLOOKUP(Tipy!HO19,'Kategórie hráčov'!$A$2:$B$46,2,FALSE)=30,30,20),0))</f>
        <v>0</v>
      </c>
      <c r="IY25" s="61">
        <f>IF(ISBLANK($JA$3),"",IF(OR(Tipy!HP19=Výsledky!$IY$6,Tipy!HP19=Výsledky!$IY$7,Tipy!HP19=Výsledky!$IY$8,Tipy!HP19=Výsledky!$IY$9),IF(VLOOKUP(Tipy!HP19,'Kategórie hráčov'!$A$2:$B$46,2,FALSE)=30,30,20),0))</f>
        <v>0</v>
      </c>
      <c r="IZ25" s="62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65" t="str">
        <f>IF(ISBLANK($JA$3),"",IF(ISBLANK(Tipy!HL19),"-",SUM(IV25:IZ25)))</f>
        <v>-</v>
      </c>
      <c r="JB25" s="64"/>
      <c r="JC25" s="102">
        <f>IF(ISBLANK($JH$3),"",IF(ISBLANK(Tipy!HR19),0,IF(AND(Tipy!HR19=Výsledky!$JF$3,Tipy!HT19=Výsledky!$JH$3),60,0)))</f>
        <v>0</v>
      </c>
      <c r="JD25" s="101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01">
        <f>IF(ISBLANK($JH$3),"",IF(OR(Tipy!HU19=Výsledky!$JC$6,Tipy!HU19=Výsledky!$JC$7,Tipy!HU19=Výsledky!$JC$8,Tipy!HU19=Výsledky!$JC$9),VLOOKUP(Tipy!HU19,'Kategórie hráčov'!$A$2:$B$51,2,FALSE),0))</f>
        <v>0</v>
      </c>
      <c r="JF25" s="101">
        <f>IF(ISBLANK($JH$3),"",IF(OR(Tipy!HV19=Výsledky!$JF$6,Tipy!HV19=Výsledky!$JF$7,Tipy!HV19=Výsledky!$JF$8,Tipy!HV19=Výsledky!$JF$9),VLOOKUP(Tipy!HV19,'Kategórie hráčov'!$A$27:$B$76,2,FALSE),0))</f>
        <v>0</v>
      </c>
      <c r="JG25" s="30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63" t="str">
        <f>IF(ISBLANK($JH$3),"",IF(ISBLANK(Tipy!HR19),"-",SUM(JC25:JG25)))</f>
        <v>-</v>
      </c>
      <c r="JI25" s="64"/>
      <c r="JJ25" s="61">
        <f>IF(ISBLANK($JH$3),"",IF(ISBLANK(Tipy!HX19),0,IF(AND(Tipy!HX19=Výsledky!$JF$3,Tipy!HZ19=Výsledky!$JH$3),60,0)))</f>
        <v>0</v>
      </c>
      <c r="JK25" s="61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61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61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62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65" t="str">
        <f>IF(ISBLANK($JH$3),"",IF(ISBLANK(Tipy!HX19),"-",SUM(JJ25:JN25)))</f>
        <v>-</v>
      </c>
      <c r="JP25" s="64"/>
      <c r="JQ25" s="61">
        <f>IF(ISBLANK($JV$3),"",IF(ISBLANK(Tipy!ID19),0,IF(AND(Tipy!ID19=Výsledky!$JT$3,Tipy!IF19=Výsledky!$JV$3),60,0)))</f>
        <v>0</v>
      </c>
      <c r="JR25" s="61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61">
        <f>IF(ISBLANK($JV$3),"",IF(OR(Tipy!IG19=Výsledky!$JQ$6,Tipy!IG19=Výsledky!$JQ$7,Tipy!IG19=Výsledky!$JQ$8,Tipy!IG19=Výsledky!$JQ$9),VLOOKUP(Tipy!IG19,'Kategórie hráčov'!$A$2:$B$51,2,FALSE),0))</f>
        <v>0</v>
      </c>
      <c r="JT25" s="61">
        <f>IF(ISBLANK($JV$3),"",IF(OR(Tipy!IH19=Výsledky!$JT$6,Tipy!IH19=Výsledky!$JT$7,Tipy!IH19=Výsledky!$JT$8,Tipy!IH19=Výsledky!$JT$9),VLOOKUP(Tipy!IH19,'Kategórie hráčov'!$A$27:$B$76,2,FALSE),0))</f>
        <v>0</v>
      </c>
      <c r="JU25" s="62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65" t="str">
        <f>IF(ISBLANK($JV$3),"",IF(ISBLANK(Tipy!ID19),"-",SUM(JQ25:JU25)))</f>
        <v>-</v>
      </c>
      <c r="JW25" s="64"/>
      <c r="JX25" s="61">
        <f>IF(ISBLANK($KQ$3),"",IF(ISBLANK(Tipy!IJ19),0,IF(AND(Tipy!IJ19=Výsledky!$KO$3,Tipy!IL19=Výsledky!$KQ$3),60,0)))</f>
        <v>0</v>
      </c>
      <c r="JY25" s="61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>0</v>
      </c>
      <c r="JZ25" s="61">
        <f>IF(ISBLANK($KQ$3),"",IF(OR(Tipy!IM19=Výsledky!$JX$6,Tipy!IM19=Výsledky!$JX$7,Tipy!IM19=Výsledky!$JX$8,Tipy!IM19=Výsledky!$JX$9),IF(VLOOKUP(Tipy!IM19,'Kategórie hráčov'!$A$2:$B$46,2,FALSE)=30,30,20),0))</f>
        <v>0</v>
      </c>
      <c r="KA25" s="61">
        <f>IF(ISBLANK($KQ$3),"",IF(OR(Tipy!IN19=Výsledky!$KA$6,Tipy!IN19=Výsledky!$KA$7,Tipy!IN19=Výsledky!$KA$8,Tipy!IN19=Výsledky!$KA$9),IF(VLOOKUP(Tipy!IN19,'Kategórie hráčov'!$A$2:$B$46,2,FALSE)=30,30,20),0))</f>
        <v>0</v>
      </c>
      <c r="KB25" s="62">
        <f>IF(ISBLANK($KQ$3),"",IF(ISBLANK(Tipy!IJ19),0,IF(OR(AND(Tipy!IJ19=Výsledky!$KO$3,OR(Tipy!IL19=Výsledky!$KQ$3+1,Tipy!IL19=Výsledky!$KQ$3-1)),AND(Tipy!IL19=Výsledky!$KQ$3,OR(Tipy!IJ19=Výsledky!$KO$3+1,Tipy!IJ19=Výsledky!$KO$3-1))),10,0)))</f>
        <v>0</v>
      </c>
      <c r="KC25" s="65" t="str">
        <f>IF(ISBLANK($KQ$3),"",IF(ISBLANK(Tipy!IJ19),"-",SUM(JX25:KB25)))</f>
        <v>-</v>
      </c>
      <c r="KD25" s="64"/>
      <c r="KE25" s="61">
        <f>IF(ISBLANK($KJ$3),"",IF(ISBLANK(Tipy!IP19),0,IF(AND(Tipy!IP19=Výsledky!$KH$3,Tipy!IR19=Výsledky!$KJ$3),60,0)))</f>
        <v>0</v>
      </c>
      <c r="KF25" s="61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61">
        <f>IF(ISBLANK($KJ$3),"",IF(OR(Tipy!IS19=Výsledky!$KE$6,Tipy!IS19=Výsledky!$KE$7,Tipy!IS19=Výsledky!$KE$8,Tipy!IS19=Výsledky!$KE$9),VLOOKUP(Tipy!IS19,'Kategórie hráčov'!$A$2:$B$51,2,FALSE),0))</f>
        <v>0</v>
      </c>
      <c r="KH25" s="61">
        <f>IF(ISBLANK($KJ$3),"",IF(OR(Tipy!IT19=Výsledky!$KH$6,Tipy!IT19=Výsledky!$KH$7,Tipy!IT19=Výsledky!$KH$8,Tipy!IT19=Výsledky!$KH$9),VLOOKUP(Tipy!IT19,'Kategórie hráčov'!$A$27:$B$76,2,FALSE),0))</f>
        <v>0</v>
      </c>
      <c r="KI25" s="62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65" t="str">
        <f>IF(ISBLANK($KJ$3),"",IF(ISBLANK(Tipy!IP19),"-",SUM(KE25:KI25)))</f>
        <v>-</v>
      </c>
      <c r="KK25" s="64"/>
      <c r="KL25" s="61">
        <f>IF(ISBLANK($KQ$3),"",IF(ISBLANK(Tipy!IV19),0,IF(AND(Tipy!IV19=Výsledky!$KO$3,Tipy!IX19=Výsledky!$KQ$3),60,0)))</f>
        <v>0</v>
      </c>
      <c r="KM25" s="61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61">
        <f>IF(ISBLANK($KQ$3),"",IF(OR(Tipy!IY19=Výsledky!$KL$6,Tipy!IY19=Výsledky!$KL$7,Tipy!IY19=Výsledky!$KL$8,Tipy!IY19=Výsledky!$KL$9),VLOOKUP(Tipy!IY19,'Kategórie hráčov'!$A$2:$B$51,2,FALSE),0))</f>
        <v>0</v>
      </c>
      <c r="KO25" s="61">
        <f>IF(ISBLANK($KQ$3),"",IF(OR(Tipy!IZ19=Výsledky!$KO$6,Tipy!IZ19=Výsledky!$KO$7,Tipy!IZ19=Výsledky!$KO$8,Tipy!IZ19=Výsledky!$KO$9),VLOOKUP(Tipy!IZ19,'Kategórie hráčov'!$A$27:$B$76,2,FALSE),0))</f>
        <v>0</v>
      </c>
      <c r="KP25" s="62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65" t="str">
        <f>IF(ISBLANK($KJ$3),"",IF(ISBLANK(Tipy!IV19),"-",SUM(KL25:KP25)))</f>
        <v>-</v>
      </c>
      <c r="KR25" s="64"/>
      <c r="KS25" s="61">
        <f>IF(ISBLANK($KX$3),"",IF(ISBLANK(Tipy!JB19),0,IF(AND(Tipy!JB19=Výsledky!$KV$3,Tipy!JD19=Výsledky!$KX$3),60,0)))</f>
        <v>0</v>
      </c>
      <c r="KT25" s="61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61">
        <f>IF(ISBLANK($KX$3),"",IF(OR(Tipy!JE19=Výsledky!$KS$6,Tipy!JE19=Výsledky!$KS$7,Tipy!JE19=Výsledky!$KS$8,Tipy!JE19=Výsledky!$KS$9),VLOOKUP(Tipy!JE19,'Kategórie hráčov'!$A$2:$B$51,2,FALSE),0))</f>
        <v>0</v>
      </c>
      <c r="KV25" s="61">
        <f>IF(ISBLANK($KX$3),"",IF(OR(Tipy!JF19=Výsledky!$KV$6,Tipy!JF19=Výsledky!$KV$7,Tipy!JF19=Výsledky!$KV$8,Tipy!JF19=Výsledky!$KV$9),VLOOKUP(Tipy!JF19,'Kategórie hráčov'!$A$27:$B$76,2,FALSE),0))</f>
        <v>0</v>
      </c>
      <c r="KW25" s="62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65" t="str">
        <f>IF(ISBLANK($KX$3),"",IF(ISBLANK(Tipy!JB19),"-",SUM(KS25:KW25)))</f>
        <v>-</v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>
        <f>IF(ISBLANK($JH$3),"",IF(ISBLANK(Tipy!JU19),0,IF(AND(Tipy!JU19=Výsledky!$JF$3,Tipy!JW19=Výsledky!$JH$3),60,0)))</f>
        <v>0</v>
      </c>
      <c r="LH25" s="61" t="e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>#VALUE!</v>
      </c>
      <c r="LI25" s="61" t="e">
        <f>IF(ISBLANK($JH$3),"",IF(OR(Tipy!JX19=Výsledky!#REF!,Tipy!JX19=Výsledky!#REF!,Tipy!JX19=Výsledky!#REF!,Tipy!JX19=Výsledky!$JJ$9),IF(VLOOKUP(Tipy!JX19,'Kategórie hráčov'!$A$2:$B$46,2,FALSE)=30,30,20),0))</f>
        <v>#REF!</v>
      </c>
      <c r="LJ25" s="61" t="e">
        <f>IF(ISBLANK($JH$3),"",IF(OR(Tipy!JY19=Výsledky!#REF!,Tipy!JY19=Výsledky!#REF!,Tipy!JY19=Výsledky!#REF!,Tipy!JY19=Výsledky!$JM$9),IF(VLOOKUP(Tipy!JY19,'Kategórie hráčov'!$A$2:$B$46,2,FALSE)=30,30,20),0))</f>
        <v>#REF!</v>
      </c>
      <c r="LK25" s="62">
        <f>IF(ISBLANK($JH$3),"",IF(ISBLANK(Tipy!JU19),0,IF(OR(AND(Tipy!JU19=Výsledky!$JF$3,OR(Tipy!JW19=Výsledky!$JH$3+1,Tipy!JW19=Výsledky!$JH$3-1)),AND(Tipy!JW19=Výsledky!$JH$3,OR(Tipy!JU19=Výsledky!$JF$3+1,Tipy!JU19=Výsledky!$JF$3-1))),10,0)))</f>
        <v>0</v>
      </c>
      <c r="LL25" s="65" t="e">
        <f>IF(ISBLANK($JH$3),"",IF(ISBLANK(Tipy!JU19),"-",SUM(LG25:LK25)))</f>
        <v>#VALUE!</v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>
        <f>IF(ISBLANK($JH$3),"",IF(ISBLANK(Tipy!KI19),0,IF(AND(Tipy!KI19=Výsledky!$JF$3,Tipy!KK19=Výsledky!$JH$3),60,0)))</f>
        <v>0</v>
      </c>
      <c r="LV25" s="61" t="e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>#VALUE!</v>
      </c>
      <c r="LW25" s="61" t="e">
        <f>IF(ISBLANK($JH$3),"",IF(OR(Tipy!KL19=Výsledky!#REF!,Tipy!KL19=Výsledky!#REF!,Tipy!KL19=Výsledky!#REF!,Tipy!KL19=Výsledky!$JJ$9),IF(VLOOKUP(Tipy!KL19,'Kategórie hráčov'!$A$2:$B$46,2,FALSE)=30,30,20),0))</f>
        <v>#REF!</v>
      </c>
      <c r="LX25" s="61" t="e">
        <f>IF(ISBLANK($JH$3),"",IF(OR(Tipy!KM19=Výsledky!#REF!,Tipy!KM19=Výsledky!#REF!,Tipy!KM19=Výsledky!#REF!,Tipy!KM19=Výsledky!$JM$9),IF(VLOOKUP(Tipy!KM19,'Kategórie hráčov'!$A$2:$B$46,2,FALSE)=30,30,20),0))</f>
        <v>#REF!</v>
      </c>
      <c r="LY25" s="62">
        <f>IF(ISBLANK($JH$3),"",IF(ISBLANK(Tipy!KI19),0,IF(OR(AND(Tipy!KI19=Výsledky!$JF$3,OR(Tipy!KK19=Výsledky!$JH$3+1,Tipy!KK19=Výsledky!$JH$3-1)),AND(Tipy!KK19=Výsledky!$JH$3,OR(Tipy!KI19=Výsledky!$JF$3+1,Tipy!KI19=Výsledky!$JF$3-1))),10,0)))</f>
        <v>0</v>
      </c>
      <c r="LZ25" s="65" t="e">
        <f>IF(ISBLANK($JH$3),"",IF(ISBLANK(Tipy!KI19),"-",SUM(LU25:LY25)))</f>
        <v>#VALUE!</v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>
        <f>IF(ISBLANK($GB$3),"",IF(ISBLANK(Tipy!EX20),0,IF(AND(Tipy!EX20=Výsledky!$FZ$3,Tipy!EZ20=Výsledky!$GB$3),60,0)))</f>
        <v>0</v>
      </c>
      <c r="FX26" s="61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61">
        <f>IF(ISBLANK($GB$3),"",IF(OR(Tipy!FA20=Výsledky!$FW$6,Tipy!FA20=Výsledky!$FW$7,Tipy!FA20=Výsledky!$FW$8,Tipy!FA20=Výsledky!$FW$9),IF(VLOOKUP(Tipy!FA20,'Kategórie hráčov'!$A$2:$B$46,2,FALSE)=30,30,20),0))</f>
        <v>0</v>
      </c>
      <c r="FZ26" s="61">
        <f>IF(ISBLANK($GB$3),"",IF(OR(Tipy!FB20=Výsledky!$FZ$6,Tipy!FB20=Výsledky!$FZ$7,Tipy!FB20=Výsledky!$FZ$8,Tipy!FB20=Výsledky!$FZ$9),IF(VLOOKUP(Tipy!FB20,'Kategórie hráčov'!$A$2:$B$46,2,FALSE)=30,30,20),0))</f>
        <v>0</v>
      </c>
      <c r="GA26" s="62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5">
        <f>IF(ISBLANK($GB$3),"",IF(ISBLANK(Tipy!EX20),"-",SUM(FW26:GA26)))</f>
        <v>0</v>
      </c>
      <c r="GC26" s="64"/>
      <c r="GD26" s="61">
        <f>IF(ISBLANK($GI$3),"",IF(ISBLANK(Tipy!FD20),0,IF(AND(Tipy!FD20=Výsledky!$GG$3,Tipy!FF20=Výsledky!$GI$3),60,0)))</f>
        <v>0</v>
      </c>
      <c r="GE26" s="61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61">
        <f>IF(ISBLANK($GI$3),"",IF(OR(Tipy!FG20=Výsledky!$GD$6,Tipy!FG20=Výsledky!$GD$7,Tipy!FG20=Výsledky!$GD$8,Tipy!FG20=Výsledky!$GD$9),VLOOKUP(Tipy!FG20,'Kategórie hráčov'!$A$2:$B$51,2,FALSE),0))</f>
        <v>20</v>
      </c>
      <c r="GG26" s="61">
        <f>IF(ISBLANK($GI$3),"",IF(OR(Tipy!FH20=Výsledky!$GG$6,Tipy!FH20=Výsledky!$GG$7,Tipy!FH20=Výsledky!$GG$8,Tipy!FH20=Výsledky!$GG$9),VLOOKUP(Tipy!FH20,'Kategórie hráčov'!$A$27:$B$76,2,FALSE),0))</f>
        <v>30</v>
      </c>
      <c r="GH26" s="62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5">
        <f>IF(ISBLANK($GI$3),"",IF(ISBLANK(Tipy!FD20),"-",SUM(GD26:GH26)))</f>
        <v>70</v>
      </c>
      <c r="GJ26" s="64"/>
      <c r="GK26" s="61">
        <f>IF(ISBLANK($GP$3),"",IF(ISBLANK(Tipy!FJ20),0,IF(AND(Tipy!FJ20=Výsledky!$GN$3,Tipy!FL20=Výsledky!$GP$3),60,0)))</f>
        <v>0</v>
      </c>
      <c r="GL26" s="61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61">
        <f>IF(ISBLANK($GP$3),"",IF(OR(Tipy!FM20=Výsledky!$GK$6,Tipy!FM20=Výsledky!$GK$7,Tipy!FM20=Výsledky!$GK$8,Tipy!FM20=Výsledky!$GK$9),VLOOKUP(Tipy!FM20,'Kategórie hráčov'!$A$2:$B$51,2,FALSE),0))</f>
        <v>20</v>
      </c>
      <c r="GN26" s="61">
        <f>IF(ISBLANK($GP$3),"",IF(OR(Tipy!FN20=Výsledky!$GN$6,Tipy!FN20=Výsledky!$GN$7,Tipy!FN20=Výsledky!$GN$8,Tipy!FN20=Výsledky!$GN$9),VLOOKUP(Tipy!FN20,'Kategórie hráčov'!$A$27:$B$76,2,FALSE),0))</f>
        <v>30</v>
      </c>
      <c r="GO26" s="62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5">
        <f>IF(ISBLANK($GP$3),"",IF(ISBLANK(Tipy!FJ20),"-",SUM(GK26:GO26)))</f>
        <v>50</v>
      </c>
      <c r="GQ26" s="64"/>
      <c r="GR26" s="61">
        <f>IF(ISBLANK($GW$3),"",IF(ISBLANK(Tipy!FP20),0,IF(AND(Tipy!FP20=Výsledky!$GU$3,Tipy!FR20=Výsledky!$GW$3),60,0)))</f>
        <v>0</v>
      </c>
      <c r="GS26" s="61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61">
        <f>IF(ISBLANK($GW$3),"",IF(OR(Tipy!FS20=Výsledky!$GR$6,Tipy!FS20=Výsledky!$GR$7,Tipy!FS20=Výsledky!$GR$8,Tipy!FS20=Výsledky!$GR$9),VLOOKUP(Tipy!FS20,'Kategórie hráčov'!$A$2:$B$51,2,FALSE),0))</f>
        <v>0</v>
      </c>
      <c r="GU26" s="61">
        <f>IF(ISBLANK($GW$3),"",IF(OR(Tipy!FT20=Výsledky!$GU$6,Tipy!FT20=Výsledky!$GU$7,Tipy!FT20=Výsledky!$GU$8,Tipy!FT20=Výsledky!$GU$9),VLOOKUP(Tipy!FT20,'Kategórie hráčov'!$A$27:$B$76,2,FALSE),0))</f>
        <v>0</v>
      </c>
      <c r="GV26" s="62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5" t="str">
        <f>IF(ISBLANK($GW$3),"",IF(ISBLANK(Tipy!FP20),"-",SUM(GR26:GV26)))</f>
        <v>-</v>
      </c>
      <c r="GX26" s="64"/>
      <c r="GY26" s="61">
        <f>IF(ISBLANK($HD$3),"",IF(ISBLANK(Tipy!FV20),0,IF(AND(Tipy!FV20=Výsledky!$HB$3,Tipy!FX20=Výsledky!$HD$3),60,0)))</f>
        <v>0</v>
      </c>
      <c r="GZ26" s="61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61">
        <f>IF(ISBLANK($HD$3),"",IF(OR(Tipy!FY20=Výsledky!$GY$6,Tipy!FY20=Výsledky!$GY$7,Tipy!FY20=Výsledky!$GY$8,Tipy!FY20=Výsledky!$GY$9),VLOOKUP(Tipy!FY20,'Kategórie hráčov'!$A$2:$B$51,2,FALSE),0))</f>
        <v>20</v>
      </c>
      <c r="HB26" s="61">
        <f>IF(ISBLANK($HD$3),"",IF(OR(Tipy!FZ20=Výsledky!$HB$6,Tipy!FZ20=Výsledky!$HB$7,Tipy!FZ20=Výsledky!$HB$8,Tipy!FZ20=Výsledky!$HB$9),VLOOKUP(Tipy!FZ20,'Kategórie hráčov'!$A$27:$B$76,2,FALSE),0))</f>
        <v>0</v>
      </c>
      <c r="HC26" s="62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5">
        <f>IF(ISBLANK($HD$3),"",IF(ISBLANK(Tipy!FV20),"-",SUM(GY26:HC26)))</f>
        <v>40</v>
      </c>
      <c r="HE26" s="64"/>
      <c r="HF26" s="61">
        <f>IF(ISBLANK($HK$3),"",IF(ISBLANK(Tipy!GB20),0,IF(AND(Tipy!GB20=Výsledky!$HI$3,Tipy!GD20=Výsledky!$HK$3),60,0)))</f>
        <v>0</v>
      </c>
      <c r="HG26" s="61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61">
        <f>IF(ISBLANK($HK$3),"",IF(OR(Tipy!GE20=Výsledky!$HF$6,Tipy!GE20=Výsledky!$HF$7,Tipy!GE20=Výsledky!$HF$8,Tipy!GE20=Výsledky!$HF$9),VLOOKUP(Tipy!GE20,'Kategórie hráčov'!$A$2:$B$51,2,FALSE),0))</f>
        <v>0</v>
      </c>
      <c r="HI26" s="61">
        <f>IF(ISBLANK($HK$3),"",IF(OR(Tipy!GF20=Výsledky!$HI$6,Tipy!GF20=Výsledky!$HI$7,Tipy!GF20=Výsledky!$HI$8,Tipy!GF20=Výsledky!$HI$9),VLOOKUP(Tipy!GF20,'Kategórie hráčov'!$A$27:$B$76,2,FALSE),0))</f>
        <v>0</v>
      </c>
      <c r="HJ26" s="62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5">
        <f>IF(ISBLANK($HK$3),"",IF(ISBLANK(Tipy!GB20),"-",SUM(HF26:HJ26)))</f>
        <v>20</v>
      </c>
      <c r="HL26" s="64"/>
      <c r="HM26" s="61">
        <f>IF(ISBLANK($HR$3),"",IF(ISBLANK(Tipy!GH20),0,IF(AND(Tipy!GH20=Výsledky!$HP$3,Tipy!GJ20=Výsledky!$HR$3),60,0)))</f>
        <v>0</v>
      </c>
      <c r="HN26" s="61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61">
        <f>IF(ISBLANK($HR$3),"",IF(OR(Tipy!GK20=Výsledky!$HM$6,Tipy!GK20=Výsledky!$HM$7,Tipy!GK20=Výsledky!$HM$8,Tipy!GK20=Výsledky!$HM$9),VLOOKUP(Tipy!GK20,'Kategórie hráčov'!$A$2:$B$51,2,FALSE),0))</f>
        <v>0</v>
      </c>
      <c r="HP26" s="61">
        <f>IF(ISBLANK($HR$3),"",IF(OR(Tipy!GL20=Výsledky!$HP$6,Tipy!GL20=Výsledky!$HP$7,Tipy!GL20=Výsledky!$HP$8,Tipy!GL20=Výsledky!$HP$9),VLOOKUP(Tipy!GL20,'Kategórie hráčov'!$A$27:$B$76,2,FALSE),0))</f>
        <v>20</v>
      </c>
      <c r="HQ26" s="62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5">
        <f>IF(ISBLANK($HR$3),"",IF(ISBLANK(Tipy!GH20),"-",SUM(HM26:HQ26)))</f>
        <v>50</v>
      </c>
      <c r="HS26" s="64"/>
      <c r="HT26" s="61">
        <f>IF(ISBLANK($HY$3),"",IF(ISBLANK(Tipy!GN20),0,IF(AND(Tipy!GN20=Výsledky!$HW$3,Tipy!GP20=Výsledky!$HY$3),60,0)))</f>
        <v>0</v>
      </c>
      <c r="HU26" s="61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61">
        <f>IF(ISBLANK($HY$3),"",IF(OR(Tipy!GQ20=Výsledky!$HT$6,Tipy!GQ20=Výsledky!$HT$7,Tipy!GQ20=Výsledky!$HT$8,Tipy!GQ20=Výsledky!$HT$9),VLOOKUP(Tipy!GQ20,'Kategórie hráčov'!$A$2:$B$51,2,FALSE),0))</f>
        <v>20</v>
      </c>
      <c r="HW26" s="61">
        <f>IF(ISBLANK($HY$3),"",IF(OR(Tipy!GR20=Výsledky!$HW$6,Tipy!GR20=Výsledky!$HW$7,Tipy!GR20=Výsledky!$HW$8,Tipy!GR20=Výsledky!$HW$9),VLOOKUP(Tipy!GR20,'Kategórie hráčov'!$A$27:$B$76,2,FALSE),0))</f>
        <v>0</v>
      </c>
      <c r="HX26" s="62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5">
        <f>IF(ISBLANK($HY$3),"",IF(ISBLANK(Tipy!GN20),"-",SUM(HT26:HX26)))</f>
        <v>40</v>
      </c>
      <c r="HZ26" s="64"/>
      <c r="IA26" s="61">
        <f>IF(ISBLANK($IF$3),"",IF(ISBLANK(Tipy!GT20),0,IF(AND(Tipy!GT20=Výsledky!$ID$3,Tipy!GV20=Výsledky!$IF$3),60,0)))</f>
        <v>0</v>
      </c>
      <c r="IB26" s="61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61">
        <f>IF(ISBLANK($IF$3),"",IF(OR(Tipy!GW20=Výsledky!$IA$6,Tipy!GW20=Výsledky!$IA$7,Tipy!GW20=Výsledky!$IA$8,Tipy!GW20=Výsledky!$IA$9),VLOOKUP(Tipy!GW20,'Kategórie hráčov'!$A$2:$B$51,2,FALSE),0))</f>
        <v>0</v>
      </c>
      <c r="ID26" s="61">
        <f>IF(ISBLANK($IF$3),"",IF(OR(Tipy!GX20=Výsledky!$ID$6,Tipy!GX20=Výsledky!$ID$7,Tipy!GX20=Výsledky!$ID$8,Tipy!GX20=Výsledky!$ID$9),IF(VLOOKUP(Tipy!GX20,'Kategórie hráčov'!$A$2:$B$46,2,FALSE)=30,30,20),0))</f>
        <v>0</v>
      </c>
      <c r="IE26" s="62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65">
        <f>IF(ISBLANK($IF$3),"",IF(ISBLANK(Tipy!GT20),"-",SUM(IA26:IE26)))</f>
        <v>0</v>
      </c>
      <c r="IG26" s="64"/>
      <c r="IH26" s="61">
        <f>IF(ISBLANK($IM$3),"",IF(ISBLANK(Tipy!GZ20),0,IF(AND(Tipy!GZ20=Výsledky!$IK$3,Tipy!HB20=Výsledky!$IM$3),60,0)))</f>
        <v>0</v>
      </c>
      <c r="II26" s="61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61">
        <f>IF(ISBLANK($IM$3),"",IF(OR(Tipy!HC20=Výsledky!$IH$6,Tipy!HC20=Výsledky!$IH$7,Tipy!HC20=Výsledky!$IH$8,Tipy!HC20=Výsledky!$IH$9),VLOOKUP(Tipy!HC20,'Kategórie hráčov'!$A$2:$B$51,2,FALSE),0))</f>
        <v>20</v>
      </c>
      <c r="IK26" s="61">
        <f>IF(ISBLANK($IM$3),"",IF(OR(Tipy!HD20=Výsledky!$IK$6,Tipy!HD20=Výsledky!$IK$7,Tipy!HD20=Výsledky!$IK$8,Tipy!HD20=Výsledky!$IK$9),VLOOKUP(Tipy!HD20,'Kategórie hráčov'!$A$27:$B$76,2,FALSE),0))</f>
        <v>0</v>
      </c>
      <c r="IL26" s="62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65">
        <f>IF(ISBLANK($IM$3),"",IF(ISBLANK(Tipy!GZ20),"-",SUM(IH26:IL26)))</f>
        <v>40</v>
      </c>
      <c r="IN26" s="64"/>
      <c r="IO26" s="61">
        <f>IF(ISBLANK($IT$3),"",IF(ISBLANK(Tipy!HF20),0,IF(AND(Tipy!HF20=Výsledky!$IR$3,Tipy!HH20=Výsledky!$IT$3),60,0)))</f>
        <v>0</v>
      </c>
      <c r="IP26" s="61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61">
        <f>IF(ISBLANK($IT$3),"",IF(OR(Tipy!HI20=Výsledky!$IO$6,Tipy!HI20=Výsledky!$IO$7,Tipy!HI20=Výsledky!$IO$8,Tipy!HI20=Výsledky!$IO$9),VLOOKUP(Tipy!HI20,'Kategórie hráčov'!$A$2:$B$51,2,FALSE),0))</f>
        <v>0</v>
      </c>
      <c r="IR26" s="61">
        <f>IF(ISBLANK($IT$3),"",IF(OR(Tipy!HJ20=Výsledky!$IR$6,Tipy!HJ20=Výsledky!$IR$7,Tipy!HJ20=Výsledky!$IR$8,Tipy!HJ20=Výsledky!$IR$9),VLOOKUP(Tipy!HJ20,'Kategórie hráčov'!$A$27:$B$76,2,FALSE),0))</f>
        <v>0</v>
      </c>
      <c r="IS26" s="62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65">
        <f>IF(ISBLANK($IT$3),"",IF(ISBLANK(Tipy!HF20),"-",SUM(IO26:IS26)))</f>
        <v>30</v>
      </c>
      <c r="IU26" s="64"/>
      <c r="IV26" s="61">
        <f>IF(ISBLANK($JA$3),"",IF(ISBLANK(Tipy!HL20),0,IF(AND(Tipy!HL20=Výsledky!$IY$3,Tipy!HN20=Výsledky!$JA$3),60,0)))</f>
        <v>0</v>
      </c>
      <c r="IW26" s="61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61">
        <f>IF(ISBLANK($JA$3),"",IF(OR(Tipy!HO20=Výsledky!$IV$6,Tipy!HO20=Výsledky!$IV$7,Tipy!HO20=Výsledky!$IV$8,Tipy!HO20=Výsledky!$IV$9),IF(VLOOKUP(Tipy!HO20,'Kategórie hráčov'!$A$2:$B$46,2,FALSE)=30,30,20),0))</f>
        <v>0</v>
      </c>
      <c r="IY26" s="61">
        <f>IF(ISBLANK($JA$3),"",IF(OR(Tipy!HP20=Výsledky!$IY$6,Tipy!HP20=Výsledky!$IY$7,Tipy!HP20=Výsledky!$IY$8,Tipy!HP20=Výsledky!$IY$9),IF(VLOOKUP(Tipy!HP20,'Kategórie hráčov'!$A$2:$B$46,2,FALSE)=30,30,20),0))</f>
        <v>0</v>
      </c>
      <c r="IZ26" s="62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65">
        <f>IF(ISBLANK($JA$3),"",IF(ISBLANK(Tipy!HL20),"-",SUM(IV26:IZ26)))</f>
        <v>0</v>
      </c>
      <c r="JB26" s="64"/>
      <c r="JC26" s="102">
        <f>IF(ISBLANK($JH$3),"",IF(ISBLANK(Tipy!HR20),0,IF(AND(Tipy!HR20=Výsledky!$JF$3,Tipy!HT20=Výsledky!$JH$3),60,0)))</f>
        <v>0</v>
      </c>
      <c r="JD26" s="101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01">
        <f>IF(ISBLANK($JH$3),"",IF(OR(Tipy!HU20=Výsledky!$JC$6,Tipy!HU20=Výsledky!$JC$7,Tipy!HU20=Výsledky!$JC$8,Tipy!HU20=Výsledky!$JC$9),VLOOKUP(Tipy!HU20,'Kategórie hráčov'!$A$2:$B$51,2,FALSE),0))</f>
        <v>20</v>
      </c>
      <c r="JF26" s="101">
        <f>IF(ISBLANK($JH$3),"",IF(OR(Tipy!HV20=Výsledky!$JF$6,Tipy!HV20=Výsledky!$JF$7,Tipy!HV20=Výsledky!$JF$8,Tipy!HV20=Výsledky!$JF$9),VLOOKUP(Tipy!HV20,'Kategórie hráčov'!$A$27:$B$76,2,FALSE),0))</f>
        <v>0</v>
      </c>
      <c r="JG26" s="303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63">
        <f>IF(ISBLANK($JH$3),"",IF(ISBLANK(Tipy!HR20),"-",SUM(JC26:JG26)))</f>
        <v>50</v>
      </c>
      <c r="JI26" s="64"/>
      <c r="JJ26" s="61">
        <f>IF(ISBLANK($JH$3),"",IF(ISBLANK(Tipy!HX20),0,IF(AND(Tipy!HX20=Výsledky!$JF$3,Tipy!HZ20=Výsledky!$JH$3),60,0)))</f>
        <v>0</v>
      </c>
      <c r="JK26" s="61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61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61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62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65" t="str">
        <f>IF(ISBLANK($JH$3),"",IF(ISBLANK(Tipy!HX20),"-",SUM(JJ26:JN26)))</f>
        <v>-</v>
      </c>
      <c r="JP26" s="64"/>
      <c r="JQ26" s="61">
        <f>IF(ISBLANK($JV$3),"",IF(ISBLANK(Tipy!ID20),0,IF(AND(Tipy!ID20=Výsledky!$JT$3,Tipy!IF20=Výsledky!$JV$3),60,0)))</f>
        <v>0</v>
      </c>
      <c r="JR26" s="61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61">
        <f>IF(ISBLANK($JV$3),"",IF(OR(Tipy!IG20=Výsledky!$JQ$6,Tipy!IG20=Výsledky!$JQ$7,Tipy!IG20=Výsledky!$JQ$8,Tipy!IG20=Výsledky!$JQ$9),VLOOKUP(Tipy!IG20,'Kategórie hráčov'!$A$2:$B$51,2,FALSE),0))</f>
        <v>0</v>
      </c>
      <c r="JT26" s="61">
        <f>IF(ISBLANK($JV$3),"",IF(OR(Tipy!IH20=Výsledky!$JT$6,Tipy!IH20=Výsledky!$JT$7,Tipy!IH20=Výsledky!$JT$8,Tipy!IH20=Výsledky!$JT$9),VLOOKUP(Tipy!IH20,'Kategórie hráčov'!$A$27:$B$76,2,FALSE),0))</f>
        <v>0</v>
      </c>
      <c r="JU26" s="62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65">
        <f>IF(ISBLANK($JV$3),"",IF(ISBLANK(Tipy!ID20),"-",SUM(JQ26:JU26)))</f>
        <v>20</v>
      </c>
      <c r="JW26" s="64"/>
      <c r="JX26" s="61">
        <f>IF(ISBLANK($KQ$3),"",IF(ISBLANK(Tipy!IJ20),0,IF(AND(Tipy!IJ20=Výsledky!$KO$3,Tipy!IL20=Výsledky!$KQ$3),60,0)))</f>
        <v>0</v>
      </c>
      <c r="JY26" s="61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>0</v>
      </c>
      <c r="JZ26" s="61">
        <f>IF(ISBLANK($KQ$3),"",IF(OR(Tipy!IM20=Výsledky!$JX$6,Tipy!IM20=Výsledky!$JX$7,Tipy!IM20=Výsledky!$JX$8,Tipy!IM20=Výsledky!$JX$9),IF(VLOOKUP(Tipy!IM20,'Kategórie hráčov'!$A$2:$B$46,2,FALSE)=30,30,20),0))</f>
        <v>0</v>
      </c>
      <c r="KA26" s="61">
        <f>IF(ISBLANK($KQ$3),"",IF(OR(Tipy!IN20=Výsledky!$KA$6,Tipy!IN20=Výsledky!$KA$7,Tipy!IN20=Výsledky!$KA$8,Tipy!IN20=Výsledky!$KA$9),IF(VLOOKUP(Tipy!IN20,'Kategórie hráčov'!$A$2:$B$46,2,FALSE)=30,30,20),0))</f>
        <v>0</v>
      </c>
      <c r="KB26" s="62">
        <f>IF(ISBLANK($KQ$3),"",IF(ISBLANK(Tipy!IJ20),0,IF(OR(AND(Tipy!IJ20=Výsledky!$KO$3,OR(Tipy!IL20=Výsledky!$KQ$3+1,Tipy!IL20=Výsledky!$KQ$3-1)),AND(Tipy!IL20=Výsledky!$KQ$3,OR(Tipy!IJ20=Výsledky!$KO$3+1,Tipy!IJ20=Výsledky!$KO$3-1))),10,0)))</f>
        <v>0</v>
      </c>
      <c r="KC26" s="65" t="str">
        <f>IF(ISBLANK($KQ$3),"",IF(ISBLANK(Tipy!IJ20),"-",SUM(JX26:KB26)))</f>
        <v>-</v>
      </c>
      <c r="KD26" s="64"/>
      <c r="KE26" s="61">
        <f>IF(ISBLANK($KJ$3),"",IF(ISBLANK(Tipy!IP20),0,IF(AND(Tipy!IP20=Výsledky!$KH$3,Tipy!IR20=Výsledky!$KJ$3),60,0)))</f>
        <v>0</v>
      </c>
      <c r="KF26" s="61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20</v>
      </c>
      <c r="KG26" s="61">
        <f>IF(ISBLANK($KJ$3),"",IF(OR(Tipy!IS20=Výsledky!$KE$6,Tipy!IS20=Výsledky!$KE$7,Tipy!IS20=Výsledky!$KE$8,Tipy!IS20=Výsledky!$KE$9),VLOOKUP(Tipy!IS20,'Kategórie hráčov'!$A$2:$B$51,2,FALSE),0))</f>
        <v>20</v>
      </c>
      <c r="KH26" s="61">
        <f>IF(ISBLANK($KJ$3),"",IF(OR(Tipy!IT20=Výsledky!$KH$6,Tipy!IT20=Výsledky!$KH$7,Tipy!IT20=Výsledky!$KH$8,Tipy!IT20=Výsledky!$KH$9),VLOOKUP(Tipy!IT20,'Kategórie hráčov'!$A$27:$B$76,2,FALSE),0))</f>
        <v>0</v>
      </c>
      <c r="KI26" s="62">
        <f>IF(ISBLANK($KJ$3),"",IF(ISBLANK(Tipy!IP20),0,IF(OR(AND(Tipy!IP20=Výsledky!$KH$3,OR(Tipy!IR20=Výsledky!$KJ$3+1,Tipy!IR20=Výsledky!$KJ$3-1)),AND(Tipy!IR20=Výsledky!$KJ$3,OR(Tipy!IP20=Výsledky!$KH$3+1,Tipy!IP20=Výsledky!$KH$3-1))),10,0)))</f>
        <v>10</v>
      </c>
      <c r="KJ26" s="65">
        <f>IF(ISBLANK($KJ$3),"",IF(ISBLANK(Tipy!IP20),"-",SUM(KE26:KI26)))</f>
        <v>50</v>
      </c>
      <c r="KK26" s="64"/>
      <c r="KL26" s="61">
        <f>IF(ISBLANK($KQ$3),"",IF(ISBLANK(Tipy!IV20),0,IF(AND(Tipy!IV20=Výsledky!$KO$3,Tipy!IX20=Výsledky!$KQ$3),60,0)))</f>
        <v>60</v>
      </c>
      <c r="KM26" s="61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0</v>
      </c>
      <c r="KN26" s="61">
        <f>IF(ISBLANK($KQ$3),"",IF(OR(Tipy!IY20=Výsledky!$KL$6,Tipy!IY20=Výsledky!$KL$7,Tipy!IY20=Výsledky!$KL$8,Tipy!IY20=Výsledky!$KL$9),VLOOKUP(Tipy!IY20,'Kategórie hráčov'!$A$2:$B$51,2,FALSE),0))</f>
        <v>0</v>
      </c>
      <c r="KO26" s="61">
        <f>IF(ISBLANK($KQ$3),"",IF(OR(Tipy!IZ20=Výsledky!$KO$6,Tipy!IZ20=Výsledky!$KO$7,Tipy!IZ20=Výsledky!$KO$8,Tipy!IZ20=Výsledky!$KO$9),VLOOKUP(Tipy!IZ20,'Kategórie hráčov'!$A$27:$B$76,2,FALSE),0))</f>
        <v>0</v>
      </c>
      <c r="KP26" s="62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65">
        <f>IF(ISBLANK($KJ$3),"",IF(ISBLANK(Tipy!IV20),"-",SUM(KL26:KP26)))</f>
        <v>60</v>
      </c>
      <c r="KR26" s="64"/>
      <c r="KS26" s="61">
        <f>IF(ISBLANK($KX$3),"",IF(ISBLANK(Tipy!JB20),0,IF(AND(Tipy!JB20=Výsledky!$KV$3,Tipy!JD20=Výsledky!$KX$3),60,0)))</f>
        <v>0</v>
      </c>
      <c r="KT26" s="61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61">
        <f>IF(ISBLANK($KX$3),"",IF(OR(Tipy!JE20=Výsledky!$KS$6,Tipy!JE20=Výsledky!$KS$7,Tipy!JE20=Výsledky!$KS$8,Tipy!JE20=Výsledky!$KS$9),VLOOKUP(Tipy!JE20,'Kategórie hráčov'!$A$2:$B$51,2,FALSE),0))</f>
        <v>0</v>
      </c>
      <c r="KV26" s="61">
        <f>IF(ISBLANK($KX$3),"",IF(OR(Tipy!JF20=Výsledky!$KV$6,Tipy!JF20=Výsledky!$KV$7,Tipy!JF20=Výsledky!$KV$8,Tipy!JF20=Výsledky!$KV$9),VLOOKUP(Tipy!JF20,'Kategórie hráčov'!$A$27:$B$76,2,FALSE),0))</f>
        <v>30</v>
      </c>
      <c r="KW26" s="62">
        <f>IF(ISBLANK($KX$3),"",IF(ISBLANK(Tipy!JB20),0,IF(OR(AND(Tipy!JB20=Výsledky!$KV$3,OR(Tipy!JD20=Výsledky!$KX$3+1,Tipy!JD20=Výsledky!$KX$3-1)),AND(Tipy!JD20=Výsledky!$KX$3,OR(Tipy!JB20=Výsledky!$KV$3+1,Tipy!JB20=Výsledky!$KV$3-1))),10,0)))</f>
        <v>10</v>
      </c>
      <c r="KX26" s="65">
        <f>IF(ISBLANK($KX$3),"",IF(ISBLANK(Tipy!JB20),"-",SUM(KS26:KW26)))</f>
        <v>60</v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>
        <f>IF(ISBLANK($JH$3),"",IF(ISBLANK(Tipy!JU20),0,IF(AND(Tipy!JU20=Výsledky!$JF$3,Tipy!JW20=Výsledky!$JH$3),60,0)))</f>
        <v>0</v>
      </c>
      <c r="LH26" s="61" t="e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>#VALUE!</v>
      </c>
      <c r="LI26" s="61" t="e">
        <f>IF(ISBLANK($JH$3),"",IF(OR(Tipy!JX20=Výsledky!#REF!,Tipy!JX20=Výsledky!#REF!,Tipy!JX20=Výsledky!#REF!,Tipy!JX20=Výsledky!$JJ$9),IF(VLOOKUP(Tipy!JX20,'Kategórie hráčov'!$A$2:$B$46,2,FALSE)=30,30,20),0))</f>
        <v>#REF!</v>
      </c>
      <c r="LJ26" s="61" t="e">
        <f>IF(ISBLANK($JH$3),"",IF(OR(Tipy!JY20=Výsledky!#REF!,Tipy!JY20=Výsledky!#REF!,Tipy!JY20=Výsledky!#REF!,Tipy!JY20=Výsledky!$JM$9),IF(VLOOKUP(Tipy!JY20,'Kategórie hráčov'!$A$2:$B$46,2,FALSE)=30,30,20),0))</f>
        <v>#REF!</v>
      </c>
      <c r="LK26" s="62">
        <f>IF(ISBLANK($JH$3),"",IF(ISBLANK(Tipy!JU20),0,IF(OR(AND(Tipy!JU20=Výsledky!$JF$3,OR(Tipy!JW20=Výsledky!$JH$3+1,Tipy!JW20=Výsledky!$JH$3-1)),AND(Tipy!JW20=Výsledky!$JH$3,OR(Tipy!JU20=Výsledky!$JF$3+1,Tipy!JU20=Výsledky!$JF$3-1))),10,0)))</f>
        <v>0</v>
      </c>
      <c r="LL26" s="65" t="e">
        <f>IF(ISBLANK($JH$3),"",IF(ISBLANK(Tipy!JU20),"-",SUM(LG26:LK26)))</f>
        <v>#VALUE!</v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>
        <f>IF(ISBLANK($JH$3),"",IF(ISBLANK(Tipy!KI20),0,IF(AND(Tipy!KI20=Výsledky!$JF$3,Tipy!KK20=Výsledky!$JH$3),60,0)))</f>
        <v>0</v>
      </c>
      <c r="LV26" s="61" t="e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>#VALUE!</v>
      </c>
      <c r="LW26" s="61" t="e">
        <f>IF(ISBLANK($JH$3),"",IF(OR(Tipy!KL20=Výsledky!#REF!,Tipy!KL20=Výsledky!#REF!,Tipy!KL20=Výsledky!#REF!,Tipy!KL20=Výsledky!$JJ$9),IF(VLOOKUP(Tipy!KL20,'Kategórie hráčov'!$A$2:$B$46,2,FALSE)=30,30,20),0))</f>
        <v>#REF!</v>
      </c>
      <c r="LX26" s="61" t="e">
        <f>IF(ISBLANK($JH$3),"",IF(OR(Tipy!KM20=Výsledky!#REF!,Tipy!KM20=Výsledky!#REF!,Tipy!KM20=Výsledky!#REF!,Tipy!KM20=Výsledky!$JM$9),IF(VLOOKUP(Tipy!KM20,'Kategórie hráčov'!$A$2:$B$46,2,FALSE)=30,30,20),0))</f>
        <v>#REF!</v>
      </c>
      <c r="LY26" s="62">
        <f>IF(ISBLANK($JH$3),"",IF(ISBLANK(Tipy!KI20),0,IF(OR(AND(Tipy!KI20=Výsledky!$JF$3,OR(Tipy!KK20=Výsledky!$JH$3+1,Tipy!KK20=Výsledky!$JH$3-1)),AND(Tipy!KK20=Výsledky!$JH$3,OR(Tipy!KI20=Výsledky!$JF$3+1,Tipy!KI20=Výsledky!$JF$3-1))),10,0)))</f>
        <v>0</v>
      </c>
      <c r="LZ26" s="65" t="e">
        <f>IF(ISBLANK($JH$3),"",IF(ISBLANK(Tipy!KI20),"-",SUM(LU26:LY26)))</f>
        <v>#VALUE!</v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>
        <f>IF(ISBLANK($GB$3),"",IF(ISBLANK(Tipy!EX21),0,IF(AND(Tipy!EX21=Výsledky!$FZ$3,Tipy!EZ21=Výsledky!$GB$3),60,0)))</f>
        <v>0</v>
      </c>
      <c r="FX27" s="61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61">
        <f>IF(ISBLANK($GB$3),"",IF(OR(Tipy!FA21=Výsledky!$FW$6,Tipy!FA21=Výsledky!$FW$7,Tipy!FA21=Výsledky!$FW$8,Tipy!FA21=Výsledky!$FW$9),IF(VLOOKUP(Tipy!FA21,'Kategórie hráčov'!$A$2:$B$46,2,FALSE)=30,30,20),0))</f>
        <v>0</v>
      </c>
      <c r="FZ27" s="61">
        <f>IF(ISBLANK($GB$3),"",IF(OR(Tipy!FB21=Výsledky!$FZ$6,Tipy!FB21=Výsledky!$FZ$7,Tipy!FB21=Výsledky!$FZ$8,Tipy!FB21=Výsledky!$FZ$9),IF(VLOOKUP(Tipy!FB21,'Kategórie hráčov'!$A$2:$B$46,2,FALSE)=30,30,20),0))</f>
        <v>0</v>
      </c>
      <c r="GA27" s="62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5">
        <f>IF(ISBLANK($GB$3),"",IF(ISBLANK(Tipy!EX21),"-",SUM(FW27:GA27)))</f>
        <v>0</v>
      </c>
      <c r="GC27" s="64"/>
      <c r="GD27" s="61">
        <f>IF(ISBLANK($GI$3),"",IF(ISBLANK(Tipy!FD21),0,IF(AND(Tipy!FD21=Výsledky!$GG$3,Tipy!FF21=Výsledky!$GI$3),60,0)))</f>
        <v>0</v>
      </c>
      <c r="GE27" s="61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61">
        <f>IF(ISBLANK($GI$3),"",IF(OR(Tipy!FG21=Výsledky!$GD$6,Tipy!FG21=Výsledky!$GD$7,Tipy!FG21=Výsledky!$GD$8,Tipy!FG21=Výsledky!$GD$9),VLOOKUP(Tipy!FG21,'Kategórie hráčov'!$A$2:$B$51,2,FALSE),0))</f>
        <v>0</v>
      </c>
      <c r="GG27" s="61">
        <f>IF(ISBLANK($GI$3),"",IF(OR(Tipy!FH21=Výsledky!$GG$6,Tipy!FH21=Výsledky!$GG$7,Tipy!FH21=Výsledky!$GG$8,Tipy!FH21=Výsledky!$GG$9),VLOOKUP(Tipy!FH21,'Kategórie hráčov'!$A$27:$B$76,2,FALSE),0))</f>
        <v>0</v>
      </c>
      <c r="GH27" s="62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5">
        <f>IF(ISBLANK($GI$3),"",IF(ISBLANK(Tipy!FD21),"-",SUM(GD27:GH27)))</f>
        <v>0</v>
      </c>
      <c r="GJ27" s="64"/>
      <c r="GK27" s="61">
        <f>IF(ISBLANK($GP$3),"",IF(ISBLANK(Tipy!FJ21),0,IF(AND(Tipy!FJ21=Výsledky!$GN$3,Tipy!FL21=Výsledky!$GP$3),60,0)))</f>
        <v>0</v>
      </c>
      <c r="GL27" s="61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61">
        <f>IF(ISBLANK($GP$3),"",IF(OR(Tipy!FM21=Výsledky!$GK$6,Tipy!FM21=Výsledky!$GK$7,Tipy!FM21=Výsledky!$GK$8,Tipy!FM21=Výsledky!$GK$9),VLOOKUP(Tipy!FM21,'Kategórie hráčov'!$A$2:$B$51,2,FALSE),0))</f>
        <v>0</v>
      </c>
      <c r="GN27" s="61">
        <f>IF(ISBLANK($GP$3),"",IF(OR(Tipy!FN21=Výsledky!$GN$6,Tipy!FN21=Výsledky!$GN$7,Tipy!FN21=Výsledky!$GN$8,Tipy!FN21=Výsledky!$GN$9),VLOOKUP(Tipy!FN21,'Kategórie hráčov'!$A$27:$B$76,2,FALSE),0))</f>
        <v>0</v>
      </c>
      <c r="GO27" s="62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5">
        <f>IF(ISBLANK($GP$3),"",IF(ISBLANK(Tipy!FJ21),"-",SUM(GK27:GO27)))</f>
        <v>10</v>
      </c>
      <c r="GQ27" s="64"/>
      <c r="GR27" s="61">
        <f>IF(ISBLANK($GW$3),"",IF(ISBLANK(Tipy!FP21),0,IF(AND(Tipy!FP21=Výsledky!$GU$3,Tipy!FR21=Výsledky!$GW$3),60,0)))</f>
        <v>60</v>
      </c>
      <c r="GS27" s="61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61">
        <f>IF(ISBLANK($GW$3),"",IF(OR(Tipy!FS21=Výsledky!$GR$6,Tipy!FS21=Výsledky!$GR$7,Tipy!FS21=Výsledky!$GR$8,Tipy!FS21=Výsledky!$GR$9),VLOOKUP(Tipy!FS21,'Kategórie hráčov'!$A$2:$B$51,2,FALSE),0))</f>
        <v>0</v>
      </c>
      <c r="GU27" s="61">
        <f>IF(ISBLANK($GW$3),"",IF(OR(Tipy!FT21=Výsledky!$GU$6,Tipy!FT21=Výsledky!$GU$7,Tipy!FT21=Výsledky!$GU$8,Tipy!FT21=Výsledky!$GU$9),VLOOKUP(Tipy!FT21,'Kategórie hráčov'!$A$27:$B$76,2,FALSE),0))</f>
        <v>0</v>
      </c>
      <c r="GV27" s="62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5">
        <f>IF(ISBLANK($GW$3),"",IF(ISBLANK(Tipy!FP21),"-",SUM(GR27:GV27)))</f>
        <v>60</v>
      </c>
      <c r="GX27" s="64"/>
      <c r="GY27" s="61">
        <f>IF(ISBLANK($HD$3),"",IF(ISBLANK(Tipy!FV21),0,IF(AND(Tipy!FV21=Výsledky!$HB$3,Tipy!FX21=Výsledky!$HD$3),60,0)))</f>
        <v>0</v>
      </c>
      <c r="GZ27" s="61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61">
        <f>IF(ISBLANK($HD$3),"",IF(OR(Tipy!FY21=Výsledky!$GY$6,Tipy!FY21=Výsledky!$GY$7,Tipy!FY21=Výsledky!$GY$8,Tipy!FY21=Výsledky!$GY$9),VLOOKUP(Tipy!FY21,'Kategórie hráčov'!$A$2:$B$51,2,FALSE),0))</f>
        <v>20</v>
      </c>
      <c r="HB27" s="61">
        <f>IF(ISBLANK($HD$3),"",IF(OR(Tipy!FZ21=Výsledky!$HB$6,Tipy!FZ21=Výsledky!$HB$7,Tipy!FZ21=Výsledky!$HB$8,Tipy!FZ21=Výsledky!$HB$9),VLOOKUP(Tipy!FZ21,'Kategórie hráčov'!$A$27:$B$76,2,FALSE),0))</f>
        <v>20</v>
      </c>
      <c r="HC27" s="62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5">
        <f>IF(ISBLANK($HD$3),"",IF(ISBLANK(Tipy!FV21),"-",SUM(GY27:HC27)))</f>
        <v>60</v>
      </c>
      <c r="HE27" s="64"/>
      <c r="HF27" s="61">
        <f>IF(ISBLANK($HK$3),"",IF(ISBLANK(Tipy!GB21),0,IF(AND(Tipy!GB21=Výsledky!$HI$3,Tipy!GD21=Výsledky!$HK$3),60,0)))</f>
        <v>0</v>
      </c>
      <c r="HG27" s="61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61">
        <f>IF(ISBLANK($HK$3),"",IF(OR(Tipy!GE21=Výsledky!$HF$6,Tipy!GE21=Výsledky!$HF$7,Tipy!GE21=Výsledky!$HF$8,Tipy!GE21=Výsledky!$HF$9),VLOOKUP(Tipy!GE21,'Kategórie hráčov'!$A$2:$B$51,2,FALSE),0))</f>
        <v>20</v>
      </c>
      <c r="HI27" s="61">
        <f>IF(ISBLANK($HK$3),"",IF(OR(Tipy!GF21=Výsledky!$HI$6,Tipy!GF21=Výsledky!$HI$7,Tipy!GF21=Výsledky!$HI$8,Tipy!GF21=Výsledky!$HI$9),VLOOKUP(Tipy!GF21,'Kategórie hráčov'!$A$27:$B$76,2,FALSE),0))</f>
        <v>0</v>
      </c>
      <c r="HJ27" s="62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5">
        <f>IF(ISBLANK($HK$3),"",IF(ISBLANK(Tipy!GB21),"-",SUM(HF27:HJ27)))</f>
        <v>40</v>
      </c>
      <c r="HL27" s="64"/>
      <c r="HM27" s="61">
        <f>IF(ISBLANK($HR$3),"",IF(ISBLANK(Tipy!GH21),0,IF(AND(Tipy!GH21=Výsledky!$HP$3,Tipy!GJ21=Výsledky!$HR$3),60,0)))</f>
        <v>0</v>
      </c>
      <c r="HN27" s="61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61">
        <f>IF(ISBLANK($HR$3),"",IF(OR(Tipy!GK21=Výsledky!$HM$6,Tipy!GK21=Výsledky!$HM$7,Tipy!GK21=Výsledky!$HM$8,Tipy!GK21=Výsledky!$HM$9),VLOOKUP(Tipy!GK21,'Kategórie hráčov'!$A$2:$B$51,2,FALSE),0))</f>
        <v>0</v>
      </c>
      <c r="HP27" s="61">
        <f>IF(ISBLANK($HR$3),"",IF(OR(Tipy!GL21=Výsledky!$HP$6,Tipy!GL21=Výsledky!$HP$7,Tipy!GL21=Výsledky!$HP$8,Tipy!GL21=Výsledky!$HP$9),VLOOKUP(Tipy!GL21,'Kategórie hráčov'!$A$27:$B$76,2,FALSE),0))</f>
        <v>0</v>
      </c>
      <c r="HQ27" s="62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5">
        <f>IF(ISBLANK($HR$3),"",IF(ISBLANK(Tipy!GH21),"-",SUM(HM27:HQ27)))</f>
        <v>30</v>
      </c>
      <c r="HS27" s="64"/>
      <c r="HT27" s="61">
        <f>IF(ISBLANK($HY$3),"",IF(ISBLANK(Tipy!GN21),0,IF(AND(Tipy!GN21=Výsledky!$HW$3,Tipy!GP21=Výsledky!$HY$3),60,0)))</f>
        <v>0</v>
      </c>
      <c r="HU27" s="61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61">
        <f>IF(ISBLANK($HY$3),"",IF(OR(Tipy!GQ21=Výsledky!$HT$6,Tipy!GQ21=Výsledky!$HT$7,Tipy!GQ21=Výsledky!$HT$8,Tipy!GQ21=Výsledky!$HT$9),VLOOKUP(Tipy!GQ21,'Kategórie hráčov'!$A$2:$B$51,2,FALSE),0))</f>
        <v>20</v>
      </c>
      <c r="HW27" s="61">
        <f>IF(ISBLANK($HY$3),"",IF(OR(Tipy!GR21=Výsledky!$HW$6,Tipy!GR21=Výsledky!$HW$7,Tipy!GR21=Výsledky!$HW$8,Tipy!GR21=Výsledky!$HW$9),VLOOKUP(Tipy!GR21,'Kategórie hráčov'!$A$27:$B$76,2,FALSE),0))</f>
        <v>0</v>
      </c>
      <c r="HX27" s="62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5">
        <f>IF(ISBLANK($HY$3),"",IF(ISBLANK(Tipy!GN21),"-",SUM(HT27:HX27)))</f>
        <v>40</v>
      </c>
      <c r="HZ27" s="64"/>
      <c r="IA27" s="61">
        <f>IF(ISBLANK($IF$3),"",IF(ISBLANK(Tipy!GT21),0,IF(AND(Tipy!GT21=Výsledky!$ID$3,Tipy!GV21=Výsledky!$IF$3),60,0)))</f>
        <v>0</v>
      </c>
      <c r="IB27" s="61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61">
        <f>IF(ISBLANK($IF$3),"",IF(OR(Tipy!GW21=Výsledky!$IA$6,Tipy!GW21=Výsledky!$IA$7,Tipy!GW21=Výsledky!$IA$8,Tipy!GW21=Výsledky!$IA$9),VLOOKUP(Tipy!GW21,'Kategórie hráčov'!$A$2:$B$51,2,FALSE),0))</f>
        <v>0</v>
      </c>
      <c r="ID27" s="61">
        <f>IF(ISBLANK($IF$3),"",IF(OR(Tipy!GX21=Výsledky!$ID$6,Tipy!GX21=Výsledky!$ID$7,Tipy!GX21=Výsledky!$ID$8,Tipy!GX21=Výsledky!$ID$9),IF(VLOOKUP(Tipy!GX21,'Kategórie hráčov'!$A$2:$B$46,2,FALSE)=30,30,20),0))</f>
        <v>0</v>
      </c>
      <c r="IE27" s="62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65">
        <f>IF(ISBLANK($IF$3),"",IF(ISBLANK(Tipy!GT21),"-",SUM(IA27:IE27)))</f>
        <v>0</v>
      </c>
      <c r="IG27" s="64"/>
      <c r="IH27" s="61">
        <f>IF(ISBLANK($IM$3),"",IF(ISBLANK(Tipy!GZ21),0,IF(AND(Tipy!GZ21=Výsledky!$IK$3,Tipy!HB21=Výsledky!$IM$3),60,0)))</f>
        <v>0</v>
      </c>
      <c r="II27" s="61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61">
        <f>IF(ISBLANK($IM$3),"",IF(OR(Tipy!HC21=Výsledky!$IH$6,Tipy!HC21=Výsledky!$IH$7,Tipy!HC21=Výsledky!$IH$8,Tipy!HC21=Výsledky!$IH$9),VLOOKUP(Tipy!HC21,'Kategórie hráčov'!$A$2:$B$51,2,FALSE),0))</f>
        <v>20</v>
      </c>
      <c r="IK27" s="61">
        <f>IF(ISBLANK($IM$3),"",IF(OR(Tipy!HD21=Výsledky!$IK$6,Tipy!HD21=Výsledky!$IK$7,Tipy!HD21=Výsledky!$IK$8,Tipy!HD21=Výsledky!$IK$9),VLOOKUP(Tipy!HD21,'Kategórie hráčov'!$A$27:$B$76,2,FALSE),0))</f>
        <v>0</v>
      </c>
      <c r="IL27" s="62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65">
        <f>IF(ISBLANK($IM$3),"",IF(ISBLANK(Tipy!GZ21),"-",SUM(IH27:IL27)))</f>
        <v>40</v>
      </c>
      <c r="IN27" s="64"/>
      <c r="IO27" s="61">
        <f>IF(ISBLANK($IT$3),"",IF(ISBLANK(Tipy!HF21),0,IF(AND(Tipy!HF21=Výsledky!$IR$3,Tipy!HH21=Výsledky!$IT$3),60,0)))</f>
        <v>0</v>
      </c>
      <c r="IP27" s="61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61">
        <f>IF(ISBLANK($IT$3),"",IF(OR(Tipy!HI21=Výsledky!$IO$6,Tipy!HI21=Výsledky!$IO$7,Tipy!HI21=Výsledky!$IO$8,Tipy!HI21=Výsledky!$IO$9),VLOOKUP(Tipy!HI21,'Kategórie hráčov'!$A$2:$B$51,2,FALSE),0))</f>
        <v>20</v>
      </c>
      <c r="IR27" s="61">
        <f>IF(ISBLANK($IT$3),"",IF(OR(Tipy!HJ21=Výsledky!$IR$6,Tipy!HJ21=Výsledky!$IR$7,Tipy!HJ21=Výsledky!$IR$8,Tipy!HJ21=Výsledky!$IR$9),VLOOKUP(Tipy!HJ21,'Kategórie hráčov'!$A$27:$B$76,2,FALSE),0))</f>
        <v>20</v>
      </c>
      <c r="IS27" s="62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65">
        <f>IF(ISBLANK($IT$3),"",IF(ISBLANK(Tipy!HF21),"-",SUM(IO27:IS27)))</f>
        <v>60</v>
      </c>
      <c r="IU27" s="64"/>
      <c r="IV27" s="61">
        <f>IF(ISBLANK($JA$3),"",IF(ISBLANK(Tipy!HL21),0,IF(AND(Tipy!HL21=Výsledky!$IY$3,Tipy!HN21=Výsledky!$JA$3),60,0)))</f>
        <v>0</v>
      </c>
      <c r="IW27" s="61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61">
        <f>IF(ISBLANK($JA$3),"",IF(OR(Tipy!HO21=Výsledky!$IV$6,Tipy!HO21=Výsledky!$IV$7,Tipy!HO21=Výsledky!$IV$8,Tipy!HO21=Výsledky!$IV$9),IF(VLOOKUP(Tipy!HO21,'Kategórie hráčov'!$A$2:$B$46,2,FALSE)=30,30,20),0))</f>
        <v>0</v>
      </c>
      <c r="IY27" s="61">
        <f>IF(ISBLANK($JA$3),"",IF(OR(Tipy!HP21=Výsledky!$IY$6,Tipy!HP21=Výsledky!$IY$7,Tipy!HP21=Výsledky!$IY$8,Tipy!HP21=Výsledky!$IY$9),IF(VLOOKUP(Tipy!HP21,'Kategórie hráčov'!$A$2:$B$46,2,FALSE)=30,30,20),0))</f>
        <v>0</v>
      </c>
      <c r="IZ27" s="62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65">
        <f>IF(ISBLANK($JA$3),"",IF(ISBLANK(Tipy!HL21),"-",SUM(IV27:IZ27)))</f>
        <v>0</v>
      </c>
      <c r="JB27" s="64"/>
      <c r="JC27" s="102">
        <f>IF(ISBLANK($JH$3),"",IF(ISBLANK(Tipy!HR21),0,IF(AND(Tipy!HR21=Výsledky!$JF$3,Tipy!HT21=Výsledky!$JH$3),60,0)))</f>
        <v>0</v>
      </c>
      <c r="JD27" s="101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01">
        <f>IF(ISBLANK($JH$3),"",IF(OR(Tipy!HU21=Výsledky!$JC$6,Tipy!HU21=Výsledky!$JC$7,Tipy!HU21=Výsledky!$JC$8,Tipy!HU21=Výsledky!$JC$9),VLOOKUP(Tipy!HU21,'Kategórie hráčov'!$A$2:$B$51,2,FALSE),0))</f>
        <v>20</v>
      </c>
      <c r="JF27" s="101">
        <f>IF(ISBLANK($JH$3),"",IF(OR(Tipy!HV21=Výsledky!$JF$6,Tipy!HV21=Výsledky!$JF$7,Tipy!HV21=Výsledky!$JF$8,Tipy!HV21=Výsledky!$JF$9),VLOOKUP(Tipy!HV21,'Kategórie hráčov'!$A$27:$B$76,2,FALSE),0))</f>
        <v>0</v>
      </c>
      <c r="JG27" s="303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63">
        <f>IF(ISBLANK($JH$3),"",IF(ISBLANK(Tipy!HR21),"-",SUM(JC27:JG27)))</f>
        <v>50</v>
      </c>
      <c r="JI27" s="64"/>
      <c r="JJ27" s="61">
        <f>IF(ISBLANK($JH$3),"",IF(ISBLANK(Tipy!HX21),0,IF(AND(Tipy!HX21=Výsledky!$JF$3,Tipy!HZ21=Výsledky!$JH$3),60,0)))</f>
        <v>0</v>
      </c>
      <c r="JK27" s="61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61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61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62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65" t="str">
        <f>IF(ISBLANK($JH$3),"",IF(ISBLANK(Tipy!HX21),"-",SUM(JJ27:JN27)))</f>
        <v>-</v>
      </c>
      <c r="JP27" s="64"/>
      <c r="JQ27" s="61">
        <f>IF(ISBLANK($JV$3),"",IF(ISBLANK(Tipy!ID21),0,IF(AND(Tipy!ID21=Výsledky!$JT$3,Tipy!IF21=Výsledky!$JV$3),60,0)))</f>
        <v>0</v>
      </c>
      <c r="JR27" s="61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61">
        <f>IF(ISBLANK($JV$3),"",IF(OR(Tipy!IG21=Výsledky!$JQ$6,Tipy!IG21=Výsledky!$JQ$7,Tipy!IG21=Výsledky!$JQ$8,Tipy!IG21=Výsledky!$JQ$9),VLOOKUP(Tipy!IG21,'Kategórie hráčov'!$A$2:$B$51,2,FALSE),0))</f>
        <v>20</v>
      </c>
      <c r="JT27" s="61">
        <f>IF(ISBLANK($JV$3),"",IF(OR(Tipy!IH21=Výsledky!$JT$6,Tipy!IH21=Výsledky!$JT$7,Tipy!IH21=Výsledky!$JT$8,Tipy!IH21=Výsledky!$JT$9),VLOOKUP(Tipy!IH21,'Kategórie hráčov'!$A$27:$B$76,2,FALSE),0))</f>
        <v>0</v>
      </c>
      <c r="JU27" s="62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65">
        <f>IF(ISBLANK($JV$3),"",IF(ISBLANK(Tipy!ID21),"-",SUM(JQ27:JU27)))</f>
        <v>40</v>
      </c>
      <c r="JW27" s="64"/>
      <c r="JX27" s="61">
        <f>IF(ISBLANK($KQ$3),"",IF(ISBLANK(Tipy!IJ21),0,IF(AND(Tipy!IJ21=Výsledky!$KO$3,Tipy!IL21=Výsledky!$KQ$3),60,0)))</f>
        <v>0</v>
      </c>
      <c r="JY27" s="61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>0</v>
      </c>
      <c r="JZ27" s="61">
        <f>IF(ISBLANK($KQ$3),"",IF(OR(Tipy!IM21=Výsledky!$JX$6,Tipy!IM21=Výsledky!$JX$7,Tipy!IM21=Výsledky!$JX$8,Tipy!IM21=Výsledky!$JX$9),IF(VLOOKUP(Tipy!IM21,'Kategórie hráčov'!$A$2:$B$46,2,FALSE)=30,30,20),0))</f>
        <v>0</v>
      </c>
      <c r="KA27" s="61">
        <f>IF(ISBLANK($KQ$3),"",IF(OR(Tipy!IN21=Výsledky!$KA$6,Tipy!IN21=Výsledky!$KA$7,Tipy!IN21=Výsledky!$KA$8,Tipy!IN21=Výsledky!$KA$9),IF(VLOOKUP(Tipy!IN21,'Kategórie hráčov'!$A$2:$B$46,2,FALSE)=30,30,20),0))</f>
        <v>0</v>
      </c>
      <c r="KB27" s="62">
        <f>IF(ISBLANK($KQ$3),"",IF(ISBLANK(Tipy!IJ21),0,IF(OR(AND(Tipy!IJ21=Výsledky!$KO$3,OR(Tipy!IL21=Výsledky!$KQ$3+1,Tipy!IL21=Výsledky!$KQ$3-1)),AND(Tipy!IL21=Výsledky!$KQ$3,OR(Tipy!IJ21=Výsledky!$KO$3+1,Tipy!IJ21=Výsledky!$KO$3-1))),10,0)))</f>
        <v>0</v>
      </c>
      <c r="KC27" s="65" t="str">
        <f>IF(ISBLANK($KQ$3),"",IF(ISBLANK(Tipy!IJ21),"-",SUM(JX27:KB27)))</f>
        <v>-</v>
      </c>
      <c r="KD27" s="64"/>
      <c r="KE27" s="61">
        <f>IF(ISBLANK($KJ$3),"",IF(ISBLANK(Tipy!IP21),0,IF(AND(Tipy!IP21=Výsledky!$KH$3,Tipy!IR21=Výsledky!$KJ$3),60,0)))</f>
        <v>0</v>
      </c>
      <c r="KF27" s="61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20</v>
      </c>
      <c r="KG27" s="61">
        <f>IF(ISBLANK($KJ$3),"",IF(OR(Tipy!IS21=Výsledky!$KE$6,Tipy!IS21=Výsledky!$KE$7,Tipy!IS21=Výsledky!$KE$8,Tipy!IS21=Výsledky!$KE$9),VLOOKUP(Tipy!IS21,'Kategórie hráčov'!$A$2:$B$51,2,FALSE),0))</f>
        <v>0</v>
      </c>
      <c r="KH27" s="61">
        <f>IF(ISBLANK($KJ$3),"",IF(OR(Tipy!IT21=Výsledky!$KH$6,Tipy!IT21=Výsledky!$KH$7,Tipy!IT21=Výsledky!$KH$8,Tipy!IT21=Výsledky!$KH$9),VLOOKUP(Tipy!IT21,'Kategórie hráčov'!$A$27:$B$76,2,FALSE),0))</f>
        <v>0</v>
      </c>
      <c r="KI27" s="62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65">
        <f>IF(ISBLANK($KJ$3),"",IF(ISBLANK(Tipy!IP21),"-",SUM(KE27:KI27)))</f>
        <v>20</v>
      </c>
      <c r="KK27" s="64"/>
      <c r="KL27" s="61">
        <f>IF(ISBLANK($KQ$3),"",IF(ISBLANK(Tipy!IV21),0,IF(AND(Tipy!IV21=Výsledky!$KO$3,Tipy!IX21=Výsledky!$KQ$3),60,0)))</f>
        <v>0</v>
      </c>
      <c r="KM27" s="61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61">
        <f>IF(ISBLANK($KQ$3),"",IF(OR(Tipy!IY21=Výsledky!$KL$6,Tipy!IY21=Výsledky!$KL$7,Tipy!IY21=Výsledky!$KL$8,Tipy!IY21=Výsledky!$KL$9),VLOOKUP(Tipy!IY21,'Kategórie hráčov'!$A$2:$B$51,2,FALSE),0))</f>
        <v>0</v>
      </c>
      <c r="KO27" s="61">
        <f>IF(ISBLANK($KQ$3),"",IF(OR(Tipy!IZ21=Výsledky!$KO$6,Tipy!IZ21=Výsledky!$KO$7,Tipy!IZ21=Výsledky!$KO$8,Tipy!IZ21=Výsledky!$KO$9),VLOOKUP(Tipy!IZ21,'Kategórie hráčov'!$A$27:$B$76,2,FALSE),0))</f>
        <v>0</v>
      </c>
      <c r="KP27" s="62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65">
        <f>IF(ISBLANK($KJ$3),"",IF(ISBLANK(Tipy!IV21),"-",SUM(KL27:KP27)))</f>
        <v>0</v>
      </c>
      <c r="KR27" s="64"/>
      <c r="KS27" s="61">
        <f>IF(ISBLANK($KX$3),"",IF(ISBLANK(Tipy!JB21),0,IF(AND(Tipy!JB21=Výsledky!$KV$3,Tipy!JD21=Výsledky!$KX$3),60,0)))</f>
        <v>0</v>
      </c>
      <c r="KT27" s="61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61">
        <f>IF(ISBLANK($KX$3),"",IF(OR(Tipy!JE21=Výsledky!$KS$6,Tipy!JE21=Výsledky!$KS$7,Tipy!JE21=Výsledky!$KS$8,Tipy!JE21=Výsledky!$KS$9),VLOOKUP(Tipy!JE21,'Kategórie hráčov'!$A$81:$B$81,2,FALSE),0))</f>
        <v>20</v>
      </c>
      <c r="KV27" s="61">
        <f>IF(ISBLANK($KX$3),"",IF(OR(Tipy!JF21=Výsledky!$KV$6,Tipy!JF21=Výsledky!$KV$7,Tipy!JF21=Výsledky!$KV$8,Tipy!JF21=Výsledky!$KV$9),VLOOKUP(Tipy!JF21,'Kategórie hráčov'!$A$27:$B$76,2,FALSE),0))</f>
        <v>0</v>
      </c>
      <c r="KW27" s="62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65">
        <f>IF(ISBLANK($KX$3),"",IF(ISBLANK(Tipy!JB21),"-",SUM(KS27:KW27)))</f>
        <v>40</v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>
        <f>IF(ISBLANK($JH$3),"",IF(ISBLANK(Tipy!JU21),0,IF(AND(Tipy!JU21=Výsledky!$JF$3,Tipy!JW21=Výsledky!$JH$3),60,0)))</f>
        <v>0</v>
      </c>
      <c r="LH27" s="61" t="e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>#VALUE!</v>
      </c>
      <c r="LI27" s="61" t="e">
        <f>IF(ISBLANK($JH$3),"",IF(OR(Tipy!JX21=Výsledky!#REF!,Tipy!JX21=Výsledky!#REF!,Tipy!JX21=Výsledky!#REF!,Tipy!JX21=Výsledky!$JJ$9),IF(VLOOKUP(Tipy!JX21,'Kategórie hráčov'!$A$2:$B$46,2,FALSE)=30,30,20),0))</f>
        <v>#REF!</v>
      </c>
      <c r="LJ27" s="61" t="e">
        <f>IF(ISBLANK($JH$3),"",IF(OR(Tipy!JY21=Výsledky!#REF!,Tipy!JY21=Výsledky!#REF!,Tipy!JY21=Výsledky!#REF!,Tipy!JY21=Výsledky!$JM$9),IF(VLOOKUP(Tipy!JY21,'Kategórie hráčov'!$A$2:$B$46,2,FALSE)=30,30,20),0))</f>
        <v>#REF!</v>
      </c>
      <c r="LK27" s="62">
        <f>IF(ISBLANK($JH$3),"",IF(ISBLANK(Tipy!JU21),0,IF(OR(AND(Tipy!JU21=Výsledky!$JF$3,OR(Tipy!JW21=Výsledky!$JH$3+1,Tipy!JW21=Výsledky!$JH$3-1)),AND(Tipy!JW21=Výsledky!$JH$3,OR(Tipy!JU21=Výsledky!$JF$3+1,Tipy!JU21=Výsledky!$JF$3-1))),10,0)))</f>
        <v>0</v>
      </c>
      <c r="LL27" s="65" t="e">
        <f>IF(ISBLANK($JH$3),"",IF(ISBLANK(Tipy!JU21),"-",SUM(LG27:LK27)))</f>
        <v>#VALUE!</v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>
        <f>IF(ISBLANK($JH$3),"",IF(ISBLANK(Tipy!KI21),0,IF(AND(Tipy!KI21=Výsledky!$JF$3,Tipy!KK21=Výsledky!$JH$3),60,0)))</f>
        <v>0</v>
      </c>
      <c r="LV27" s="61" t="e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>#VALUE!</v>
      </c>
      <c r="LW27" s="61" t="e">
        <f>IF(ISBLANK($JH$3),"",IF(OR(Tipy!KL21=Výsledky!#REF!,Tipy!KL21=Výsledky!#REF!,Tipy!KL21=Výsledky!#REF!,Tipy!KL21=Výsledky!$JJ$9),IF(VLOOKUP(Tipy!KL21,'Kategórie hráčov'!$A$2:$B$46,2,FALSE)=30,30,20),0))</f>
        <v>#REF!</v>
      </c>
      <c r="LX27" s="61" t="e">
        <f>IF(ISBLANK($JH$3),"",IF(OR(Tipy!KM21=Výsledky!#REF!,Tipy!KM21=Výsledky!#REF!,Tipy!KM21=Výsledky!#REF!,Tipy!KM21=Výsledky!$JM$9),IF(VLOOKUP(Tipy!KM21,'Kategórie hráčov'!$A$2:$B$46,2,FALSE)=30,30,20),0))</f>
        <v>#REF!</v>
      </c>
      <c r="LY27" s="62">
        <f>IF(ISBLANK($JH$3),"",IF(ISBLANK(Tipy!KI21),0,IF(OR(AND(Tipy!KI21=Výsledky!$JF$3,OR(Tipy!KK21=Výsledky!$JH$3+1,Tipy!KK21=Výsledky!$JH$3-1)),AND(Tipy!KK21=Výsledky!$JH$3,OR(Tipy!KI21=Výsledky!$JF$3+1,Tipy!KI21=Výsledky!$JF$3-1))),10,0)))</f>
        <v>0</v>
      </c>
      <c r="LZ27" s="65" t="e">
        <f>IF(ISBLANK($JH$3),"",IF(ISBLANK(Tipy!KI21),"-",SUM(LU27:LY27)))</f>
        <v>#VALUE!</v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>
        <f>IF(ISBLANK($GB$3),"",IF(ISBLANK(Tipy!EX22),0,IF(AND(Tipy!EX22=Výsledky!$FZ$3,Tipy!EZ22=Výsledky!$GB$3),60,0)))</f>
        <v>0</v>
      </c>
      <c r="FX28" s="61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61">
        <f>IF(ISBLANK($GB$3),"",IF(OR(Tipy!FA22=Výsledky!$FW$6,Tipy!FA22=Výsledky!$FW$7,Tipy!FA22=Výsledky!$FW$8,Tipy!FA22=Výsledky!$FW$9),IF(VLOOKUP(Tipy!FA22,'Kategórie hráčov'!$A$2:$B$46,2,FALSE)=30,30,20),0))</f>
        <v>0</v>
      </c>
      <c r="FZ28" s="61">
        <f>IF(ISBLANK($GB$3),"",IF(OR(Tipy!FB22=Výsledky!$FZ$6,Tipy!FB22=Výsledky!$FZ$7,Tipy!FB22=Výsledky!$FZ$8,Tipy!FB22=Výsledky!$FZ$9),IF(VLOOKUP(Tipy!FB22,'Kategórie hráčov'!$A$2:$B$46,2,FALSE)=30,30,20),0))</f>
        <v>0</v>
      </c>
      <c r="GA28" s="62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5">
        <f>IF(ISBLANK($GB$3),"",IF(ISBLANK(Tipy!EX22),"-",SUM(FW28:GA28)))</f>
        <v>0</v>
      </c>
      <c r="GC28" s="64"/>
      <c r="GD28" s="61">
        <f>IF(ISBLANK($GI$3),"",IF(ISBLANK(Tipy!FD22),0,IF(AND(Tipy!FD22=Výsledky!$GG$3,Tipy!FF22=Výsledky!$GI$3),60,0)))</f>
        <v>0</v>
      </c>
      <c r="GE28" s="61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61">
        <f>IF(ISBLANK($GI$3),"",IF(OR(Tipy!FG22=Výsledky!$GD$6,Tipy!FG22=Výsledky!$GD$7,Tipy!FG22=Výsledky!$GD$8,Tipy!FG22=Výsledky!$GD$9),VLOOKUP(Tipy!FG22,'Kategórie hráčov'!$A$2:$B$51,2,FALSE),0))</f>
        <v>0</v>
      </c>
      <c r="GG28" s="61">
        <f>IF(ISBLANK($GI$3),"",IF(OR(Tipy!FH22=Výsledky!$GG$6,Tipy!FH22=Výsledky!$GG$7,Tipy!FH22=Výsledky!$GG$8,Tipy!FH22=Výsledky!$GG$9),VLOOKUP(Tipy!FH22,'Kategórie hráčov'!$A$27:$B$76,2,FALSE),0))</f>
        <v>0</v>
      </c>
      <c r="GH28" s="62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5" t="str">
        <f>IF(ISBLANK($GI$3),"",IF(ISBLANK(Tipy!FD22),"-",SUM(GD28:GH28)))</f>
        <v>-</v>
      </c>
      <c r="GJ28" s="64"/>
      <c r="GK28" s="61">
        <f>IF(ISBLANK($GP$3),"",IF(ISBLANK(Tipy!FJ22),0,IF(AND(Tipy!FJ22=Výsledky!$GN$3,Tipy!FL22=Výsledky!$GP$3),60,0)))</f>
        <v>0</v>
      </c>
      <c r="GL28" s="61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61">
        <f>IF(ISBLANK($GP$3),"",IF(OR(Tipy!FM22=Výsledky!$GK$6,Tipy!FM22=Výsledky!$GK$7,Tipy!FM22=Výsledky!$GK$8,Tipy!FM22=Výsledky!$GK$9),VLOOKUP(Tipy!FM22,'Kategórie hráčov'!$A$2:$B$51,2,FALSE),0))</f>
        <v>0</v>
      </c>
      <c r="GN28" s="61">
        <f>IF(ISBLANK($GP$3),"",IF(OR(Tipy!FN22=Výsledky!$GN$6,Tipy!FN22=Výsledky!$GN$7,Tipy!FN22=Výsledky!$GN$8,Tipy!FN22=Výsledky!$GN$9),VLOOKUP(Tipy!FN22,'Kategórie hráčov'!$A$27:$B$76,2,FALSE),0))</f>
        <v>0</v>
      </c>
      <c r="GO28" s="62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5">
        <f>IF(ISBLANK($GP$3),"",IF(ISBLANK(Tipy!FJ22),"-",SUM(GK28:GO28)))</f>
        <v>10</v>
      </c>
      <c r="GQ28" s="64"/>
      <c r="GR28" s="61">
        <f>IF(ISBLANK($GW$3),"",IF(ISBLANK(Tipy!FP22),0,IF(AND(Tipy!FP22=Výsledky!$GU$3,Tipy!FR22=Výsledky!$GW$3),60,0)))</f>
        <v>0</v>
      </c>
      <c r="GS28" s="61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61">
        <f>IF(ISBLANK($GW$3),"",IF(OR(Tipy!FS22=Výsledky!$GR$6,Tipy!FS22=Výsledky!$GR$7,Tipy!FS22=Výsledky!$GR$8,Tipy!FS22=Výsledky!$GR$9),VLOOKUP(Tipy!FS22,'Kategórie hráčov'!$A$2:$B$51,2,FALSE),0))</f>
        <v>0</v>
      </c>
      <c r="GU28" s="61">
        <f>IF(ISBLANK($GW$3),"",IF(OR(Tipy!FT22=Výsledky!$GU$6,Tipy!FT22=Výsledky!$GU$7,Tipy!FT22=Výsledky!$GU$8,Tipy!FT22=Výsledky!$GU$9),VLOOKUP(Tipy!FT22,'Kategórie hráčov'!$A$27:$B$76,2,FALSE),0))</f>
        <v>0</v>
      </c>
      <c r="GV28" s="62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5">
        <f>IF(ISBLANK($GW$3),"",IF(ISBLANK(Tipy!FP22),"-",SUM(GR28:GV28)))</f>
        <v>30</v>
      </c>
      <c r="GX28" s="64"/>
      <c r="GY28" s="61">
        <f>IF(ISBLANK($HD$3),"",IF(ISBLANK(Tipy!FV22),0,IF(AND(Tipy!FV22=Výsledky!$HB$3,Tipy!FX22=Výsledky!$HD$3),60,0)))</f>
        <v>0</v>
      </c>
      <c r="GZ28" s="61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61">
        <f>IF(ISBLANK($HD$3),"",IF(OR(Tipy!FY22=Výsledky!$GY$6,Tipy!FY22=Výsledky!$GY$7,Tipy!FY22=Výsledky!$GY$8,Tipy!FY22=Výsledky!$GY$9),VLOOKUP(Tipy!FY22,'Kategórie hráčov'!$A$2:$B$51,2,FALSE),0))</f>
        <v>20</v>
      </c>
      <c r="HB28" s="61">
        <f>IF(ISBLANK($HD$3),"",IF(OR(Tipy!FZ22=Výsledky!$HB$6,Tipy!FZ22=Výsledky!$HB$7,Tipy!FZ22=Výsledky!$HB$8,Tipy!FZ22=Výsledky!$HB$9),VLOOKUP(Tipy!FZ22,'Kategórie hráčov'!$A$27:$B$76,2,FALSE),0))</f>
        <v>20</v>
      </c>
      <c r="HC28" s="62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5">
        <f>IF(ISBLANK($HD$3),"",IF(ISBLANK(Tipy!FV22),"-",SUM(GY28:HC28)))</f>
        <v>60</v>
      </c>
      <c r="HE28" s="64"/>
      <c r="HF28" s="61">
        <f>IF(ISBLANK($HK$3),"",IF(ISBLANK(Tipy!GB22),0,IF(AND(Tipy!GB22=Výsledky!$HI$3,Tipy!GD22=Výsledky!$HK$3),60,0)))</f>
        <v>0</v>
      </c>
      <c r="HG28" s="61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61">
        <f>IF(ISBLANK($HK$3),"",IF(OR(Tipy!GE22=Výsledky!$HF$6,Tipy!GE22=Výsledky!$HF$7,Tipy!GE22=Výsledky!$HF$8,Tipy!GE22=Výsledky!$HF$9),VLOOKUP(Tipy!GE22,'Kategórie hráčov'!$A$2:$B$51,2,FALSE),0))</f>
        <v>0</v>
      </c>
      <c r="HI28" s="61">
        <f>IF(ISBLANK($HK$3),"",IF(OR(Tipy!GF22=Výsledky!$HI$6,Tipy!GF22=Výsledky!$HI$7,Tipy!GF22=Výsledky!$HI$8,Tipy!GF22=Výsledky!$HI$9),VLOOKUP(Tipy!GF22,'Kategórie hráčov'!$A$27:$B$76,2,FALSE),0))</f>
        <v>0</v>
      </c>
      <c r="HJ28" s="62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5">
        <f>IF(ISBLANK($HK$3),"",IF(ISBLANK(Tipy!GB22),"-",SUM(HF28:HJ28)))</f>
        <v>30</v>
      </c>
      <c r="HL28" s="64"/>
      <c r="HM28" s="61">
        <f>IF(ISBLANK($HR$3),"",IF(ISBLANK(Tipy!GH22),0,IF(AND(Tipy!GH22=Výsledky!$HP$3,Tipy!GJ22=Výsledky!$HR$3),60,0)))</f>
        <v>0</v>
      </c>
      <c r="HN28" s="61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61">
        <f>IF(ISBLANK($HR$3),"",IF(OR(Tipy!GK22=Výsledky!$HM$6,Tipy!GK22=Výsledky!$HM$7,Tipy!GK22=Výsledky!$HM$8,Tipy!GK22=Výsledky!$HM$9),VLOOKUP(Tipy!GK22,'Kategórie hráčov'!$A$2:$B$51,2,FALSE),0))</f>
        <v>0</v>
      </c>
      <c r="HP28" s="61">
        <f>IF(ISBLANK($HR$3),"",IF(OR(Tipy!GL22=Výsledky!$HP$6,Tipy!GL22=Výsledky!$HP$7,Tipy!GL22=Výsledky!$HP$8,Tipy!GL22=Výsledky!$HP$9),VLOOKUP(Tipy!GL22,'Kategórie hráčov'!$A$27:$B$76,2,FALSE),0))</f>
        <v>20</v>
      </c>
      <c r="HQ28" s="62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5">
        <f>IF(ISBLANK($HR$3),"",IF(ISBLANK(Tipy!GH22),"-",SUM(HM28:HQ28)))</f>
        <v>50</v>
      </c>
      <c r="HS28" s="64"/>
      <c r="HT28" s="61">
        <f>IF(ISBLANK($HY$3),"",IF(ISBLANK(Tipy!GN22),0,IF(AND(Tipy!GN22=Výsledky!$HW$3,Tipy!GP22=Výsledky!$HY$3),60,0)))</f>
        <v>0</v>
      </c>
      <c r="HU28" s="61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61">
        <f>IF(ISBLANK($HY$3),"",IF(OR(Tipy!GQ22=Výsledky!$HT$6,Tipy!GQ22=Výsledky!$HT$7,Tipy!GQ22=Výsledky!$HT$8,Tipy!GQ22=Výsledky!$HT$9),VLOOKUP(Tipy!GQ22,'Kategórie hráčov'!$A$2:$B$51,2,FALSE),0))</f>
        <v>0</v>
      </c>
      <c r="HW28" s="61">
        <f>IF(ISBLANK($HY$3),"",IF(OR(Tipy!GR22=Výsledky!$HW$6,Tipy!GR22=Výsledky!$HW$7,Tipy!GR22=Výsledky!$HW$8,Tipy!GR22=Výsledky!$HW$9),VLOOKUP(Tipy!GR22,'Kategórie hráčov'!$A$27:$B$76,2,FALSE),0))</f>
        <v>0</v>
      </c>
      <c r="HX28" s="62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5">
        <f>IF(ISBLANK($HY$3),"",IF(ISBLANK(Tipy!GN22),"-",SUM(HT28:HX28)))</f>
        <v>20</v>
      </c>
      <c r="HZ28" s="64"/>
      <c r="IA28" s="61">
        <f>IF(ISBLANK($IF$3),"",IF(ISBLANK(Tipy!GT22),0,IF(AND(Tipy!GT22=Výsledky!$ID$3,Tipy!GV22=Výsledky!$IF$3),60,0)))</f>
        <v>0</v>
      </c>
      <c r="IB28" s="61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61">
        <f>IF(ISBLANK($IF$3),"",IF(OR(Tipy!GW22=Výsledky!$IA$6,Tipy!GW22=Výsledky!$IA$7,Tipy!GW22=Výsledky!$IA$8,Tipy!GW22=Výsledky!$IA$9),VLOOKUP(Tipy!GW22,'Kategórie hráčov'!$A$2:$B$51,2,FALSE),0))</f>
        <v>0</v>
      </c>
      <c r="ID28" s="61">
        <f>IF(ISBLANK($IF$3),"",IF(OR(Tipy!GX22=Výsledky!$ID$6,Tipy!GX22=Výsledky!$ID$7,Tipy!GX22=Výsledky!$ID$8,Tipy!GX22=Výsledky!$ID$9),IF(VLOOKUP(Tipy!GX22,'Kategórie hráčov'!$A$2:$B$46,2,FALSE)=30,30,20),0))</f>
        <v>0</v>
      </c>
      <c r="IE28" s="62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65">
        <f>IF(ISBLANK($IF$3),"",IF(ISBLANK(Tipy!GT22),"-",SUM(IA28:IE28)))</f>
        <v>10</v>
      </c>
      <c r="IG28" s="64"/>
      <c r="IH28" s="61">
        <f>IF(ISBLANK($IM$3),"",IF(ISBLANK(Tipy!GZ22),0,IF(AND(Tipy!GZ22=Výsledky!$IK$3,Tipy!HB22=Výsledky!$IM$3),60,0)))</f>
        <v>0</v>
      </c>
      <c r="II28" s="61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61">
        <f>IF(ISBLANK($IM$3),"",IF(OR(Tipy!HC22=Výsledky!$IH$6,Tipy!HC22=Výsledky!$IH$7,Tipy!HC22=Výsledky!$IH$8,Tipy!HC22=Výsledky!$IH$9),VLOOKUP(Tipy!HC22,'Kategórie hráčov'!$A$2:$B$51,2,FALSE),0))</f>
        <v>20</v>
      </c>
      <c r="IK28" s="61">
        <f>IF(ISBLANK($IM$3),"",IF(OR(Tipy!HD22=Výsledky!$IK$6,Tipy!HD22=Výsledky!$IK$7,Tipy!HD22=Výsledky!$IK$8,Tipy!HD22=Výsledky!$IK$9),VLOOKUP(Tipy!HD22,'Kategórie hráčov'!$A$27:$B$76,2,FALSE),0))</f>
        <v>0</v>
      </c>
      <c r="IL28" s="62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65">
        <f>IF(ISBLANK($IM$3),"",IF(ISBLANK(Tipy!GZ22),"-",SUM(IH28:IL28)))</f>
        <v>40</v>
      </c>
      <c r="IN28" s="64"/>
      <c r="IO28" s="61">
        <f>IF(ISBLANK($IT$3),"",IF(ISBLANK(Tipy!HF22),0,IF(AND(Tipy!HF22=Výsledky!$IR$3,Tipy!HH22=Výsledky!$IT$3),60,0)))</f>
        <v>0</v>
      </c>
      <c r="IP28" s="61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61">
        <f>IF(ISBLANK($IT$3),"",IF(OR(Tipy!HI22=Výsledky!$IO$6,Tipy!HI22=Výsledky!$IO$7,Tipy!HI22=Výsledky!$IO$8,Tipy!HI22=Výsledky!$IO$9),VLOOKUP(Tipy!HI22,'Kategórie hráčov'!$A$2:$B$51,2,FALSE),0))</f>
        <v>20</v>
      </c>
      <c r="IR28" s="61">
        <f>IF(ISBLANK($IT$3),"",IF(OR(Tipy!HJ22=Výsledky!$IR$6,Tipy!HJ22=Výsledky!$IR$7,Tipy!HJ22=Výsledky!$IR$8,Tipy!HJ22=Výsledky!$IR$9),VLOOKUP(Tipy!HJ22,'Kategórie hráčov'!$A$27:$B$76,2,FALSE),0))</f>
        <v>20</v>
      </c>
      <c r="IS28" s="62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65">
        <f>IF(ISBLANK($IT$3),"",IF(ISBLANK(Tipy!HF22),"-",SUM(IO28:IS28)))</f>
        <v>60</v>
      </c>
      <c r="IU28" s="64"/>
      <c r="IV28" s="61">
        <f>IF(ISBLANK($JA$3),"",IF(ISBLANK(Tipy!HL22),0,IF(AND(Tipy!HL22=Výsledky!$IY$3,Tipy!HN22=Výsledky!$JA$3),60,0)))</f>
        <v>0</v>
      </c>
      <c r="IW28" s="61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61">
        <f>IF(ISBLANK($JA$3),"",IF(OR(Tipy!HO22=Výsledky!$IV$6,Tipy!HO22=Výsledky!$IV$7,Tipy!HO22=Výsledky!$IV$8,Tipy!HO22=Výsledky!$IV$9),IF(VLOOKUP(Tipy!HO22,'Kategórie hráčov'!$A$2:$B$46,2,FALSE)=30,30,20),0))</f>
        <v>0</v>
      </c>
      <c r="IY28" s="61">
        <f>IF(ISBLANK($JA$3),"",IF(OR(Tipy!HP22=Výsledky!$IY$6,Tipy!HP22=Výsledky!$IY$7,Tipy!HP22=Výsledky!$IY$8,Tipy!HP22=Výsledky!$IY$9),IF(VLOOKUP(Tipy!HP22,'Kategórie hráčov'!$A$2:$B$46,2,FALSE)=30,30,20),0))</f>
        <v>0</v>
      </c>
      <c r="IZ28" s="62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65">
        <f>IF(ISBLANK($JA$3),"",IF(ISBLANK(Tipy!HL22),"-",SUM(IV28:IZ28)))</f>
        <v>0</v>
      </c>
      <c r="JB28" s="64"/>
      <c r="JC28" s="102">
        <f>IF(ISBLANK($JH$3),"",IF(ISBLANK(Tipy!HR22),0,IF(AND(Tipy!HR22=Výsledky!$JF$3,Tipy!HT22=Výsledky!$JH$3),60,0)))</f>
        <v>0</v>
      </c>
      <c r="JD28" s="101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01">
        <f>IF(ISBLANK($JH$3),"",IF(OR(Tipy!HU22=Výsledky!$JC$6,Tipy!HU22=Výsledky!$JC$7,Tipy!HU22=Výsledky!$JC$8,Tipy!HU22=Výsledky!$JC$9),VLOOKUP(Tipy!HU22,'Kategórie hráčov'!$A$2:$B$51,2,FALSE),0))</f>
        <v>0</v>
      </c>
      <c r="JF28" s="101">
        <f>IF(ISBLANK($JH$3),"",IF(OR(Tipy!HV22=Výsledky!$JF$6,Tipy!HV22=Výsledky!$JF$7,Tipy!HV22=Výsledky!$JF$8,Tipy!HV22=Výsledky!$JF$9),VLOOKUP(Tipy!HV22,'Kategórie hráčov'!$A$27:$B$76,2,FALSE),0))</f>
        <v>0</v>
      </c>
      <c r="JG28" s="30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63" t="str">
        <f>IF(ISBLANK($JH$3),"",IF(ISBLANK(Tipy!HR22),"-",SUM(JC28:JG28)))</f>
        <v>-</v>
      </c>
      <c r="JI28" s="64"/>
      <c r="JJ28" s="61">
        <f>IF(ISBLANK($JH$3),"",IF(ISBLANK(Tipy!HX22),0,IF(AND(Tipy!HX22=Výsledky!$JF$3,Tipy!HZ22=Výsledky!$JH$3),60,0)))</f>
        <v>0</v>
      </c>
      <c r="JK28" s="61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61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61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62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65" t="str">
        <f>IF(ISBLANK($JH$3),"",IF(ISBLANK(Tipy!HX22),"-",SUM(JJ28:JN28)))</f>
        <v>-</v>
      </c>
      <c r="JP28" s="64"/>
      <c r="JQ28" s="61">
        <f>IF(ISBLANK($JV$3),"",IF(ISBLANK(Tipy!ID22),0,IF(AND(Tipy!ID22=Výsledky!$JT$3,Tipy!IF22=Výsledky!$JV$3),60,0)))</f>
        <v>0</v>
      </c>
      <c r="JR28" s="61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61">
        <f>IF(ISBLANK($JV$3),"",IF(OR(Tipy!IG22=Výsledky!$JQ$6,Tipy!IG22=Výsledky!$JQ$7,Tipy!IG22=Výsledky!$JQ$8,Tipy!IG22=Výsledky!$JQ$9),VLOOKUP(Tipy!IG22,'Kategórie hráčov'!$A$2:$B$51,2,FALSE),0))</f>
        <v>0</v>
      </c>
      <c r="JT28" s="61">
        <f>IF(ISBLANK($JV$3),"",IF(OR(Tipy!IH22=Výsledky!$JT$6,Tipy!IH22=Výsledky!$JT$7,Tipy!IH22=Výsledky!$JT$8,Tipy!IH22=Výsledky!$JT$9),VLOOKUP(Tipy!IH22,'Kategórie hráčov'!$A$27:$B$76,2,FALSE),0))</f>
        <v>0</v>
      </c>
      <c r="JU28" s="62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65">
        <f>IF(ISBLANK($JV$3),"",IF(ISBLANK(Tipy!ID22),"-",SUM(JQ28:JU28)))</f>
        <v>20</v>
      </c>
      <c r="JW28" s="64"/>
      <c r="JX28" s="61">
        <f>IF(ISBLANK($KQ$3),"",IF(ISBLANK(Tipy!IJ22),0,IF(AND(Tipy!IJ22=Výsledky!$KO$3,Tipy!IL22=Výsledky!$KQ$3),60,0)))</f>
        <v>0</v>
      </c>
      <c r="JY28" s="61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>0</v>
      </c>
      <c r="JZ28" s="61">
        <f>IF(ISBLANK($KQ$3),"",IF(OR(Tipy!IM22=Výsledky!$JX$6,Tipy!IM22=Výsledky!$JX$7,Tipy!IM22=Výsledky!$JX$8,Tipy!IM22=Výsledky!$JX$9),IF(VLOOKUP(Tipy!IM22,'Kategórie hráčov'!$A$2:$B$46,2,FALSE)=30,30,20),0))</f>
        <v>0</v>
      </c>
      <c r="KA28" s="61">
        <f>IF(ISBLANK($KQ$3),"",IF(OR(Tipy!IN22=Výsledky!$KA$6,Tipy!IN22=Výsledky!$KA$7,Tipy!IN22=Výsledky!$KA$8,Tipy!IN22=Výsledky!$KA$9),IF(VLOOKUP(Tipy!IN22,'Kategórie hráčov'!$A$2:$B$46,2,FALSE)=30,30,20),0))</f>
        <v>0</v>
      </c>
      <c r="KB28" s="62">
        <f>IF(ISBLANK($KQ$3),"",IF(ISBLANK(Tipy!IJ22),0,IF(OR(AND(Tipy!IJ22=Výsledky!$KO$3,OR(Tipy!IL22=Výsledky!$KQ$3+1,Tipy!IL22=Výsledky!$KQ$3-1)),AND(Tipy!IL22=Výsledky!$KQ$3,OR(Tipy!IJ22=Výsledky!$KO$3+1,Tipy!IJ22=Výsledky!$KO$3-1))),10,0)))</f>
        <v>0</v>
      </c>
      <c r="KC28" s="65" t="str">
        <f>IF(ISBLANK($KQ$3),"",IF(ISBLANK(Tipy!IJ22),"-",SUM(JX28:KB28)))</f>
        <v>-</v>
      </c>
      <c r="KD28" s="64"/>
      <c r="KE28" s="61">
        <f>IF(ISBLANK($KJ$3),"",IF(ISBLANK(Tipy!IP22),0,IF(AND(Tipy!IP22=Výsledky!$KH$3,Tipy!IR22=Výsledky!$KJ$3),60,0)))</f>
        <v>0</v>
      </c>
      <c r="KF28" s="61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20</v>
      </c>
      <c r="KG28" s="61">
        <f>IF(ISBLANK($KJ$3),"",IF(OR(Tipy!IS22=Výsledky!$KE$6,Tipy!IS22=Výsledky!$KE$7,Tipy!IS22=Výsledky!$KE$8,Tipy!IS22=Výsledky!$KE$9),VLOOKUP(Tipy!IS22,'Kategórie hráčov'!$A$2:$B$51,2,FALSE),0))</f>
        <v>20</v>
      </c>
      <c r="KH28" s="61">
        <f>IF(ISBLANK($KJ$3),"",IF(OR(Tipy!IT22=Výsledky!$KH$6,Tipy!IT22=Výsledky!$KH$7,Tipy!IT22=Výsledky!$KH$8,Tipy!IT22=Výsledky!$KH$9),VLOOKUP(Tipy!IT22,'Kategórie hráčov'!$A$27:$B$76,2,FALSE),0))</f>
        <v>0</v>
      </c>
      <c r="KI28" s="62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65">
        <f>IF(ISBLANK($KJ$3),"",IF(ISBLANK(Tipy!IP22),"-",SUM(KE28:KI28)))</f>
        <v>40</v>
      </c>
      <c r="KK28" s="64"/>
      <c r="KL28" s="61">
        <f>IF(ISBLANK($KQ$3),"",IF(ISBLANK(Tipy!IV22),0,IF(AND(Tipy!IV22=Výsledky!$KO$3,Tipy!IX22=Výsledky!$KQ$3),60,0)))</f>
        <v>0</v>
      </c>
      <c r="KM28" s="61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61">
        <f>IF(ISBLANK($KQ$3),"",IF(OR(Tipy!IY22=Výsledky!$KL$6,Tipy!IY22=Výsledky!$KL$7,Tipy!IY22=Výsledky!$KL$8,Tipy!IY22=Výsledky!$KL$9),VLOOKUP(Tipy!IY22,'Kategórie hráčov'!$A$2:$B$51,2,FALSE),0))</f>
        <v>0</v>
      </c>
      <c r="KO28" s="61">
        <f>IF(ISBLANK($KQ$3),"",IF(OR(Tipy!IZ22=Výsledky!$KO$6,Tipy!IZ22=Výsledky!$KO$7,Tipy!IZ22=Výsledky!$KO$8,Tipy!IZ22=Výsledky!$KO$9),VLOOKUP(Tipy!IZ22,'Kategórie hráčov'!$A$27:$B$76,2,FALSE),0))</f>
        <v>0</v>
      </c>
      <c r="KP28" s="62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65">
        <f>IF(ISBLANK($KJ$3),"",IF(ISBLANK(Tipy!IV22),"-",SUM(KL28:KP28)))</f>
        <v>0</v>
      </c>
      <c r="KR28" s="64"/>
      <c r="KS28" s="61">
        <f>IF(ISBLANK($KX$3),"",IF(ISBLANK(Tipy!JB22),0,IF(AND(Tipy!JB22=Výsledky!$KV$3,Tipy!JD22=Výsledky!$KX$3),60,0)))</f>
        <v>0</v>
      </c>
      <c r="KT28" s="61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61">
        <f>IF(ISBLANK($KX$3),"",IF(OR(Tipy!JE22=Výsledky!$KS$6,Tipy!JE22=Výsledky!$KS$7,Tipy!JE22=Výsledky!$KS$8,Tipy!JE22=Výsledky!$KS$9),VLOOKUP(Tipy!JE22,'Kategórie hráčov'!$A$81:$B$81,2,FALSE),0))</f>
        <v>20</v>
      </c>
      <c r="KV28" s="61">
        <f>IF(ISBLANK($KX$3),"",IF(OR(Tipy!JF22=Výsledky!$KV$6,Tipy!JF22=Výsledky!$KV$7,Tipy!JF22=Výsledky!$KV$8,Tipy!JF22=Výsledky!$KV$9),VLOOKUP(Tipy!JF22,'Kategórie hráčov'!$A$27:$B$76,2,FALSE),0))</f>
        <v>20</v>
      </c>
      <c r="KW28" s="62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65">
        <f>IF(ISBLANK($KX$3),"",IF(ISBLANK(Tipy!JB22),"-",SUM(KS28:KW28)))</f>
        <v>60</v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>
        <f>IF(ISBLANK($JH$3),"",IF(ISBLANK(Tipy!JU22),0,IF(AND(Tipy!JU22=Výsledky!$JF$3,Tipy!JW22=Výsledky!$JH$3),60,0)))</f>
        <v>0</v>
      </c>
      <c r="LH28" s="61" t="e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>#VALUE!</v>
      </c>
      <c r="LI28" s="61" t="e">
        <f>IF(ISBLANK($JH$3),"",IF(OR(Tipy!JX22=Výsledky!#REF!,Tipy!JX22=Výsledky!#REF!,Tipy!JX22=Výsledky!#REF!,Tipy!JX22=Výsledky!$JJ$9),IF(VLOOKUP(Tipy!JX22,'Kategórie hráčov'!$A$2:$B$46,2,FALSE)=30,30,20),0))</f>
        <v>#REF!</v>
      </c>
      <c r="LJ28" s="61" t="e">
        <f>IF(ISBLANK($JH$3),"",IF(OR(Tipy!JY22=Výsledky!#REF!,Tipy!JY22=Výsledky!#REF!,Tipy!JY22=Výsledky!#REF!,Tipy!JY22=Výsledky!$JM$9),IF(VLOOKUP(Tipy!JY22,'Kategórie hráčov'!$A$2:$B$46,2,FALSE)=30,30,20),0))</f>
        <v>#REF!</v>
      </c>
      <c r="LK28" s="62">
        <f>IF(ISBLANK($JH$3),"",IF(ISBLANK(Tipy!JU22),0,IF(OR(AND(Tipy!JU22=Výsledky!$JF$3,OR(Tipy!JW22=Výsledky!$JH$3+1,Tipy!JW22=Výsledky!$JH$3-1)),AND(Tipy!JW22=Výsledky!$JH$3,OR(Tipy!JU22=Výsledky!$JF$3+1,Tipy!JU22=Výsledky!$JF$3-1))),10,0)))</f>
        <v>0</v>
      </c>
      <c r="LL28" s="65" t="e">
        <f>IF(ISBLANK($JH$3),"",IF(ISBLANK(Tipy!JU22),"-",SUM(LG28:LK28)))</f>
        <v>#VALUE!</v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>
        <f>IF(ISBLANK($JH$3),"",IF(ISBLANK(Tipy!KI22),0,IF(AND(Tipy!KI22=Výsledky!$JF$3,Tipy!KK22=Výsledky!$JH$3),60,0)))</f>
        <v>0</v>
      </c>
      <c r="LV28" s="61" t="e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>#VALUE!</v>
      </c>
      <c r="LW28" s="61" t="e">
        <f>IF(ISBLANK($JH$3),"",IF(OR(Tipy!KL22=Výsledky!#REF!,Tipy!KL22=Výsledky!#REF!,Tipy!KL22=Výsledky!#REF!,Tipy!KL22=Výsledky!$JJ$9),IF(VLOOKUP(Tipy!KL22,'Kategórie hráčov'!$A$2:$B$46,2,FALSE)=30,30,20),0))</f>
        <v>#REF!</v>
      </c>
      <c r="LX28" s="61" t="e">
        <f>IF(ISBLANK($JH$3),"",IF(OR(Tipy!KM22=Výsledky!#REF!,Tipy!KM22=Výsledky!#REF!,Tipy!KM22=Výsledky!#REF!,Tipy!KM22=Výsledky!$JM$9),IF(VLOOKUP(Tipy!KM22,'Kategórie hráčov'!$A$2:$B$46,2,FALSE)=30,30,20),0))</f>
        <v>#REF!</v>
      </c>
      <c r="LY28" s="62">
        <f>IF(ISBLANK($JH$3),"",IF(ISBLANK(Tipy!KI22),0,IF(OR(AND(Tipy!KI22=Výsledky!$JF$3,OR(Tipy!KK22=Výsledky!$JH$3+1,Tipy!KK22=Výsledky!$JH$3-1)),AND(Tipy!KK22=Výsledky!$JH$3,OR(Tipy!KI22=Výsledky!$JF$3+1,Tipy!KI22=Výsledky!$JF$3-1))),10,0)))</f>
        <v>0</v>
      </c>
      <c r="LZ28" s="65" t="e">
        <f>IF(ISBLANK($JH$3),"",IF(ISBLANK(Tipy!KI22),"-",SUM(LU28:LY28)))</f>
        <v>#VALUE!</v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hidden="1" customHeight="1" x14ac:dyDescent="0.2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>
        <f>IF(ISBLANK($GB$3),"",IF(ISBLANK(Tipy!EX23),0,IF(AND(Tipy!EX23=Výsledky!$FZ$3,Tipy!EZ23=Výsledky!$GB$3),60,0)))</f>
        <v>0</v>
      </c>
      <c r="FX29" s="61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61">
        <f>IF(ISBLANK($GB$3),"",IF(OR(Tipy!FA23=Výsledky!$FW$6,Tipy!FA23=Výsledky!$FW$7,Tipy!FA23=Výsledky!$FW$8,Tipy!FA23=Výsledky!$FW$9),IF(VLOOKUP(Tipy!FA23,'Kategórie hráčov'!$A$2:$B$46,2,FALSE)=30,30,20),0))</f>
        <v>0</v>
      </c>
      <c r="FZ29" s="61">
        <f>IF(ISBLANK($GB$3),"",IF(OR(Tipy!FB23=Výsledky!$FZ$6,Tipy!FB23=Výsledky!$FZ$7,Tipy!FB23=Výsledky!$FZ$8,Tipy!FB23=Výsledky!$FZ$9),IF(VLOOKUP(Tipy!FB23,'Kategórie hráčov'!$A$2:$B$46,2,FALSE)=30,30,20),0))</f>
        <v>0</v>
      </c>
      <c r="GA29" s="62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5">
        <f>IF(ISBLANK($GB$3),"",IF(ISBLANK(Tipy!EX23),"-",SUM(FW29:GA29)))</f>
        <v>0</v>
      </c>
      <c r="GC29" s="64"/>
      <c r="GD29" s="61">
        <f>IF(ISBLANK($GI$3),"",IF(ISBLANK(Tipy!FD23),0,IF(AND(Tipy!FD23=Výsledky!$GG$3,Tipy!FF23=Výsledky!$GI$3),60,0)))</f>
        <v>0</v>
      </c>
      <c r="GE29" s="61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61">
        <f>IF(ISBLANK($GI$3),"",IF(OR(Tipy!FG23=Výsledky!$GD$6,Tipy!FG23=Výsledky!$GD$7,Tipy!FG23=Výsledky!$GD$8,Tipy!FG23=Výsledky!$GD$9),VLOOKUP(Tipy!FG23,'Kategórie hráčov'!$A$2:$B$51,2,FALSE),0))</f>
        <v>20</v>
      </c>
      <c r="GG29" s="61">
        <f>IF(ISBLANK($GI$3),"",IF(OR(Tipy!FH23=Výsledky!$GG$6,Tipy!FH23=Výsledky!$GG$7,Tipy!FH23=Výsledky!$GG$8,Tipy!FH23=Výsledky!$GG$9),VLOOKUP(Tipy!FH23,'Kategórie hráčov'!$A$27:$B$76,2,FALSE),0))</f>
        <v>0</v>
      </c>
      <c r="GH29" s="62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5">
        <f>IF(ISBLANK($GI$3),"",IF(ISBLANK(Tipy!FD23),"-",SUM(GD29:GH29)))</f>
        <v>40</v>
      </c>
      <c r="GJ29" s="64"/>
      <c r="GK29" s="61">
        <f>IF(ISBLANK($GP$3),"",IF(ISBLANK(Tipy!FJ23),0,IF(AND(Tipy!FJ23=Výsledky!$GN$3,Tipy!FL23=Výsledky!$GP$3),60,0)))</f>
        <v>0</v>
      </c>
      <c r="GL29" s="61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61">
        <f>IF(ISBLANK($GP$3),"",IF(OR(Tipy!FM23=Výsledky!$GK$6,Tipy!FM23=Výsledky!$GK$7,Tipy!FM23=Výsledky!$GK$8,Tipy!FM23=Výsledky!$GK$9),VLOOKUP(Tipy!FM23,'Kategórie hráčov'!$A$2:$B$51,2,FALSE),0))</f>
        <v>0</v>
      </c>
      <c r="GN29" s="61">
        <f>IF(ISBLANK($GP$3),"",IF(OR(Tipy!FN23=Výsledky!$GN$6,Tipy!FN23=Výsledky!$GN$7,Tipy!FN23=Výsledky!$GN$8,Tipy!FN23=Výsledky!$GN$9),VLOOKUP(Tipy!FN23,'Kategórie hráčov'!$A$27:$B$76,2,FALSE),0))</f>
        <v>0</v>
      </c>
      <c r="GO29" s="62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5" t="str">
        <f>IF(ISBLANK($GP$3),"",IF(ISBLANK(Tipy!FJ23),"-",SUM(GK29:GO29)))</f>
        <v>-</v>
      </c>
      <c r="GQ29" s="64"/>
      <c r="GR29" s="61">
        <f>IF(ISBLANK($GW$3),"",IF(ISBLANK(Tipy!FP23),0,IF(AND(Tipy!FP23=Výsledky!$GU$3,Tipy!FR23=Výsledky!$GW$3),60,0)))</f>
        <v>0</v>
      </c>
      <c r="GS29" s="61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61">
        <f>IF(ISBLANK($GW$3),"",IF(OR(Tipy!FS23=Výsledky!$GR$6,Tipy!FS23=Výsledky!$GR$7,Tipy!FS23=Výsledky!$GR$8,Tipy!FS23=Výsledky!$GR$9),VLOOKUP(Tipy!FS23,'Kategórie hráčov'!$A$2:$B$51,2,FALSE),0))</f>
        <v>0</v>
      </c>
      <c r="GU29" s="61">
        <f>IF(ISBLANK($GW$3),"",IF(OR(Tipy!FT23=Výsledky!$GU$6,Tipy!FT23=Výsledky!$GU$7,Tipy!FT23=Výsledky!$GU$8,Tipy!FT23=Výsledky!$GU$9),VLOOKUP(Tipy!FT23,'Kategórie hráčov'!$A$27:$B$76,2,FALSE),0))</f>
        <v>0</v>
      </c>
      <c r="GV29" s="62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5" t="str">
        <f>IF(ISBLANK($GW$3),"",IF(ISBLANK(Tipy!FP23),"-",SUM(GR29:GV29)))</f>
        <v>-</v>
      </c>
      <c r="GX29" s="64"/>
      <c r="GY29" s="61">
        <f>IF(ISBLANK($HD$3),"",IF(ISBLANK(Tipy!FV23),0,IF(AND(Tipy!FV23=Výsledky!$HB$3,Tipy!FX23=Výsledky!$HD$3),60,0)))</f>
        <v>0</v>
      </c>
      <c r="GZ29" s="61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61">
        <f>IF(ISBLANK($HD$3),"",IF(OR(Tipy!FY23=Výsledky!$GY$6,Tipy!FY23=Výsledky!$GY$7,Tipy!FY23=Výsledky!$GY$8,Tipy!FY23=Výsledky!$GY$9),VLOOKUP(Tipy!FY23,'Kategórie hráčov'!$A$2:$B$51,2,FALSE),0))</f>
        <v>0</v>
      </c>
      <c r="HB29" s="61">
        <f>IF(ISBLANK($HD$3),"",IF(OR(Tipy!FZ23=Výsledky!$HB$6,Tipy!FZ23=Výsledky!$HB$7,Tipy!FZ23=Výsledky!$HB$8,Tipy!FZ23=Výsledky!$HB$9),VLOOKUP(Tipy!FZ23,'Kategórie hráčov'!$A$27:$B$76,2,FALSE),0))</f>
        <v>20</v>
      </c>
      <c r="HC29" s="62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5">
        <f>IF(ISBLANK($HD$3),"",IF(ISBLANK(Tipy!FV23),"-",SUM(GY29:HC29)))</f>
        <v>40</v>
      </c>
      <c r="HE29" s="64"/>
      <c r="HF29" s="61">
        <f>IF(ISBLANK($HK$3),"",IF(ISBLANK(Tipy!GB23),0,IF(AND(Tipy!GB23=Výsledky!$HI$3,Tipy!GD23=Výsledky!$HK$3),60,0)))</f>
        <v>0</v>
      </c>
      <c r="HG29" s="61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61">
        <f>IF(ISBLANK($HK$3),"",IF(OR(Tipy!GE23=Výsledky!$HF$6,Tipy!GE23=Výsledky!$HF$7,Tipy!GE23=Výsledky!$HF$8,Tipy!GE23=Výsledky!$HF$9),VLOOKUP(Tipy!GE23,'Kategórie hráčov'!$A$2:$B$51,2,FALSE),0))</f>
        <v>0</v>
      </c>
      <c r="HI29" s="61">
        <f>IF(ISBLANK($HK$3),"",IF(OR(Tipy!GF23=Výsledky!$HI$6,Tipy!GF23=Výsledky!$HI$7,Tipy!GF23=Výsledky!$HI$8,Tipy!GF23=Výsledky!$HI$9),VLOOKUP(Tipy!GF23,'Kategórie hráčov'!$A$27:$B$76,2,FALSE),0))</f>
        <v>0</v>
      </c>
      <c r="HJ29" s="62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5" t="str">
        <f>IF(ISBLANK($HK$3),"",IF(ISBLANK(Tipy!GB23),"-",SUM(HF29:HJ29)))</f>
        <v>-</v>
      </c>
      <c r="HL29" s="64"/>
      <c r="HM29" s="61">
        <f>IF(ISBLANK($HR$3),"",IF(ISBLANK(Tipy!GH23),0,IF(AND(Tipy!GH23=Výsledky!$HP$3,Tipy!GJ23=Výsledky!$HR$3),60,0)))</f>
        <v>0</v>
      </c>
      <c r="HN29" s="61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61">
        <f>IF(ISBLANK($HR$3),"",IF(OR(Tipy!GK23=Výsledky!$HM$6,Tipy!GK23=Výsledky!$HM$7,Tipy!GK23=Výsledky!$HM$8,Tipy!GK23=Výsledky!$HM$9),VLOOKUP(Tipy!GK23,'Kategórie hráčov'!$A$2:$B$51,2,FALSE),0))</f>
        <v>0</v>
      </c>
      <c r="HP29" s="61">
        <f>IF(ISBLANK($HR$3),"",IF(OR(Tipy!GL23=Výsledky!$HP$6,Tipy!GL23=Výsledky!$HP$7,Tipy!GL23=Výsledky!$HP$8,Tipy!GL23=Výsledky!$HP$9),VLOOKUP(Tipy!GL23,'Kategórie hráčov'!$A$27:$B$76,2,FALSE),0))</f>
        <v>0</v>
      </c>
      <c r="HQ29" s="62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5" t="str">
        <f>IF(ISBLANK($HR$3),"",IF(ISBLANK(Tipy!GH23),"-",SUM(HM29:HQ29)))</f>
        <v>-</v>
      </c>
      <c r="HS29" s="64"/>
      <c r="HT29" s="61">
        <f>IF(ISBLANK($HY$3),"",IF(ISBLANK(Tipy!GN23),0,IF(AND(Tipy!GN23=Výsledky!$HW$3,Tipy!GP23=Výsledky!$HY$3),60,0)))</f>
        <v>0</v>
      </c>
      <c r="HU29" s="61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61">
        <f>IF(ISBLANK($HY$3),"",IF(OR(Tipy!GQ23=Výsledky!$HT$6,Tipy!GQ23=Výsledky!$HT$7,Tipy!GQ23=Výsledky!$HT$8,Tipy!GQ23=Výsledky!$HT$9),VLOOKUP(Tipy!GQ23,'Kategórie hráčov'!$A$2:$B$51,2,FALSE),0))</f>
        <v>0</v>
      </c>
      <c r="HW29" s="61">
        <f>IF(ISBLANK($HY$3),"",IF(OR(Tipy!GR23=Výsledky!$HW$6,Tipy!GR23=Výsledky!$HW$7,Tipy!GR23=Výsledky!$HW$8,Tipy!GR23=Výsledky!$HW$9),VLOOKUP(Tipy!GR23,'Kategórie hráčov'!$A$27:$B$76,2,FALSE),0))</f>
        <v>0</v>
      </c>
      <c r="HX29" s="62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5" t="str">
        <f>IF(ISBLANK($HY$3),"",IF(ISBLANK(Tipy!GN23),"-",SUM(HT29:HX29)))</f>
        <v>-</v>
      </c>
      <c r="HZ29" s="64"/>
      <c r="IA29" s="61">
        <f>IF(ISBLANK($IF$3),"",IF(ISBLANK(Tipy!GT23),0,IF(AND(Tipy!GT23=Výsledky!$ID$3,Tipy!GV23=Výsledky!$IF$3),60,0)))</f>
        <v>0</v>
      </c>
      <c r="IB29" s="61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61">
        <f>IF(ISBLANK($IF$3),"",IF(OR(Tipy!GW23=Výsledky!$IA$6,Tipy!GW23=Výsledky!$IA$7,Tipy!GW23=Výsledky!$IA$8,Tipy!GW23=Výsledky!$IA$9),VLOOKUP(Tipy!GW23,'Kategórie hráčov'!$A$2:$B$51,2,FALSE),0))</f>
        <v>0</v>
      </c>
      <c r="ID29" s="61">
        <f>IF(ISBLANK($IF$3),"",IF(OR(Tipy!GX23=Výsledky!$ID$6,Tipy!GX23=Výsledky!$ID$7,Tipy!GX23=Výsledky!$ID$8,Tipy!GX23=Výsledky!$ID$9),IF(VLOOKUP(Tipy!GX23,'Kategórie hráčov'!$A$2:$B$46,2,FALSE)=30,30,20),0))</f>
        <v>0</v>
      </c>
      <c r="IE29" s="62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65" t="str">
        <f>IF(ISBLANK($IF$3),"",IF(ISBLANK(Tipy!GT23),"-",SUM(IA29:IE29)))</f>
        <v>-</v>
      </c>
      <c r="IG29" s="64"/>
      <c r="IH29" s="61">
        <f>IF(ISBLANK($IM$3),"",IF(ISBLANK(Tipy!GZ23),0,IF(AND(Tipy!GZ23=Výsledky!$IK$3,Tipy!HB23=Výsledky!$IM$3),60,0)))</f>
        <v>0</v>
      </c>
      <c r="II29" s="61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61">
        <f>IF(ISBLANK($IM$3),"",IF(OR(Tipy!HC23=Výsledky!$IH$6,Tipy!HC23=Výsledky!$IH$7,Tipy!HC23=Výsledky!$IH$8,Tipy!HC23=Výsledky!$IH$9),VLOOKUP(Tipy!HC23,'Kategórie hráčov'!$A$2:$B$51,2,FALSE),0))</f>
        <v>0</v>
      </c>
      <c r="IK29" s="61">
        <f>IF(ISBLANK($IM$3),"",IF(OR(Tipy!HD23=Výsledky!$IK$6,Tipy!HD23=Výsledky!$IK$7,Tipy!HD23=Výsledky!$IK$8,Tipy!HD23=Výsledky!$IK$9),VLOOKUP(Tipy!HD23,'Kategórie hráčov'!$A$27:$B$76,2,FALSE),0))</f>
        <v>0</v>
      </c>
      <c r="IL29" s="62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65" t="str">
        <f>IF(ISBLANK($IM$3),"",IF(ISBLANK(Tipy!GZ23),"-",SUM(IH29:IL29)))</f>
        <v>-</v>
      </c>
      <c r="IN29" s="64"/>
      <c r="IO29" s="61">
        <f>IF(ISBLANK($IT$3),"",IF(ISBLANK(Tipy!HF23),0,IF(AND(Tipy!HF23=Výsledky!$IR$3,Tipy!HH23=Výsledky!$IT$3),60,0)))</f>
        <v>0</v>
      </c>
      <c r="IP29" s="61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61">
        <f>IF(ISBLANK($IT$3),"",IF(OR(Tipy!HI23=Výsledky!$IO$6,Tipy!HI23=Výsledky!$IO$7,Tipy!HI23=Výsledky!$IO$8,Tipy!HI23=Výsledky!$IO$9),VLOOKUP(Tipy!HI23,'Kategórie hráčov'!$A$2:$B$51,2,FALSE),0))</f>
        <v>0</v>
      </c>
      <c r="IR29" s="61">
        <f>IF(ISBLANK($IT$3),"",IF(OR(Tipy!HJ23=Výsledky!$IR$6,Tipy!HJ23=Výsledky!$IR$7,Tipy!HJ23=Výsledky!$IR$8,Tipy!HJ23=Výsledky!$IR$9),VLOOKUP(Tipy!HJ23,'Kategórie hráčov'!$A$27:$B$76,2,FALSE),0))</f>
        <v>0</v>
      </c>
      <c r="IS29" s="62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65" t="str">
        <f>IF(ISBLANK($IT$3),"",IF(ISBLANK(Tipy!HF23),"-",SUM(IO29:IS29)))</f>
        <v>-</v>
      </c>
      <c r="IU29" s="64"/>
      <c r="IV29" s="61">
        <f>IF(ISBLANK($JA$3),"",IF(ISBLANK(Tipy!HL23),0,IF(AND(Tipy!HL23=Výsledky!$IY$3,Tipy!HN23=Výsledky!$JA$3),60,0)))</f>
        <v>0</v>
      </c>
      <c r="IW29" s="61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61">
        <f>IF(ISBLANK($JA$3),"",IF(OR(Tipy!HO23=Výsledky!$IV$6,Tipy!HO23=Výsledky!$IV$7,Tipy!HO23=Výsledky!$IV$8,Tipy!HO23=Výsledky!$IV$9),IF(VLOOKUP(Tipy!HO23,'Kategórie hráčov'!$A$2:$B$46,2,FALSE)=30,30,20),0))</f>
        <v>0</v>
      </c>
      <c r="IY29" s="61">
        <f>IF(ISBLANK($JA$3),"",IF(OR(Tipy!HP23=Výsledky!$IY$6,Tipy!HP23=Výsledky!$IY$7,Tipy!HP23=Výsledky!$IY$8,Tipy!HP23=Výsledky!$IY$9),IF(VLOOKUP(Tipy!HP23,'Kategórie hráčov'!$A$2:$B$46,2,FALSE)=30,30,20),0))</f>
        <v>0</v>
      </c>
      <c r="IZ29" s="62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65" t="str">
        <f>IF(ISBLANK($JA$3),"",IF(ISBLANK(Tipy!HL23),"-",SUM(IV29:IZ29)))</f>
        <v>-</v>
      </c>
      <c r="JB29" s="64"/>
      <c r="JC29" s="102">
        <f>IF(ISBLANK($JH$3),"",IF(ISBLANK(Tipy!HR23),0,IF(AND(Tipy!HR23=Výsledky!$JF$3,Tipy!HT23=Výsledky!$JH$3),60,0)))</f>
        <v>0</v>
      </c>
      <c r="JD29" s="101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01">
        <f>IF(ISBLANK($JH$3),"",IF(OR(Tipy!HU23=Výsledky!$JC$6,Tipy!HU23=Výsledky!$JC$7,Tipy!HU23=Výsledky!$JC$8,Tipy!HU23=Výsledky!$JC$9),VLOOKUP(Tipy!HU23,'Kategórie hráčov'!$A$2:$B$51,2,FALSE),0))</f>
        <v>0</v>
      </c>
      <c r="JF29" s="101">
        <f>IF(ISBLANK($JH$3),"",IF(OR(Tipy!HV23=Výsledky!$JF$6,Tipy!HV23=Výsledky!$JF$7,Tipy!HV23=Výsledky!$JF$8,Tipy!HV23=Výsledky!$JF$9),VLOOKUP(Tipy!HV23,'Kategórie hráčov'!$A$27:$B$76,2,FALSE),0))</f>
        <v>0</v>
      </c>
      <c r="JG29" s="30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63" t="str">
        <f>IF(ISBLANK($JH$3),"",IF(ISBLANK(Tipy!HR23),"-",SUM(JC29:JG29)))</f>
        <v>-</v>
      </c>
      <c r="JI29" s="64"/>
      <c r="JJ29" s="61">
        <f>IF(ISBLANK($JH$3),"",IF(ISBLANK(Tipy!HX23),0,IF(AND(Tipy!HX23=Výsledky!$JF$3,Tipy!HZ23=Výsledky!$JH$3),60,0)))</f>
        <v>0</v>
      </c>
      <c r="JK29" s="61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61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61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62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65" t="str">
        <f>IF(ISBLANK($JH$3),"",IF(ISBLANK(Tipy!HX23),"-",SUM(JJ29:JN29)))</f>
        <v>-</v>
      </c>
      <c r="JP29" s="64"/>
      <c r="JQ29" s="61">
        <f>IF(ISBLANK($JV$3),"",IF(ISBLANK(Tipy!ID23),0,IF(AND(Tipy!ID23=Výsledky!$JT$3,Tipy!IF23=Výsledky!$JV$3),60,0)))</f>
        <v>0</v>
      </c>
      <c r="JR29" s="61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61">
        <f>IF(ISBLANK($JV$3),"",IF(OR(Tipy!IG23=Výsledky!$JQ$6,Tipy!IG23=Výsledky!$JQ$7,Tipy!IG23=Výsledky!$JQ$8,Tipy!IG23=Výsledky!$JQ$9),VLOOKUP(Tipy!IG23,'Kategórie hráčov'!$A$2:$B$51,2,FALSE),0))</f>
        <v>0</v>
      </c>
      <c r="JT29" s="61">
        <f>IF(ISBLANK($JV$3),"",IF(OR(Tipy!IH23=Výsledky!$JT$6,Tipy!IH23=Výsledky!$JT$7,Tipy!IH23=Výsledky!$JT$8,Tipy!IH23=Výsledky!$JT$9),VLOOKUP(Tipy!IH23,'Kategórie hráčov'!$A$27:$B$76,2,FALSE),0))</f>
        <v>0</v>
      </c>
      <c r="JU29" s="62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65" t="str">
        <f>IF(ISBLANK($JV$3),"",IF(ISBLANK(Tipy!ID23),"-",SUM(JQ29:JU29)))</f>
        <v>-</v>
      </c>
      <c r="JW29" s="64"/>
      <c r="JX29" s="61">
        <f>IF(ISBLANK($KQ$3),"",IF(ISBLANK(Tipy!IJ23),0,IF(AND(Tipy!IJ23=Výsledky!$KO$3,Tipy!IL23=Výsledky!$KQ$3),60,0)))</f>
        <v>0</v>
      </c>
      <c r="JY29" s="61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>0</v>
      </c>
      <c r="JZ29" s="61">
        <f>IF(ISBLANK($KQ$3),"",IF(OR(Tipy!IM23=Výsledky!$JX$6,Tipy!IM23=Výsledky!$JX$7,Tipy!IM23=Výsledky!$JX$8,Tipy!IM23=Výsledky!$JX$9),IF(VLOOKUP(Tipy!IM23,'Kategórie hráčov'!$A$2:$B$46,2,FALSE)=30,30,20),0))</f>
        <v>0</v>
      </c>
      <c r="KA29" s="61">
        <f>IF(ISBLANK($KQ$3),"",IF(OR(Tipy!IN23=Výsledky!$KA$6,Tipy!IN23=Výsledky!$KA$7,Tipy!IN23=Výsledky!$KA$8,Tipy!IN23=Výsledky!$KA$9),IF(VLOOKUP(Tipy!IN23,'Kategórie hráčov'!$A$2:$B$46,2,FALSE)=30,30,20),0))</f>
        <v>0</v>
      </c>
      <c r="KB29" s="62">
        <f>IF(ISBLANK($KQ$3),"",IF(ISBLANK(Tipy!IJ23),0,IF(OR(AND(Tipy!IJ23=Výsledky!$KO$3,OR(Tipy!IL23=Výsledky!$KQ$3+1,Tipy!IL23=Výsledky!$KQ$3-1)),AND(Tipy!IL23=Výsledky!$KQ$3,OR(Tipy!IJ23=Výsledky!$KO$3+1,Tipy!IJ23=Výsledky!$KO$3-1))),10,0)))</f>
        <v>0</v>
      </c>
      <c r="KC29" s="65" t="str">
        <f>IF(ISBLANK($KQ$3),"",IF(ISBLANK(Tipy!IJ23),"-",SUM(JX29:KB29)))</f>
        <v>-</v>
      </c>
      <c r="KD29" s="64"/>
      <c r="KE29" s="61">
        <f>IF(ISBLANK($KJ$3),"",IF(ISBLANK(Tipy!IP23),0,IF(AND(Tipy!IP23=Výsledky!$KH$3,Tipy!IR23=Výsledky!$KJ$3),60,0)))</f>
        <v>0</v>
      </c>
      <c r="KF29" s="61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61">
        <f>IF(ISBLANK($KJ$3),"",IF(OR(Tipy!IS23=Výsledky!$KE$6,Tipy!IS23=Výsledky!$KE$7,Tipy!IS23=Výsledky!$KE$8,Tipy!IS23=Výsledky!$KE$9),VLOOKUP(Tipy!IS23,'Kategórie hráčov'!$A$2:$B$51,2,FALSE),0))</f>
        <v>0</v>
      </c>
      <c r="KH29" s="61">
        <f>IF(ISBLANK($KJ$3),"",IF(OR(Tipy!IT23=Výsledky!$KH$6,Tipy!IT23=Výsledky!$KH$7,Tipy!IT23=Výsledky!$KH$8,Tipy!IT23=Výsledky!$KH$9),VLOOKUP(Tipy!IT23,'Kategórie hráčov'!$A$27:$B$76,2,FALSE),0))</f>
        <v>0</v>
      </c>
      <c r="KI29" s="62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65" t="str">
        <f>IF(ISBLANK($KJ$3),"",IF(ISBLANK(Tipy!IP23),"-",SUM(KE29:KI29)))</f>
        <v>-</v>
      </c>
      <c r="KK29" s="64"/>
      <c r="KL29" s="61">
        <f>IF(ISBLANK($KQ$3),"",IF(ISBLANK(Tipy!IV23),0,IF(AND(Tipy!IV23=Výsledky!$KO$3,Tipy!IX23=Výsledky!$KQ$3),60,0)))</f>
        <v>0</v>
      </c>
      <c r="KM29" s="61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61">
        <f>IF(ISBLANK($KQ$3),"",IF(OR(Tipy!IY23=Výsledky!$KL$6,Tipy!IY23=Výsledky!$KL$7,Tipy!IY23=Výsledky!$KL$8,Tipy!IY23=Výsledky!$KL$9),VLOOKUP(Tipy!IY23,'Kategórie hráčov'!$A$2:$B$51,2,FALSE),0))</f>
        <v>0</v>
      </c>
      <c r="KO29" s="61">
        <f>IF(ISBLANK($KQ$3),"",IF(OR(Tipy!IZ23=Výsledky!$KO$6,Tipy!IZ23=Výsledky!$KO$7,Tipy!IZ23=Výsledky!$KO$8,Tipy!IZ23=Výsledky!$KO$9),VLOOKUP(Tipy!IZ23,'Kategórie hráčov'!$A$27:$B$76,2,FALSE),0))</f>
        <v>0</v>
      </c>
      <c r="KP29" s="62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65" t="str">
        <f>IF(ISBLANK($KJ$3),"",IF(ISBLANK(Tipy!IV23),"-",SUM(KL29:KP29)))</f>
        <v>-</v>
      </c>
      <c r="KR29" s="64"/>
      <c r="KS29" s="61">
        <f>IF(ISBLANK($KX$3),"",IF(ISBLANK(Tipy!JB23),0,IF(AND(Tipy!JB23=Výsledky!$KV$3,Tipy!JD23=Výsledky!$KX$3),60,0)))</f>
        <v>0</v>
      </c>
      <c r="KT29" s="61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61">
        <f>IF(ISBLANK($KX$3),"",IF(OR(Tipy!JE23=Výsledky!$KS$6,Tipy!JE23=Výsledky!$KS$7,Tipy!JE23=Výsledky!$KS$8,Tipy!JE23=Výsledky!$KS$9),VLOOKUP(Tipy!JE23,'Kategórie hráčov'!$A$2:$B$51,2,FALSE),0))</f>
        <v>0</v>
      </c>
      <c r="KV29" s="61">
        <f>IF(ISBLANK($KX$3),"",IF(OR(Tipy!JF23=Výsledky!$KV$6,Tipy!JF23=Výsledky!$KV$7,Tipy!JF23=Výsledky!$KV$8,Tipy!JF23=Výsledky!$KV$9),VLOOKUP(Tipy!JF23,'Kategórie hráčov'!$A$27:$B$76,2,FALSE),0))</f>
        <v>0</v>
      </c>
      <c r="KW29" s="62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65" t="str">
        <f>IF(ISBLANK($KX$3),"",IF(ISBLANK(Tipy!JB23),"-",SUM(KS29:KW29)))</f>
        <v>-</v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>
        <f>IF(ISBLANK($JH$3),"",IF(ISBLANK(Tipy!JU23),0,IF(AND(Tipy!JU23=Výsledky!$JF$3,Tipy!JW23=Výsledky!$JH$3),60,0)))</f>
        <v>0</v>
      </c>
      <c r="LH29" s="61" t="e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>#VALUE!</v>
      </c>
      <c r="LI29" s="61" t="e">
        <f>IF(ISBLANK($JH$3),"",IF(OR(Tipy!JX23=Výsledky!#REF!,Tipy!JX23=Výsledky!#REF!,Tipy!JX23=Výsledky!#REF!,Tipy!JX23=Výsledky!$JJ$9),IF(VLOOKUP(Tipy!JX23,'Kategórie hráčov'!$A$2:$B$46,2,FALSE)=30,30,20),0))</f>
        <v>#REF!</v>
      </c>
      <c r="LJ29" s="61" t="e">
        <f>IF(ISBLANK($JH$3),"",IF(OR(Tipy!JY23=Výsledky!#REF!,Tipy!JY23=Výsledky!#REF!,Tipy!JY23=Výsledky!#REF!,Tipy!JY23=Výsledky!$JM$9),IF(VLOOKUP(Tipy!JY23,'Kategórie hráčov'!$A$2:$B$46,2,FALSE)=30,30,20),0))</f>
        <v>#REF!</v>
      </c>
      <c r="LK29" s="62">
        <f>IF(ISBLANK($JH$3),"",IF(ISBLANK(Tipy!JU23),0,IF(OR(AND(Tipy!JU23=Výsledky!$JF$3,OR(Tipy!JW23=Výsledky!$JH$3+1,Tipy!JW23=Výsledky!$JH$3-1)),AND(Tipy!JW23=Výsledky!$JH$3,OR(Tipy!JU23=Výsledky!$JF$3+1,Tipy!JU23=Výsledky!$JF$3-1))),10,0)))</f>
        <v>0</v>
      </c>
      <c r="LL29" s="65" t="e">
        <f>IF(ISBLANK($JH$3),"",IF(ISBLANK(Tipy!JU23),"-",SUM(LG29:LK29)))</f>
        <v>#VALUE!</v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>
        <f>IF(ISBLANK($JH$3),"",IF(ISBLANK(Tipy!KI23),0,IF(AND(Tipy!KI23=Výsledky!$JF$3,Tipy!KK23=Výsledky!$JH$3),60,0)))</f>
        <v>0</v>
      </c>
      <c r="LV29" s="61" t="e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>#VALUE!</v>
      </c>
      <c r="LW29" s="61" t="e">
        <f>IF(ISBLANK($JH$3),"",IF(OR(Tipy!KL23=Výsledky!#REF!,Tipy!KL23=Výsledky!#REF!,Tipy!KL23=Výsledky!#REF!,Tipy!KL23=Výsledky!$JJ$9),IF(VLOOKUP(Tipy!KL23,'Kategórie hráčov'!$A$2:$B$46,2,FALSE)=30,30,20),0))</f>
        <v>#REF!</v>
      </c>
      <c r="LX29" s="61" t="e">
        <f>IF(ISBLANK($JH$3),"",IF(OR(Tipy!KM23=Výsledky!#REF!,Tipy!KM23=Výsledky!#REF!,Tipy!KM23=Výsledky!#REF!,Tipy!KM23=Výsledky!$JM$9),IF(VLOOKUP(Tipy!KM23,'Kategórie hráčov'!$A$2:$B$46,2,FALSE)=30,30,20),0))</f>
        <v>#REF!</v>
      </c>
      <c r="LY29" s="62">
        <f>IF(ISBLANK($JH$3),"",IF(ISBLANK(Tipy!KI23),0,IF(OR(AND(Tipy!KI23=Výsledky!$JF$3,OR(Tipy!KK23=Výsledky!$JH$3+1,Tipy!KK23=Výsledky!$JH$3-1)),AND(Tipy!KK23=Výsledky!$JH$3,OR(Tipy!KI23=Výsledky!$JF$3+1,Tipy!KI23=Výsledky!$JF$3-1))),10,0)))</f>
        <v>0</v>
      </c>
      <c r="LZ29" s="65" t="e">
        <f>IF(ISBLANK($JH$3),"",IF(ISBLANK(Tipy!KI23),"-",SUM(LU29:LY29)))</f>
        <v>#VALUE!</v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 x14ac:dyDescent="0.2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>
        <f>IF(ISBLANK($GB$3),"",IF(ISBLANK(Tipy!EX24),0,IF(AND(Tipy!EX24=Výsledky!$FZ$3,Tipy!EZ24=Výsledky!$GB$3),60,0)))</f>
        <v>0</v>
      </c>
      <c r="FX30" s="61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61">
        <f>IF(ISBLANK($GB$3),"",IF(OR(Tipy!FA24=Výsledky!$FW$6,Tipy!FA24=Výsledky!$FW$7,Tipy!FA24=Výsledky!$FW$8,Tipy!FA24=Výsledky!$FW$9),IF(VLOOKUP(Tipy!FA24,'Kategórie hráčov'!$A$2:$B$46,2,FALSE)=30,30,20),0))</f>
        <v>0</v>
      </c>
      <c r="FZ30" s="61">
        <f>IF(ISBLANK($GB$3),"",IF(OR(Tipy!FB24=Výsledky!$FZ$6,Tipy!FB24=Výsledky!$FZ$7,Tipy!FB24=Výsledky!$FZ$8,Tipy!FB24=Výsledky!$FZ$9),IF(VLOOKUP(Tipy!FB24,'Kategórie hráčov'!$A$2:$B$46,2,FALSE)=30,30,20),0))</f>
        <v>0</v>
      </c>
      <c r="GA30" s="62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5">
        <f>IF(ISBLANK($GB$3),"",IF(ISBLANK(Tipy!EX24),"-",SUM(FW30:GA30)))</f>
        <v>0</v>
      </c>
      <c r="GC30" s="64"/>
      <c r="GD30" s="61">
        <f>IF(ISBLANK($GI$3),"",IF(ISBLANK(Tipy!FD24),0,IF(AND(Tipy!FD24=Výsledky!$GG$3,Tipy!FF24=Výsledky!$GI$3),60,0)))</f>
        <v>0</v>
      </c>
      <c r="GE30" s="61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61">
        <f>IF(ISBLANK($GI$3),"",IF(OR(Tipy!FG24=Výsledky!$GD$6,Tipy!FG24=Výsledky!$GD$7,Tipy!FG24=Výsledky!$GD$8,Tipy!FG24=Výsledky!$GD$9),VLOOKUP(Tipy!FG24,'Kategórie hráčov'!$A$2:$B$51,2,FALSE),0))</f>
        <v>20</v>
      </c>
      <c r="GG30" s="61">
        <f>IF(ISBLANK($GI$3),"",IF(OR(Tipy!FH24=Výsledky!$GG$6,Tipy!FH24=Výsledky!$GG$7,Tipy!FH24=Výsledky!$GG$8,Tipy!FH24=Výsledky!$GG$9),VLOOKUP(Tipy!FH24,'Kategórie hráčov'!$A$27:$B$76,2,FALSE),0))</f>
        <v>0</v>
      </c>
      <c r="GH30" s="62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5">
        <f>IF(ISBLANK($GI$3),"",IF(ISBLANK(Tipy!FD24),"-",SUM(GD30:GH30)))</f>
        <v>40</v>
      </c>
      <c r="GJ30" s="64"/>
      <c r="GK30" s="61">
        <f>IF(ISBLANK($GP$3),"",IF(ISBLANK(Tipy!FJ24),0,IF(AND(Tipy!FJ24=Výsledky!$GN$3,Tipy!FL24=Výsledky!$GP$3),60,0)))</f>
        <v>0</v>
      </c>
      <c r="GL30" s="61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61">
        <f>IF(ISBLANK($GP$3),"",IF(OR(Tipy!FM24=Výsledky!$GK$6,Tipy!FM24=Výsledky!$GK$7,Tipy!FM24=Výsledky!$GK$8,Tipy!FM24=Výsledky!$GK$9),VLOOKUP(Tipy!FM24,'Kategórie hráčov'!$A$2:$B$51,2,FALSE),0))</f>
        <v>20</v>
      </c>
      <c r="GN30" s="61">
        <f>IF(ISBLANK($GP$3),"",IF(OR(Tipy!FN24=Výsledky!$GN$6,Tipy!FN24=Výsledky!$GN$7,Tipy!FN24=Výsledky!$GN$8,Tipy!FN24=Výsledky!$GN$9),VLOOKUP(Tipy!FN24,'Kategórie hráčov'!$A$27:$B$76,2,FALSE),0))</f>
        <v>0</v>
      </c>
      <c r="GO30" s="62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5">
        <f>IF(ISBLANK($GP$3),"",IF(ISBLANK(Tipy!FJ24),"-",SUM(GK30:GO30)))</f>
        <v>20</v>
      </c>
      <c r="GQ30" s="64"/>
      <c r="GR30" s="61">
        <f>IF(ISBLANK($GW$3),"",IF(ISBLANK(Tipy!FP24),0,IF(AND(Tipy!FP24=Výsledky!$GU$3,Tipy!FR24=Výsledky!$GW$3),60,0)))</f>
        <v>0</v>
      </c>
      <c r="GS30" s="61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61">
        <f>IF(ISBLANK($GW$3),"",IF(OR(Tipy!FS24=Výsledky!$GR$6,Tipy!FS24=Výsledky!$GR$7,Tipy!FS24=Výsledky!$GR$8,Tipy!FS24=Výsledky!$GR$9),VLOOKUP(Tipy!FS24,'Kategórie hráčov'!$A$2:$B$51,2,FALSE),0))</f>
        <v>0</v>
      </c>
      <c r="GU30" s="61">
        <f>IF(ISBLANK($GW$3),"",IF(OR(Tipy!FT24=Výsledky!$GU$6,Tipy!FT24=Výsledky!$GU$7,Tipy!FT24=Výsledky!$GU$8,Tipy!FT24=Výsledky!$GU$9),VLOOKUP(Tipy!FT24,'Kategórie hráčov'!$A$27:$B$76,2,FALSE),0))</f>
        <v>0</v>
      </c>
      <c r="GV30" s="62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5">
        <f>IF(ISBLANK($GW$3),"",IF(ISBLANK(Tipy!FP24),"-",SUM(GR30:GV30)))</f>
        <v>20</v>
      </c>
      <c r="GX30" s="64"/>
      <c r="GY30" s="61">
        <f>IF(ISBLANK($HD$3),"",IF(ISBLANK(Tipy!FV24),0,IF(AND(Tipy!FV24=Výsledky!$HB$3,Tipy!FX24=Výsledky!$HD$3),60,0)))</f>
        <v>0</v>
      </c>
      <c r="GZ30" s="61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61">
        <f>IF(ISBLANK($HD$3),"",IF(OR(Tipy!FY24=Výsledky!$GY$6,Tipy!FY24=Výsledky!$GY$7,Tipy!FY24=Výsledky!$GY$8,Tipy!FY24=Výsledky!$GY$9),VLOOKUP(Tipy!FY24,'Kategórie hráčov'!$A$2:$B$51,2,FALSE),0))</f>
        <v>20</v>
      </c>
      <c r="HB30" s="61">
        <f>IF(ISBLANK($HD$3),"",IF(OR(Tipy!FZ24=Výsledky!$HB$6,Tipy!FZ24=Výsledky!$HB$7,Tipy!FZ24=Výsledky!$HB$8,Tipy!FZ24=Výsledky!$HB$9),VLOOKUP(Tipy!FZ24,'Kategórie hráčov'!$A$27:$B$76,2,FALSE),0))</f>
        <v>0</v>
      </c>
      <c r="HC30" s="62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5">
        <f>IF(ISBLANK($HD$3),"",IF(ISBLANK(Tipy!FV24),"-",SUM(GY30:HC30)))</f>
        <v>40</v>
      </c>
      <c r="HE30" s="64"/>
      <c r="HF30" s="61">
        <f>IF(ISBLANK($HK$3),"",IF(ISBLANK(Tipy!GB24),0,IF(AND(Tipy!GB24=Výsledky!$HI$3,Tipy!GD24=Výsledky!$HK$3),60,0)))</f>
        <v>0</v>
      </c>
      <c r="HG30" s="61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61">
        <f>IF(ISBLANK($HK$3),"",IF(OR(Tipy!GE24=Výsledky!$HF$6,Tipy!GE24=Výsledky!$HF$7,Tipy!GE24=Výsledky!$HF$8,Tipy!GE24=Výsledky!$HF$9),VLOOKUP(Tipy!GE24,'Kategórie hráčov'!$A$2:$B$51,2,FALSE),0))</f>
        <v>0</v>
      </c>
      <c r="HI30" s="61">
        <f>IF(ISBLANK($HK$3),"",IF(OR(Tipy!GF24=Výsledky!$HI$6,Tipy!GF24=Výsledky!$HI$7,Tipy!GF24=Výsledky!$HI$8,Tipy!GF24=Výsledky!$HI$9),VLOOKUP(Tipy!GF24,'Kategórie hráčov'!$A$27:$B$76,2,FALSE),0))</f>
        <v>0</v>
      </c>
      <c r="HJ30" s="62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5">
        <f>IF(ISBLANK($HK$3),"",IF(ISBLANK(Tipy!GB24),"-",SUM(HF30:HJ30)))</f>
        <v>20</v>
      </c>
      <c r="HL30" s="64"/>
      <c r="HM30" s="61">
        <f>IF(ISBLANK($HR$3),"",IF(ISBLANK(Tipy!GH24),0,IF(AND(Tipy!GH24=Výsledky!$HP$3,Tipy!GJ24=Výsledky!$HR$3),60,0)))</f>
        <v>0</v>
      </c>
      <c r="HN30" s="61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61">
        <f>IF(ISBLANK($HR$3),"",IF(OR(Tipy!GK24=Výsledky!$HM$6,Tipy!GK24=Výsledky!$HM$7,Tipy!GK24=Výsledky!$HM$8,Tipy!GK24=Výsledky!$HM$9),VLOOKUP(Tipy!GK24,'Kategórie hráčov'!$A$2:$B$51,2,FALSE),0))</f>
        <v>0</v>
      </c>
      <c r="HP30" s="61">
        <f>IF(ISBLANK($HR$3),"",IF(OR(Tipy!GL24=Výsledky!$HP$6,Tipy!GL24=Výsledky!$HP$7,Tipy!GL24=Výsledky!$HP$8,Tipy!GL24=Výsledky!$HP$9),VLOOKUP(Tipy!GL24,'Kategórie hráčov'!$A$27:$B$76,2,FALSE),0))</f>
        <v>0</v>
      </c>
      <c r="HQ30" s="62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5">
        <f>IF(ISBLANK($HR$3),"",IF(ISBLANK(Tipy!GH24),"-",SUM(HM30:HQ30)))</f>
        <v>20</v>
      </c>
      <c r="HS30" s="64"/>
      <c r="HT30" s="61">
        <f>IF(ISBLANK($HY$3),"",IF(ISBLANK(Tipy!GN24),0,IF(AND(Tipy!GN24=Výsledky!$HW$3,Tipy!GP24=Výsledky!$HY$3),60,0)))</f>
        <v>0</v>
      </c>
      <c r="HU30" s="61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61">
        <f>IF(ISBLANK($HY$3),"",IF(OR(Tipy!GQ24=Výsledky!$HT$6,Tipy!GQ24=Výsledky!$HT$7,Tipy!GQ24=Výsledky!$HT$8,Tipy!GQ24=Výsledky!$HT$9),VLOOKUP(Tipy!GQ24,'Kategórie hráčov'!$A$2:$B$51,2,FALSE),0))</f>
        <v>20</v>
      </c>
      <c r="HW30" s="61">
        <f>IF(ISBLANK($HY$3),"",IF(OR(Tipy!GR24=Výsledky!$HW$6,Tipy!GR24=Výsledky!$HW$7,Tipy!GR24=Výsledky!$HW$8,Tipy!GR24=Výsledky!$HW$9),VLOOKUP(Tipy!GR24,'Kategórie hráčov'!$A$27:$B$76,2,FALSE),0))</f>
        <v>0</v>
      </c>
      <c r="HX30" s="62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5">
        <f>IF(ISBLANK($HY$3),"",IF(ISBLANK(Tipy!GN24),"-",SUM(HT30:HX30)))</f>
        <v>40</v>
      </c>
      <c r="HZ30" s="64"/>
      <c r="IA30" s="61">
        <f>IF(ISBLANK($IF$3),"",IF(ISBLANK(Tipy!GT24),0,IF(AND(Tipy!GT24=Výsledky!$ID$3,Tipy!GV24=Výsledky!$IF$3),60,0)))</f>
        <v>0</v>
      </c>
      <c r="IB30" s="61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61">
        <f>IF(ISBLANK($IF$3),"",IF(OR(Tipy!GW24=Výsledky!$IA$6,Tipy!GW24=Výsledky!$IA$7,Tipy!GW24=Výsledky!$IA$8,Tipy!GW24=Výsledky!$IA$9),VLOOKUP(Tipy!GW24,'Kategórie hráčov'!$A$2:$B$51,2,FALSE),0))</f>
        <v>0</v>
      </c>
      <c r="ID30" s="61">
        <f>IF(ISBLANK($IF$3),"",IF(OR(Tipy!GX24=Výsledky!$ID$6,Tipy!GX24=Výsledky!$ID$7,Tipy!GX24=Výsledky!$ID$8,Tipy!GX24=Výsledky!$ID$9),IF(VLOOKUP(Tipy!GX24,'Kategórie hráčov'!$A$2:$B$46,2,FALSE)=30,30,20),0))</f>
        <v>0</v>
      </c>
      <c r="IE30" s="62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65">
        <f>IF(ISBLANK($IF$3),"",IF(ISBLANK(Tipy!GT24),"-",SUM(IA30:IE30)))</f>
        <v>0</v>
      </c>
      <c r="IG30" s="64"/>
      <c r="IH30" s="61">
        <f>IF(ISBLANK($IM$3),"",IF(ISBLANK(Tipy!GZ24),0,IF(AND(Tipy!GZ24=Výsledky!$IK$3,Tipy!HB24=Výsledky!$IM$3),60,0)))</f>
        <v>0</v>
      </c>
      <c r="II30" s="61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61">
        <f>IF(ISBLANK($IM$3),"",IF(OR(Tipy!HC24=Výsledky!$IH$6,Tipy!HC24=Výsledky!$IH$7,Tipy!HC24=Výsledky!$IH$8,Tipy!HC24=Výsledky!$IH$9),VLOOKUP(Tipy!HC24,'Kategórie hráčov'!$A$2:$B$51,2,FALSE),0))</f>
        <v>20</v>
      </c>
      <c r="IK30" s="61">
        <f>IF(ISBLANK($IM$3),"",IF(OR(Tipy!HD24=Výsledky!$IK$6,Tipy!HD24=Výsledky!$IK$7,Tipy!HD24=Výsledky!$IK$8,Tipy!HD24=Výsledky!$IK$9),VLOOKUP(Tipy!HD24,'Kategórie hráčov'!$A$27:$B$76,2,FALSE),0))</f>
        <v>0</v>
      </c>
      <c r="IL30" s="62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65">
        <f>IF(ISBLANK($IM$3),"",IF(ISBLANK(Tipy!GZ24),"-",SUM(IH30:IL30)))</f>
        <v>40</v>
      </c>
      <c r="IN30" s="64"/>
      <c r="IO30" s="61">
        <f>IF(ISBLANK($IT$3),"",IF(ISBLANK(Tipy!HF24),0,IF(AND(Tipy!HF24=Výsledky!$IR$3,Tipy!HH24=Výsledky!$IT$3),60,0)))</f>
        <v>0</v>
      </c>
      <c r="IP30" s="61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61">
        <f>IF(ISBLANK($IT$3),"",IF(OR(Tipy!HI24=Výsledky!$IO$6,Tipy!HI24=Výsledky!$IO$7,Tipy!HI24=Výsledky!$IO$8,Tipy!HI24=Výsledky!$IO$9),VLOOKUP(Tipy!HI24,'Kategórie hráčov'!$A$2:$B$51,2,FALSE),0))</f>
        <v>20</v>
      </c>
      <c r="IR30" s="61">
        <f>IF(ISBLANK($IT$3),"",IF(OR(Tipy!HJ24=Výsledky!$IR$6,Tipy!HJ24=Výsledky!$IR$7,Tipy!HJ24=Výsledky!$IR$8,Tipy!HJ24=Výsledky!$IR$9),VLOOKUP(Tipy!HJ24,'Kategórie hráčov'!$A$27:$B$76,2,FALSE),0))</f>
        <v>20</v>
      </c>
      <c r="IS30" s="62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65">
        <f>IF(ISBLANK($IT$3),"",IF(ISBLANK(Tipy!HF24),"-",SUM(IO30:IS30)))</f>
        <v>70</v>
      </c>
      <c r="IU30" s="64"/>
      <c r="IV30" s="61">
        <f>IF(ISBLANK($JA$3),"",IF(ISBLANK(Tipy!HL24),0,IF(AND(Tipy!HL24=Výsledky!$IY$3,Tipy!HN24=Výsledky!$JA$3),60,0)))</f>
        <v>0</v>
      </c>
      <c r="IW30" s="61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61">
        <f>IF(ISBLANK($JA$3),"",IF(OR(Tipy!HO24=Výsledky!$IV$6,Tipy!HO24=Výsledky!$IV$7,Tipy!HO24=Výsledky!$IV$8,Tipy!HO24=Výsledky!$IV$9),IF(VLOOKUP(Tipy!HO24,'Kategórie hráčov'!$A$2:$B$46,2,FALSE)=30,30,20),0))</f>
        <v>0</v>
      </c>
      <c r="IY30" s="61">
        <f>IF(ISBLANK($JA$3),"",IF(OR(Tipy!HP24=Výsledky!$IY$6,Tipy!HP24=Výsledky!$IY$7,Tipy!HP24=Výsledky!$IY$8,Tipy!HP24=Výsledky!$IY$9),IF(VLOOKUP(Tipy!HP24,'Kategórie hráčov'!$A$2:$B$46,2,FALSE)=30,30,20),0))</f>
        <v>0</v>
      </c>
      <c r="IZ30" s="62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65">
        <f>IF(ISBLANK($JA$3),"",IF(ISBLANK(Tipy!HL24),"-",SUM(IV30:IZ30)))</f>
        <v>0</v>
      </c>
      <c r="JB30" s="64"/>
      <c r="JC30" s="102">
        <f>IF(ISBLANK($JH$3),"",IF(ISBLANK(Tipy!HR24),0,IF(AND(Tipy!HR24=Výsledky!$JF$3,Tipy!HT24=Výsledky!$JH$3),60,0)))</f>
        <v>0</v>
      </c>
      <c r="JD30" s="101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01">
        <f>IF(ISBLANK($JH$3),"",IF(OR(Tipy!HU24=Výsledky!$JC$6,Tipy!HU24=Výsledky!$JC$7,Tipy!HU24=Výsledky!$JC$8,Tipy!HU24=Výsledky!$JC$9),VLOOKUP(Tipy!HU24,'Kategórie hráčov'!$A$2:$B$51,2,FALSE),0))</f>
        <v>20</v>
      </c>
      <c r="JF30" s="101">
        <f>IF(ISBLANK($JH$3),"",IF(OR(Tipy!HV24=Výsledky!$JF$6,Tipy!HV24=Výsledky!$JF$7,Tipy!HV24=Výsledky!$JF$8,Tipy!HV24=Výsledky!$JF$9),VLOOKUP(Tipy!HV24,'Kategórie hráčov'!$A$27:$B$76,2,FALSE),0))</f>
        <v>0</v>
      </c>
      <c r="JG30" s="303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63">
        <f>IF(ISBLANK($JH$3),"",IF(ISBLANK(Tipy!HR24),"-",SUM(JC30:JG30)))</f>
        <v>50</v>
      </c>
      <c r="JI30" s="64"/>
      <c r="JJ30" s="61">
        <f>IF(ISBLANK($JH$3),"",IF(ISBLANK(Tipy!HX24),0,IF(AND(Tipy!HX24=Výsledky!$JF$3,Tipy!HZ24=Výsledky!$JH$3),60,0)))</f>
        <v>0</v>
      </c>
      <c r="JK30" s="61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61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61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62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65" t="str">
        <f>IF(ISBLANK($JH$3),"",IF(ISBLANK(Tipy!HX24),"-",SUM(JJ30:JN30)))</f>
        <v>-</v>
      </c>
      <c r="JP30" s="64"/>
      <c r="JQ30" s="61">
        <f>IF(ISBLANK($JV$3),"",IF(ISBLANK(Tipy!ID24),0,IF(AND(Tipy!ID24=Výsledky!$JT$3,Tipy!IF24=Výsledky!$JV$3),60,0)))</f>
        <v>0</v>
      </c>
      <c r="JR30" s="61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61">
        <f>IF(ISBLANK($JV$3),"",IF(OR(Tipy!IG24=Výsledky!$JQ$6,Tipy!IG24=Výsledky!$JQ$7,Tipy!IG24=Výsledky!$JQ$8,Tipy!IG24=Výsledky!$JQ$9),VLOOKUP(Tipy!IG24,'Kategórie hráčov'!$A$2:$B$51,2,FALSE),0))</f>
        <v>0</v>
      </c>
      <c r="JT30" s="61">
        <f>IF(ISBLANK($JV$3),"",IF(OR(Tipy!IH24=Výsledky!$JT$6,Tipy!IH24=Výsledky!$JT$7,Tipy!IH24=Výsledky!$JT$8,Tipy!IH24=Výsledky!$JT$9),VLOOKUP(Tipy!IH24,'Kategórie hráčov'!$A$27:$B$76,2,FALSE),0))</f>
        <v>0</v>
      </c>
      <c r="JU30" s="62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65">
        <f>IF(ISBLANK($JV$3),"",IF(ISBLANK(Tipy!ID24),"-",SUM(JQ30:JU30)))</f>
        <v>20</v>
      </c>
      <c r="JW30" s="64"/>
      <c r="JX30" s="61">
        <f>IF(ISBLANK($KQ$3),"",IF(ISBLANK(Tipy!IJ24),0,IF(AND(Tipy!IJ24=Výsledky!$KO$3,Tipy!IL24=Výsledky!$KQ$3),60,0)))</f>
        <v>0</v>
      </c>
      <c r="JY30" s="61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>0</v>
      </c>
      <c r="JZ30" s="61">
        <f>IF(ISBLANK($KQ$3),"",IF(OR(Tipy!IM24=Výsledky!$JX$6,Tipy!IM24=Výsledky!$JX$7,Tipy!IM24=Výsledky!$JX$8,Tipy!IM24=Výsledky!$JX$9),IF(VLOOKUP(Tipy!IM24,'Kategórie hráčov'!$A$2:$B$46,2,FALSE)=30,30,20),0))</f>
        <v>0</v>
      </c>
      <c r="KA30" s="61">
        <f>IF(ISBLANK($KQ$3),"",IF(OR(Tipy!IN24=Výsledky!$KA$6,Tipy!IN24=Výsledky!$KA$7,Tipy!IN24=Výsledky!$KA$8,Tipy!IN24=Výsledky!$KA$9),IF(VLOOKUP(Tipy!IN24,'Kategórie hráčov'!$A$2:$B$46,2,FALSE)=30,30,20),0))</f>
        <v>0</v>
      </c>
      <c r="KB30" s="62">
        <f>IF(ISBLANK($KQ$3),"",IF(ISBLANK(Tipy!IJ24),0,IF(OR(AND(Tipy!IJ24=Výsledky!$KO$3,OR(Tipy!IL24=Výsledky!$KQ$3+1,Tipy!IL24=Výsledky!$KQ$3-1)),AND(Tipy!IL24=Výsledky!$KQ$3,OR(Tipy!IJ24=Výsledky!$KO$3+1,Tipy!IJ24=Výsledky!$KO$3-1))),10,0)))</f>
        <v>0</v>
      </c>
      <c r="KC30" s="65" t="str">
        <f>IF(ISBLANK($KQ$3),"",IF(ISBLANK(Tipy!IJ24),"-",SUM(JX30:KB30)))</f>
        <v>-</v>
      </c>
      <c r="KD30" s="64"/>
      <c r="KE30" s="61">
        <f>IF(ISBLANK($KJ$3),"",IF(ISBLANK(Tipy!IP24),0,IF(AND(Tipy!IP24=Výsledky!$KH$3,Tipy!IR24=Výsledky!$KJ$3),60,0)))</f>
        <v>0</v>
      </c>
      <c r="KF30" s="61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20</v>
      </c>
      <c r="KG30" s="61">
        <f>IF(ISBLANK($KJ$3),"",IF(OR(Tipy!IS24=Výsledky!$KE$6,Tipy!IS24=Výsledky!$KE$7,Tipy!IS24=Výsledky!$KE$8,Tipy!IS24=Výsledky!$KE$9),VLOOKUP(Tipy!IS24,'Kategórie hráčov'!$A$2:$B$51,2,FALSE),0))</f>
        <v>20</v>
      </c>
      <c r="KH30" s="61">
        <f>IF(ISBLANK($KJ$3),"",IF(OR(Tipy!IT24=Výsledky!$KH$6,Tipy!IT24=Výsledky!$KH$7,Tipy!IT24=Výsledky!$KH$8,Tipy!IT24=Výsledky!$KH$9),VLOOKUP(Tipy!IT24,'Kategórie hráčov'!$A$27:$B$76,2,FALSE),0))</f>
        <v>0</v>
      </c>
      <c r="KI30" s="62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65">
        <f>IF(ISBLANK($KJ$3),"",IF(ISBLANK(Tipy!IP24),"-",SUM(KE30:KI30)))</f>
        <v>40</v>
      </c>
      <c r="KK30" s="64"/>
      <c r="KL30" s="61">
        <f>IF(ISBLANK($KQ$3),"",IF(ISBLANK(Tipy!IV24),0,IF(AND(Tipy!IV24=Výsledky!$KO$3,Tipy!IX24=Výsledky!$KQ$3),60,0)))</f>
        <v>0</v>
      </c>
      <c r="KM30" s="61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0</v>
      </c>
      <c r="KN30" s="61">
        <f>IF(ISBLANK($KQ$3),"",IF(OR(Tipy!IY24=Výsledky!$KL$6,Tipy!IY24=Výsledky!$KL$7,Tipy!IY24=Výsledky!$KL$8,Tipy!IY24=Výsledky!$KL$9),VLOOKUP(Tipy!IY24,'Kategórie hráčov'!$A$2:$B$51,2,FALSE),0))</f>
        <v>0</v>
      </c>
      <c r="KO30" s="61">
        <f>IF(ISBLANK($KQ$3),"",IF(OR(Tipy!IZ24=Výsledky!$KO$6,Tipy!IZ24=Výsledky!$KO$7,Tipy!IZ24=Výsledky!$KO$8,Tipy!IZ24=Výsledky!$KO$9),VLOOKUP(Tipy!IZ24,'Kategórie hráčov'!$A$27:$B$76,2,FALSE),0))</f>
        <v>0</v>
      </c>
      <c r="KP30" s="62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65">
        <f>IF(ISBLANK($KJ$3),"",IF(ISBLANK(Tipy!IV24),"-",SUM(KL30:KP30)))</f>
        <v>0</v>
      </c>
      <c r="KR30" s="64"/>
      <c r="KS30" s="61">
        <f>IF(ISBLANK($KX$3),"",IF(ISBLANK(Tipy!JB24),0,IF(AND(Tipy!JB24=Výsledky!$KV$3,Tipy!JD24=Výsledky!$KX$3),60,0)))</f>
        <v>0</v>
      </c>
      <c r="KT30" s="61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20</v>
      </c>
      <c r="KU30" s="61">
        <f>IF(ISBLANK($KX$3),"",IF(OR(Tipy!JE24=Výsledky!$KS$6,Tipy!JE24=Výsledky!$KS$7,Tipy!JE24=Výsledky!$KS$8,Tipy!JE24=Výsledky!$KS$9),VLOOKUP(Tipy!JE24,'Kategórie hráčov'!$A$2:$B$51,2,FALSE),0))</f>
        <v>0</v>
      </c>
      <c r="KV30" s="61">
        <f>IF(ISBLANK($KX$3),"",IF(OR(Tipy!JF24=Výsledky!$KV$6,Tipy!JF24=Výsledky!$KV$7,Tipy!JF24=Výsledky!$KV$8,Tipy!JF24=Výsledky!$KV$9),VLOOKUP(Tipy!JF24,'Kategórie hráčov'!$A$27:$B$76,2,FALSE),0))</f>
        <v>0</v>
      </c>
      <c r="KW30" s="62">
        <f>IF(ISBLANK($KX$3),"",IF(ISBLANK(Tipy!JB24),0,IF(OR(AND(Tipy!JB24=Výsledky!$KV$3,OR(Tipy!JD24=Výsledky!$KX$3+1,Tipy!JD24=Výsledky!$KX$3-1)),AND(Tipy!JD24=Výsledky!$KX$3,OR(Tipy!JB24=Výsledky!$KV$3+1,Tipy!JB24=Výsledky!$KV$3-1))),10,0)))</f>
        <v>10</v>
      </c>
      <c r="KX30" s="65">
        <f>IF(ISBLANK($KX$3),"",IF(ISBLANK(Tipy!JB24),"-",SUM(KS30:KW30)))</f>
        <v>30</v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>
        <f>IF(ISBLANK($JH$3),"",IF(ISBLANK(Tipy!JU24),0,IF(AND(Tipy!JU24=Výsledky!$JF$3,Tipy!JW24=Výsledky!$JH$3),60,0)))</f>
        <v>0</v>
      </c>
      <c r="LH30" s="61" t="e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>#VALUE!</v>
      </c>
      <c r="LI30" s="61" t="e">
        <f>IF(ISBLANK($JH$3),"",IF(OR(Tipy!JX24=Výsledky!#REF!,Tipy!JX24=Výsledky!#REF!,Tipy!JX24=Výsledky!#REF!,Tipy!JX24=Výsledky!$JJ$9),IF(VLOOKUP(Tipy!JX24,'Kategórie hráčov'!$A$2:$B$46,2,FALSE)=30,30,20),0))</f>
        <v>#REF!</v>
      </c>
      <c r="LJ30" s="61" t="e">
        <f>IF(ISBLANK($JH$3),"",IF(OR(Tipy!JY24=Výsledky!#REF!,Tipy!JY24=Výsledky!#REF!,Tipy!JY24=Výsledky!#REF!,Tipy!JY24=Výsledky!$JM$9),IF(VLOOKUP(Tipy!JY24,'Kategórie hráčov'!$A$2:$B$46,2,FALSE)=30,30,20),0))</f>
        <v>#REF!</v>
      </c>
      <c r="LK30" s="62">
        <f>IF(ISBLANK($JH$3),"",IF(ISBLANK(Tipy!JU24),0,IF(OR(AND(Tipy!JU24=Výsledky!$JF$3,OR(Tipy!JW24=Výsledky!$JH$3+1,Tipy!JW24=Výsledky!$JH$3-1)),AND(Tipy!JW24=Výsledky!$JH$3,OR(Tipy!JU24=Výsledky!$JF$3+1,Tipy!JU24=Výsledky!$JF$3-1))),10,0)))</f>
        <v>0</v>
      </c>
      <c r="LL30" s="65" t="e">
        <f>IF(ISBLANK($JH$3),"",IF(ISBLANK(Tipy!JU24),"-",SUM(LG30:LK30)))</f>
        <v>#VALUE!</v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>
        <f>IF(ISBLANK($JH$3),"",IF(ISBLANK(Tipy!KI24),0,IF(AND(Tipy!KI24=Výsledky!$JF$3,Tipy!KK24=Výsledky!$JH$3),60,0)))</f>
        <v>0</v>
      </c>
      <c r="LV30" s="61" t="e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>#VALUE!</v>
      </c>
      <c r="LW30" s="61" t="e">
        <f>IF(ISBLANK($JH$3),"",IF(OR(Tipy!KL24=Výsledky!#REF!,Tipy!KL24=Výsledky!#REF!,Tipy!KL24=Výsledky!#REF!,Tipy!KL24=Výsledky!$JJ$9),IF(VLOOKUP(Tipy!KL24,'Kategórie hráčov'!$A$2:$B$46,2,FALSE)=30,30,20),0))</f>
        <v>#REF!</v>
      </c>
      <c r="LX30" s="61" t="e">
        <f>IF(ISBLANK($JH$3),"",IF(OR(Tipy!KM24=Výsledky!#REF!,Tipy!KM24=Výsledky!#REF!,Tipy!KM24=Výsledky!#REF!,Tipy!KM24=Výsledky!$JM$9),IF(VLOOKUP(Tipy!KM24,'Kategórie hráčov'!$A$2:$B$46,2,FALSE)=30,30,20),0))</f>
        <v>#REF!</v>
      </c>
      <c r="LY30" s="62">
        <f>IF(ISBLANK($JH$3),"",IF(ISBLANK(Tipy!KI24),0,IF(OR(AND(Tipy!KI24=Výsledky!$JF$3,OR(Tipy!KK24=Výsledky!$JH$3+1,Tipy!KK24=Výsledky!$JH$3-1)),AND(Tipy!KK24=Výsledky!$JH$3,OR(Tipy!KI24=Výsledky!$JF$3+1,Tipy!KI24=Výsledky!$JF$3-1))),10,0)))</f>
        <v>0</v>
      </c>
      <c r="LZ30" s="65" t="e">
        <f>IF(ISBLANK($JH$3),"",IF(ISBLANK(Tipy!KI24),"-",SUM(LU30:LY30)))</f>
        <v>#VALUE!</v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 x14ac:dyDescent="0.2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>
        <f>IF(ISBLANK($GB$3),"",IF(ISBLANK(Tipy!EX25),0,IF(AND(Tipy!EX25=Výsledky!$FZ$3,Tipy!EZ25=Výsledky!$GB$3),60,0)))</f>
        <v>0</v>
      </c>
      <c r="FX31" s="61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61">
        <f>IF(ISBLANK($GB$3),"",IF(OR(Tipy!FA25=Výsledky!$FW$6,Tipy!FA25=Výsledky!$FW$7,Tipy!FA25=Výsledky!$FW$8,Tipy!FA25=Výsledky!$FW$9),IF(VLOOKUP(Tipy!FA25,'Kategórie hráčov'!$A$2:$B$46,2,FALSE)=30,30,20),0))</f>
        <v>0</v>
      </c>
      <c r="FZ31" s="61">
        <f>IF(ISBLANK($GB$3),"",IF(OR(Tipy!FB25=Výsledky!$FZ$6,Tipy!FB25=Výsledky!$FZ$7,Tipy!FB25=Výsledky!$FZ$8,Tipy!FB25=Výsledky!$FZ$9),IF(VLOOKUP(Tipy!FB25,'Kategórie hráčov'!$A$2:$B$46,2,FALSE)=30,30,20),0))</f>
        <v>0</v>
      </c>
      <c r="GA31" s="62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5">
        <f>IF(ISBLANK($GB$3),"",IF(ISBLANK(Tipy!EX25),"-",SUM(FW31:GA31)))</f>
        <v>0</v>
      </c>
      <c r="GC31" s="64"/>
      <c r="GD31" s="61">
        <f>IF(ISBLANK($GI$3),"",IF(ISBLANK(Tipy!FD25),0,IF(AND(Tipy!FD25=Výsledky!$GG$3,Tipy!FF25=Výsledky!$GI$3),60,0)))</f>
        <v>0</v>
      </c>
      <c r="GE31" s="61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61">
        <f>IF(ISBLANK($GI$3),"",IF(OR(Tipy!FG25=Výsledky!$GD$6,Tipy!FG25=Výsledky!$GD$7,Tipy!FG25=Výsledky!$GD$8,Tipy!FG25=Výsledky!$GD$9),VLOOKUP(Tipy!FG25,'Kategórie hráčov'!$A$2:$B$51,2,FALSE),0))</f>
        <v>20</v>
      </c>
      <c r="GG31" s="61">
        <f>IF(ISBLANK($GI$3),"",IF(OR(Tipy!FH25=Výsledky!$GG$6,Tipy!FH25=Výsledky!$GG$7,Tipy!FH25=Výsledky!$GG$8,Tipy!FH25=Výsledky!$GG$9),VLOOKUP(Tipy!FH25,'Kategórie hráčov'!$A$27:$B$76,2,FALSE),0))</f>
        <v>0</v>
      </c>
      <c r="GH31" s="62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5">
        <f>IF(ISBLANK($GI$3),"",IF(ISBLANK(Tipy!FD25),"-",SUM(GD31:GH31)))</f>
        <v>40</v>
      </c>
      <c r="GJ31" s="64"/>
      <c r="GK31" s="61">
        <f>IF(ISBLANK($GP$3),"",IF(ISBLANK(Tipy!FJ25),0,IF(AND(Tipy!FJ25=Výsledky!$GN$3,Tipy!FL25=Výsledky!$GP$3),60,0)))</f>
        <v>0</v>
      </c>
      <c r="GL31" s="61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61">
        <f>IF(ISBLANK($GP$3),"",IF(OR(Tipy!FM25=Výsledky!$GK$6,Tipy!FM25=Výsledky!$GK$7,Tipy!FM25=Výsledky!$GK$8,Tipy!FM25=Výsledky!$GK$9),VLOOKUP(Tipy!FM25,'Kategórie hráčov'!$A$2:$B$51,2,FALSE),0))</f>
        <v>0</v>
      </c>
      <c r="GN31" s="61">
        <f>IF(ISBLANK($GP$3),"",IF(OR(Tipy!FN25=Výsledky!$GN$6,Tipy!FN25=Výsledky!$GN$7,Tipy!FN25=Výsledky!$GN$8,Tipy!FN25=Výsledky!$GN$9),VLOOKUP(Tipy!FN25,'Kategórie hráčov'!$A$27:$B$76,2,FALSE),0))</f>
        <v>30</v>
      </c>
      <c r="GO31" s="62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5">
        <f>IF(ISBLANK($GP$3),"",IF(ISBLANK(Tipy!FJ25),"-",SUM(GK31:GO31)))</f>
        <v>40</v>
      </c>
      <c r="GQ31" s="64"/>
      <c r="GR31" s="61">
        <f>IF(ISBLANK($GW$3),"",IF(ISBLANK(Tipy!FP25),0,IF(AND(Tipy!FP25=Výsledky!$GU$3,Tipy!FR25=Výsledky!$GW$3),60,0)))</f>
        <v>0</v>
      </c>
      <c r="GS31" s="61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61">
        <f>IF(ISBLANK($GW$3),"",IF(OR(Tipy!FS25=Výsledky!$GR$6,Tipy!FS25=Výsledky!$GR$7,Tipy!FS25=Výsledky!$GR$8,Tipy!FS25=Výsledky!$GR$9),VLOOKUP(Tipy!FS25,'Kategórie hráčov'!$A$2:$B$51,2,FALSE),0))</f>
        <v>20</v>
      </c>
      <c r="GU31" s="61">
        <f>IF(ISBLANK($GW$3),"",IF(OR(Tipy!FT25=Výsledky!$GU$6,Tipy!FT25=Výsledky!$GU$7,Tipy!FT25=Výsledky!$GU$8,Tipy!FT25=Výsledky!$GU$9),VLOOKUP(Tipy!FT25,'Kategórie hráčov'!$A$27:$B$76,2,FALSE),0))</f>
        <v>0</v>
      </c>
      <c r="GV31" s="62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5">
        <f>IF(ISBLANK($GW$3),"",IF(ISBLANK(Tipy!FP25),"-",SUM(GR31:GV31)))</f>
        <v>40</v>
      </c>
      <c r="GX31" s="64"/>
      <c r="GY31" s="61">
        <f>IF(ISBLANK($HD$3),"",IF(ISBLANK(Tipy!FV25),0,IF(AND(Tipy!FV25=Výsledky!$HB$3,Tipy!FX25=Výsledky!$HD$3),60,0)))</f>
        <v>0</v>
      </c>
      <c r="GZ31" s="61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61">
        <f>IF(ISBLANK($HD$3),"",IF(OR(Tipy!FY25=Výsledky!$GY$6,Tipy!FY25=Výsledky!$GY$7,Tipy!FY25=Výsledky!$GY$8,Tipy!FY25=Výsledky!$GY$9),VLOOKUP(Tipy!FY25,'Kategórie hráčov'!$A$2:$B$51,2,FALSE),0))</f>
        <v>20</v>
      </c>
      <c r="HB31" s="61">
        <f>IF(ISBLANK($HD$3),"",IF(OR(Tipy!FZ25=Výsledky!$HB$6,Tipy!FZ25=Výsledky!$HB$7,Tipy!FZ25=Výsledky!$HB$8,Tipy!FZ25=Výsledky!$HB$9),VLOOKUP(Tipy!FZ25,'Kategórie hráčov'!$A$27:$B$76,2,FALSE),0))</f>
        <v>20</v>
      </c>
      <c r="HC31" s="62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5">
        <f>IF(ISBLANK($HD$3),"",IF(ISBLANK(Tipy!FV25),"-",SUM(GY31:HC31)))</f>
        <v>60</v>
      </c>
      <c r="HE31" s="64"/>
      <c r="HF31" s="61">
        <f>IF(ISBLANK($HK$3),"",IF(ISBLANK(Tipy!GB25),0,IF(AND(Tipy!GB25=Výsledky!$HI$3,Tipy!GD25=Výsledky!$HK$3),60,0)))</f>
        <v>0</v>
      </c>
      <c r="HG31" s="61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61">
        <f>IF(ISBLANK($HK$3),"",IF(OR(Tipy!GE25=Výsledky!$HF$6,Tipy!GE25=Výsledky!$HF$7,Tipy!GE25=Výsledky!$HF$8,Tipy!GE25=Výsledky!$HF$9),VLOOKUP(Tipy!GE25,'Kategórie hráčov'!$A$2:$B$51,2,FALSE),0))</f>
        <v>0</v>
      </c>
      <c r="HI31" s="61">
        <f>IF(ISBLANK($HK$3),"",IF(OR(Tipy!GF25=Výsledky!$HI$6,Tipy!GF25=Výsledky!$HI$7,Tipy!GF25=Výsledky!$HI$8,Tipy!GF25=Výsledky!$HI$9),VLOOKUP(Tipy!GF25,'Kategórie hráčov'!$A$27:$B$76,2,FALSE),0))</f>
        <v>0</v>
      </c>
      <c r="HJ31" s="62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5">
        <f>IF(ISBLANK($HK$3),"",IF(ISBLANK(Tipy!GB25),"-",SUM(HF31:HJ31)))</f>
        <v>0</v>
      </c>
      <c r="HL31" s="64"/>
      <c r="HM31" s="61">
        <f>IF(ISBLANK($HR$3),"",IF(ISBLANK(Tipy!GH25),0,IF(AND(Tipy!GH25=Výsledky!$HP$3,Tipy!GJ25=Výsledky!$HR$3),60,0)))</f>
        <v>0</v>
      </c>
      <c r="HN31" s="61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61">
        <f>IF(ISBLANK($HR$3),"",IF(OR(Tipy!GK25=Výsledky!$HM$6,Tipy!GK25=Výsledky!$HM$7,Tipy!GK25=Výsledky!$HM$8,Tipy!GK25=Výsledky!$HM$9),VLOOKUP(Tipy!GK25,'Kategórie hráčov'!$A$2:$B$51,2,FALSE),0))</f>
        <v>0</v>
      </c>
      <c r="HP31" s="61">
        <f>IF(ISBLANK($HR$3),"",IF(OR(Tipy!GL25=Výsledky!$HP$6,Tipy!GL25=Výsledky!$HP$7,Tipy!GL25=Výsledky!$HP$8,Tipy!GL25=Výsledky!$HP$9),VLOOKUP(Tipy!GL25,'Kategórie hráčov'!$A$27:$B$76,2,FALSE),0))</f>
        <v>0</v>
      </c>
      <c r="HQ31" s="62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5">
        <f>IF(ISBLANK($HR$3),"",IF(ISBLANK(Tipy!GH25),"-",SUM(HM31:HQ31)))</f>
        <v>30</v>
      </c>
      <c r="HS31" s="64"/>
      <c r="HT31" s="61">
        <f>IF(ISBLANK($HY$3),"",IF(ISBLANK(Tipy!GN25),0,IF(AND(Tipy!GN25=Výsledky!$HW$3,Tipy!GP25=Výsledky!$HY$3),60,0)))</f>
        <v>0</v>
      </c>
      <c r="HU31" s="61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61">
        <f>IF(ISBLANK($HY$3),"",IF(OR(Tipy!GQ25=Výsledky!$HT$6,Tipy!GQ25=Výsledky!$HT$7,Tipy!GQ25=Výsledky!$HT$8,Tipy!GQ25=Výsledky!$HT$9),VLOOKUP(Tipy!GQ25,'Kategórie hráčov'!$A$2:$B$51,2,FALSE),0))</f>
        <v>20</v>
      </c>
      <c r="HW31" s="61">
        <f>IF(ISBLANK($HY$3),"",IF(OR(Tipy!GR25=Výsledky!$HW$6,Tipy!GR25=Výsledky!$HW$7,Tipy!GR25=Výsledky!$HW$8,Tipy!GR25=Výsledky!$HW$9),VLOOKUP(Tipy!GR25,'Kategórie hráčov'!$A$27:$B$76,2,FALSE),0))</f>
        <v>0</v>
      </c>
      <c r="HX31" s="62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5">
        <f>IF(ISBLANK($HY$3),"",IF(ISBLANK(Tipy!GN25),"-",SUM(HT31:HX31)))</f>
        <v>40</v>
      </c>
      <c r="HZ31" s="64"/>
      <c r="IA31" s="61">
        <f>IF(ISBLANK($IF$3),"",IF(ISBLANK(Tipy!GT25),0,IF(AND(Tipy!GT25=Výsledky!$ID$3,Tipy!GV25=Výsledky!$IF$3),60,0)))</f>
        <v>0</v>
      </c>
      <c r="IB31" s="61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61">
        <f>IF(ISBLANK($IF$3),"",IF(OR(Tipy!GW25=Výsledky!$IA$6,Tipy!GW25=Výsledky!$IA$7,Tipy!GW25=Výsledky!$IA$8,Tipy!GW25=Výsledky!$IA$9),VLOOKUP(Tipy!GW25,'Kategórie hráčov'!$A$2:$B$51,2,FALSE),0))</f>
        <v>0</v>
      </c>
      <c r="ID31" s="61">
        <f>IF(ISBLANK($IF$3),"",IF(OR(Tipy!GX25=Výsledky!$ID$6,Tipy!GX25=Výsledky!$ID$7,Tipy!GX25=Výsledky!$ID$8,Tipy!GX25=Výsledky!$ID$9),IF(VLOOKUP(Tipy!GX25,'Kategórie hráčov'!$A$2:$B$46,2,FALSE)=30,30,20),0))</f>
        <v>0</v>
      </c>
      <c r="IE31" s="62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65">
        <f>IF(ISBLANK($IF$3),"",IF(ISBLANK(Tipy!GT25),"-",SUM(IA31:IE31)))</f>
        <v>10</v>
      </c>
      <c r="IG31" s="64"/>
      <c r="IH31" s="61">
        <f>IF(ISBLANK($IM$3),"",IF(ISBLANK(Tipy!GZ25),0,IF(AND(Tipy!GZ25=Výsledky!$IK$3,Tipy!HB25=Výsledky!$IM$3),60,0)))</f>
        <v>0</v>
      </c>
      <c r="II31" s="61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61">
        <f>IF(ISBLANK($IM$3),"",IF(OR(Tipy!HC25=Výsledky!$IH$6,Tipy!HC25=Výsledky!$IH$7,Tipy!HC25=Výsledky!$IH$8,Tipy!HC25=Výsledky!$IH$9),VLOOKUP(Tipy!HC25,'Kategórie hráčov'!$A$2:$B$51,2,FALSE),0))</f>
        <v>0</v>
      </c>
      <c r="IK31" s="61">
        <f>IF(ISBLANK($IM$3),"",IF(OR(Tipy!HD25=Výsledky!$IK$6,Tipy!HD25=Výsledky!$IK$7,Tipy!HD25=Výsledky!$IK$8,Tipy!HD25=Výsledky!$IK$9),VLOOKUP(Tipy!HD25,'Kategórie hráčov'!$A$27:$B$76,2,FALSE),0))</f>
        <v>20</v>
      </c>
      <c r="IL31" s="62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65">
        <f>IF(ISBLANK($IM$3),"",IF(ISBLANK(Tipy!GZ25),"-",SUM(IH31:IL31)))</f>
        <v>40</v>
      </c>
      <c r="IN31" s="64"/>
      <c r="IO31" s="61">
        <f>IF(ISBLANK($IT$3),"",IF(ISBLANK(Tipy!HF25),0,IF(AND(Tipy!HF25=Výsledky!$IR$3,Tipy!HH25=Výsledky!$IT$3),60,0)))</f>
        <v>0</v>
      </c>
      <c r="IP31" s="61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61">
        <f>IF(ISBLANK($IT$3),"",IF(OR(Tipy!HI25=Výsledky!$IO$6,Tipy!HI25=Výsledky!$IO$7,Tipy!HI25=Výsledky!$IO$8,Tipy!HI25=Výsledky!$IO$9),VLOOKUP(Tipy!HI25,'Kategórie hráčov'!$A$2:$B$51,2,FALSE),0))</f>
        <v>0</v>
      </c>
      <c r="IR31" s="61">
        <f>IF(ISBLANK($IT$3),"",IF(OR(Tipy!HJ25=Výsledky!$IR$6,Tipy!HJ25=Výsledky!$IR$7,Tipy!HJ25=Výsledky!$IR$8,Tipy!HJ25=Výsledky!$IR$9),VLOOKUP(Tipy!HJ25,'Kategórie hráčov'!$A$27:$B$76,2,FALSE),0))</f>
        <v>0</v>
      </c>
      <c r="IS31" s="62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65" t="str">
        <f>IF(ISBLANK($IT$3),"",IF(ISBLANK(Tipy!HF25),"-",SUM(IO31:IS31)))</f>
        <v>-</v>
      </c>
      <c r="IU31" s="64"/>
      <c r="IV31" s="61">
        <f>IF(ISBLANK($JA$3),"",IF(ISBLANK(Tipy!HL25),0,IF(AND(Tipy!HL25=Výsledky!$IY$3,Tipy!HN25=Výsledky!$JA$3),60,0)))</f>
        <v>0</v>
      </c>
      <c r="IW31" s="61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61">
        <f>IF(ISBLANK($JA$3),"",IF(OR(Tipy!HO25=Výsledky!$IV$6,Tipy!HO25=Výsledky!$IV$7,Tipy!HO25=Výsledky!$IV$8,Tipy!HO25=Výsledky!$IV$9),IF(VLOOKUP(Tipy!HO25,'Kategórie hráčov'!$A$2:$B$46,2,FALSE)=30,30,20),0))</f>
        <v>0</v>
      </c>
      <c r="IY31" s="61">
        <f>IF(ISBLANK($JA$3),"",IF(OR(Tipy!HP25=Výsledky!$IY$6,Tipy!HP25=Výsledky!$IY$7,Tipy!HP25=Výsledky!$IY$8,Tipy!HP25=Výsledky!$IY$9),IF(VLOOKUP(Tipy!HP25,'Kategórie hráčov'!$A$2:$B$46,2,FALSE)=30,30,20),0))</f>
        <v>0</v>
      </c>
      <c r="IZ31" s="62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65">
        <f>IF(ISBLANK($JA$3),"",IF(ISBLANK(Tipy!HL25),"-",SUM(IV31:IZ31)))</f>
        <v>0</v>
      </c>
      <c r="JB31" s="64"/>
      <c r="JC31" s="102">
        <f>IF(ISBLANK($JH$3),"",IF(ISBLANK(Tipy!HR25),0,IF(AND(Tipy!HR25=Výsledky!$JF$3,Tipy!HT25=Výsledky!$JH$3),60,0)))</f>
        <v>0</v>
      </c>
      <c r="JD31" s="101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01">
        <f>IF(ISBLANK($JH$3),"",IF(OR(Tipy!HU25=Výsledky!$JC$6,Tipy!HU25=Výsledky!$JC$7,Tipy!HU25=Výsledky!$JC$8,Tipy!HU25=Výsledky!$JC$9),VLOOKUP(Tipy!HU25,'Kategórie hráčov'!$A$2:$B$51,2,FALSE),0))</f>
        <v>20</v>
      </c>
      <c r="JF31" s="101">
        <f>IF(ISBLANK($JH$3),"",IF(OR(Tipy!HV25=Výsledky!$JF$6,Tipy!HV25=Výsledky!$JF$7,Tipy!HV25=Výsledky!$JF$8,Tipy!HV25=Výsledky!$JF$9),VLOOKUP(Tipy!HV25,'Kategórie hráčov'!$A$27:$B$76,2,FALSE),0))</f>
        <v>0</v>
      </c>
      <c r="JG31" s="30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63">
        <f>IF(ISBLANK($JH$3),"",IF(ISBLANK(Tipy!HR25),"-",SUM(JC31:JG31)))</f>
        <v>40</v>
      </c>
      <c r="JI31" s="64"/>
      <c r="JJ31" s="61">
        <f>IF(ISBLANK($JH$3),"",IF(ISBLANK(Tipy!HX25),0,IF(AND(Tipy!HX25=Výsledky!$JF$3,Tipy!HZ25=Výsledky!$JH$3),60,0)))</f>
        <v>0</v>
      </c>
      <c r="JK31" s="61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61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61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62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65" t="str">
        <f>IF(ISBLANK($JH$3),"",IF(ISBLANK(Tipy!HX25),"-",SUM(JJ31:JN31)))</f>
        <v>-</v>
      </c>
      <c r="JP31" s="64"/>
      <c r="JQ31" s="61">
        <f>IF(ISBLANK($JV$3),"",IF(ISBLANK(Tipy!ID25),0,IF(AND(Tipy!ID25=Výsledky!$JT$3,Tipy!IF25=Výsledky!$JV$3),60,0)))</f>
        <v>0</v>
      </c>
      <c r="JR31" s="61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61">
        <f>IF(ISBLANK($JV$3),"",IF(OR(Tipy!IG25=Výsledky!$JQ$6,Tipy!IG25=Výsledky!$JQ$7,Tipy!IG25=Výsledky!$JQ$8,Tipy!IG25=Výsledky!$JQ$9),VLOOKUP(Tipy!IG25,'Kategórie hráčov'!$A$2:$B$51,2,FALSE),0))</f>
        <v>20</v>
      </c>
      <c r="JT31" s="61">
        <f>IF(ISBLANK($JV$3),"",IF(OR(Tipy!IH25=Výsledky!$JT$6,Tipy!IH25=Výsledky!$JT$7,Tipy!IH25=Výsledky!$JT$8,Tipy!IH25=Výsledky!$JT$9),VLOOKUP(Tipy!IH25,'Kategórie hráčov'!$A$27:$B$76,2,FALSE),0))</f>
        <v>20</v>
      </c>
      <c r="JU31" s="62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65">
        <f>IF(ISBLANK($JV$3),"",IF(ISBLANK(Tipy!ID25),"-",SUM(JQ31:JU31)))</f>
        <v>60</v>
      </c>
      <c r="JW31" s="64"/>
      <c r="JX31" s="61">
        <f>IF(ISBLANK($KQ$3),"",IF(ISBLANK(Tipy!IJ25),0,IF(AND(Tipy!IJ25=Výsledky!$KO$3,Tipy!IL25=Výsledky!$KQ$3),60,0)))</f>
        <v>0</v>
      </c>
      <c r="JY31" s="61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>0</v>
      </c>
      <c r="JZ31" s="61">
        <f>IF(ISBLANK($KQ$3),"",IF(OR(Tipy!IM25=Výsledky!$JX$6,Tipy!IM25=Výsledky!$JX$7,Tipy!IM25=Výsledky!$JX$8,Tipy!IM25=Výsledky!$JX$9),IF(VLOOKUP(Tipy!IM25,'Kategórie hráčov'!$A$2:$B$46,2,FALSE)=30,30,20),0))</f>
        <v>0</v>
      </c>
      <c r="KA31" s="61">
        <f>IF(ISBLANK($KQ$3),"",IF(OR(Tipy!IN25=Výsledky!$KA$6,Tipy!IN25=Výsledky!$KA$7,Tipy!IN25=Výsledky!$KA$8,Tipy!IN25=Výsledky!$KA$9),IF(VLOOKUP(Tipy!IN25,'Kategórie hráčov'!$A$2:$B$46,2,FALSE)=30,30,20),0))</f>
        <v>0</v>
      </c>
      <c r="KB31" s="62">
        <f>IF(ISBLANK($KQ$3),"",IF(ISBLANK(Tipy!IJ25),0,IF(OR(AND(Tipy!IJ25=Výsledky!$KO$3,OR(Tipy!IL25=Výsledky!$KQ$3+1,Tipy!IL25=Výsledky!$KQ$3-1)),AND(Tipy!IL25=Výsledky!$KQ$3,OR(Tipy!IJ25=Výsledky!$KO$3+1,Tipy!IJ25=Výsledky!$KO$3-1))),10,0)))</f>
        <v>0</v>
      </c>
      <c r="KC31" s="65" t="str">
        <f>IF(ISBLANK($KQ$3),"",IF(ISBLANK(Tipy!IJ25),"-",SUM(JX31:KB31)))</f>
        <v>-</v>
      </c>
      <c r="KD31" s="64"/>
      <c r="KE31" s="61">
        <f>IF(ISBLANK($KJ$3),"",IF(ISBLANK(Tipy!IP25),0,IF(AND(Tipy!IP25=Výsledky!$KH$3,Tipy!IR25=Výsledky!$KJ$3),60,0)))</f>
        <v>0</v>
      </c>
      <c r="KF31" s="61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20</v>
      </c>
      <c r="KG31" s="61">
        <f>IF(ISBLANK($KJ$3),"",IF(OR(Tipy!IS25=Výsledky!$KE$6,Tipy!IS25=Výsledky!$KE$7,Tipy!IS25=Výsledky!$KE$8,Tipy!IS25=Výsledky!$KE$9),VLOOKUP(Tipy!IS25,'Kategórie hráčov'!$A$2:$B$51,2,FALSE),0))</f>
        <v>40</v>
      </c>
      <c r="KH31" s="61">
        <f>IF(ISBLANK($KJ$3),"",IF(OR(Tipy!IT25=Výsledky!$KH$6,Tipy!IT25=Výsledky!$KH$7,Tipy!IT25=Výsledky!$KH$8,Tipy!IT25=Výsledky!$KH$9),VLOOKUP(Tipy!IT25,'Kategórie hráčov'!$A$27:$B$76,2,FALSE),0))</f>
        <v>30</v>
      </c>
      <c r="KI31" s="62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65">
        <f>IF(ISBLANK($KJ$3),"",IF(ISBLANK(Tipy!IP25),"-",SUM(KE31:KI31)))</f>
        <v>90</v>
      </c>
      <c r="KK31" s="64"/>
      <c r="KL31" s="61">
        <f>IF(ISBLANK($KQ$3),"",IF(ISBLANK(Tipy!IV25),0,IF(AND(Tipy!IV25=Výsledky!$KO$3,Tipy!IX25=Výsledky!$KQ$3),60,0)))</f>
        <v>0</v>
      </c>
      <c r="KM31" s="61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0</v>
      </c>
      <c r="KN31" s="61">
        <f>IF(ISBLANK($KQ$3),"",IF(OR(Tipy!IY25=Výsledky!$KL$6,Tipy!IY25=Výsledky!$KL$7,Tipy!IY25=Výsledky!$KL$8,Tipy!IY25=Výsledky!$KL$9),VLOOKUP(Tipy!IY25,'Kategórie hráčov'!$A$2:$B$51,2,FALSE),0))</f>
        <v>0</v>
      </c>
      <c r="KO31" s="61">
        <f>IF(ISBLANK($KQ$3),"",IF(OR(Tipy!IZ25=Výsledky!$KO$6,Tipy!IZ25=Výsledky!$KO$7,Tipy!IZ25=Výsledky!$KO$8,Tipy!IZ25=Výsledky!$KO$9),VLOOKUP(Tipy!IZ25,'Kategórie hráčov'!$A$27:$B$76,2,FALSE),0))</f>
        <v>0</v>
      </c>
      <c r="KP31" s="62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65">
        <f>IF(ISBLANK($KJ$3),"",IF(ISBLANK(Tipy!IV25),"-",SUM(KL31:KP31)))</f>
        <v>0</v>
      </c>
      <c r="KR31" s="64"/>
      <c r="KS31" s="61">
        <f>IF(ISBLANK($KX$3),"",IF(ISBLANK(Tipy!JB25),0,IF(AND(Tipy!JB25=Výsledky!$KV$3,Tipy!JD25=Výsledky!$KX$3),60,0)))</f>
        <v>0</v>
      </c>
      <c r="KT31" s="61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61">
        <f>IF(ISBLANK($KX$3),"",IF(OR(Tipy!JE25=Výsledky!$KS$6,Tipy!JE25=Výsledky!$KS$7,Tipy!JE25=Výsledky!$KS$8,Tipy!JE25=Výsledky!$KS$9),VLOOKUP(Tipy!JE25,'Kategórie hráčov'!$A$2:$B$51,2,FALSE),0))</f>
        <v>0</v>
      </c>
      <c r="KV31" s="61">
        <f>IF(ISBLANK($KX$3),"",IF(OR(Tipy!JF25=Výsledky!$KV$6,Tipy!JF25=Výsledky!$KV$7,Tipy!JF25=Výsledky!$KV$8,Tipy!JF25=Výsledky!$KV$9),VLOOKUP(Tipy!JF25,'Kategórie hráčov'!$A$27:$B$76,2,FALSE),0))</f>
        <v>0</v>
      </c>
      <c r="KW31" s="62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65">
        <f>IF(ISBLANK($KX$3),"",IF(ISBLANK(Tipy!JB25),"-",SUM(KS31:KW31)))</f>
        <v>20</v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>
        <f>IF(ISBLANK($JH$3),"",IF(ISBLANK(Tipy!JU25),0,IF(AND(Tipy!JU25=Výsledky!$JF$3,Tipy!JW25=Výsledky!$JH$3),60,0)))</f>
        <v>0</v>
      </c>
      <c r="LH31" s="61" t="e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>#VALUE!</v>
      </c>
      <c r="LI31" s="61" t="e">
        <f>IF(ISBLANK($JH$3),"",IF(OR(Tipy!JX25=Výsledky!#REF!,Tipy!JX25=Výsledky!#REF!,Tipy!JX25=Výsledky!#REF!,Tipy!JX25=Výsledky!$JJ$9),IF(VLOOKUP(Tipy!JX25,'Kategórie hráčov'!$A$2:$B$46,2,FALSE)=30,30,20),0))</f>
        <v>#REF!</v>
      </c>
      <c r="LJ31" s="61" t="e">
        <f>IF(ISBLANK($JH$3),"",IF(OR(Tipy!JY25=Výsledky!#REF!,Tipy!JY25=Výsledky!#REF!,Tipy!JY25=Výsledky!#REF!,Tipy!JY25=Výsledky!$JM$9),IF(VLOOKUP(Tipy!JY25,'Kategórie hráčov'!$A$2:$B$46,2,FALSE)=30,30,20),0))</f>
        <v>#REF!</v>
      </c>
      <c r="LK31" s="62">
        <f>IF(ISBLANK($JH$3),"",IF(ISBLANK(Tipy!JU25),0,IF(OR(AND(Tipy!JU25=Výsledky!$JF$3,OR(Tipy!JW25=Výsledky!$JH$3+1,Tipy!JW25=Výsledky!$JH$3-1)),AND(Tipy!JW25=Výsledky!$JH$3,OR(Tipy!JU25=Výsledky!$JF$3+1,Tipy!JU25=Výsledky!$JF$3-1))),10,0)))</f>
        <v>0</v>
      </c>
      <c r="LL31" s="65" t="e">
        <f>IF(ISBLANK($JH$3),"",IF(ISBLANK(Tipy!JU25),"-",SUM(LG31:LK31)))</f>
        <v>#VALUE!</v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>
        <f>IF(ISBLANK($JH$3),"",IF(ISBLANK(Tipy!KI25),0,IF(AND(Tipy!KI25=Výsledky!$JF$3,Tipy!KK25=Výsledky!$JH$3),60,0)))</f>
        <v>0</v>
      </c>
      <c r="LV31" s="61" t="e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>#VALUE!</v>
      </c>
      <c r="LW31" s="61" t="e">
        <f>IF(ISBLANK($JH$3),"",IF(OR(Tipy!KL25=Výsledky!#REF!,Tipy!KL25=Výsledky!#REF!,Tipy!KL25=Výsledky!#REF!,Tipy!KL25=Výsledky!$JJ$9),IF(VLOOKUP(Tipy!KL25,'Kategórie hráčov'!$A$2:$B$46,2,FALSE)=30,30,20),0))</f>
        <v>#REF!</v>
      </c>
      <c r="LX31" s="61" t="e">
        <f>IF(ISBLANK($JH$3),"",IF(OR(Tipy!KM25=Výsledky!#REF!,Tipy!KM25=Výsledky!#REF!,Tipy!KM25=Výsledky!#REF!,Tipy!KM25=Výsledky!$JM$9),IF(VLOOKUP(Tipy!KM25,'Kategórie hráčov'!$A$2:$B$46,2,FALSE)=30,30,20),0))</f>
        <v>#REF!</v>
      </c>
      <c r="LY31" s="62">
        <f>IF(ISBLANK($JH$3),"",IF(ISBLANK(Tipy!KI25),0,IF(OR(AND(Tipy!KI25=Výsledky!$JF$3,OR(Tipy!KK25=Výsledky!$JH$3+1,Tipy!KK25=Výsledky!$JH$3-1)),AND(Tipy!KK25=Výsledky!$JH$3,OR(Tipy!KI25=Výsledky!$JF$3+1,Tipy!KI25=Výsledky!$JF$3-1))),10,0)))</f>
        <v>0</v>
      </c>
      <c r="LZ31" s="65" t="e">
        <f>IF(ISBLANK($JH$3),"",IF(ISBLANK(Tipy!KI25),"-",SUM(LU31:LY31)))</f>
        <v>#VALUE!</v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 x14ac:dyDescent="0.2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>
        <f>IF(ISBLANK($GB$3),"",IF(ISBLANK(Tipy!EX26),0,IF(AND(Tipy!EX26=Výsledky!$FZ$3,Tipy!EZ26=Výsledky!$GB$3),60,0)))</f>
        <v>0</v>
      </c>
      <c r="FX32" s="61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61">
        <f>IF(ISBLANK($GB$3),"",IF(OR(Tipy!FA26=Výsledky!$FW$6,Tipy!FA26=Výsledky!$FW$7,Tipy!FA26=Výsledky!$FW$8,Tipy!FA26=Výsledky!$FW$9),IF(VLOOKUP(Tipy!FA26,'Kategórie hráčov'!$A$2:$B$46,2,FALSE)=30,30,20),0))</f>
        <v>0</v>
      </c>
      <c r="FZ32" s="61">
        <f>IF(ISBLANK($GB$3),"",IF(OR(Tipy!FB26=Výsledky!$FZ$6,Tipy!FB26=Výsledky!$FZ$7,Tipy!FB26=Výsledky!$FZ$8,Tipy!FB26=Výsledky!$FZ$9),IF(VLOOKUP(Tipy!FB26,'Kategórie hráčov'!$A$2:$B$46,2,FALSE)=30,30,20),0))</f>
        <v>0</v>
      </c>
      <c r="GA32" s="62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5">
        <f>IF(ISBLANK($GB$3),"",IF(ISBLANK(Tipy!EX26),"-",SUM(FW32:GA32)))</f>
        <v>0</v>
      </c>
      <c r="GC32" s="64"/>
      <c r="GD32" s="61">
        <f>IF(ISBLANK($GI$3),"",IF(ISBLANK(Tipy!FD26),0,IF(AND(Tipy!FD26=Výsledky!$GG$3,Tipy!FF26=Výsledky!$GI$3),60,0)))</f>
        <v>0</v>
      </c>
      <c r="GE32" s="61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61">
        <f>IF(ISBLANK($GI$3),"",IF(OR(Tipy!FG26=Výsledky!$GD$6,Tipy!FG26=Výsledky!$GD$7,Tipy!FG26=Výsledky!$GD$8,Tipy!FG26=Výsledky!$GD$9),VLOOKUP(Tipy!FG26,'Kategórie hráčov'!$A$2:$B$51,2,FALSE),0))</f>
        <v>20</v>
      </c>
      <c r="GG32" s="61">
        <f>IF(ISBLANK($GI$3),"",IF(OR(Tipy!FH26=Výsledky!$GG$6,Tipy!FH26=Výsledky!$GG$7,Tipy!FH26=Výsledky!$GG$8,Tipy!FH26=Výsledky!$GG$9),VLOOKUP(Tipy!FH26,'Kategórie hráčov'!$A$27:$B$76,2,FALSE),0))</f>
        <v>30</v>
      </c>
      <c r="GH32" s="62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5">
        <f>IF(ISBLANK($GI$3),"",IF(ISBLANK(Tipy!FD26),"-",SUM(GD32:GH32)))</f>
        <v>70</v>
      </c>
      <c r="GJ32" s="64"/>
      <c r="GK32" s="61">
        <f>IF(ISBLANK($GP$3),"",IF(ISBLANK(Tipy!FJ26),0,IF(AND(Tipy!FJ26=Výsledky!$GN$3,Tipy!FL26=Výsledky!$GP$3),60,0)))</f>
        <v>0</v>
      </c>
      <c r="GL32" s="61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61">
        <f>IF(ISBLANK($GP$3),"",IF(OR(Tipy!FM26=Výsledky!$GK$6,Tipy!FM26=Výsledky!$GK$7,Tipy!FM26=Výsledky!$GK$8,Tipy!FM26=Výsledky!$GK$9),VLOOKUP(Tipy!FM26,'Kategórie hráčov'!$A$2:$B$51,2,FALSE),0))</f>
        <v>20</v>
      </c>
      <c r="GN32" s="61">
        <f>IF(ISBLANK($GP$3),"",IF(OR(Tipy!FN26=Výsledky!$GN$6,Tipy!FN26=Výsledky!$GN$7,Tipy!FN26=Výsledky!$GN$8,Tipy!FN26=Výsledky!$GN$9),VLOOKUP(Tipy!FN26,'Kategórie hráčov'!$A$27:$B$76,2,FALSE),0))</f>
        <v>30</v>
      </c>
      <c r="GO32" s="62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5">
        <f>IF(ISBLANK($GP$3),"",IF(ISBLANK(Tipy!FJ26),"-",SUM(GK32:GO32)))</f>
        <v>50</v>
      </c>
      <c r="GQ32" s="64"/>
      <c r="GR32" s="61">
        <f>IF(ISBLANK($GW$3),"",IF(ISBLANK(Tipy!FP26),0,IF(AND(Tipy!FP26=Výsledky!$GU$3,Tipy!FR26=Výsledky!$GW$3),60,0)))</f>
        <v>0</v>
      </c>
      <c r="GS32" s="61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61">
        <f>IF(ISBLANK($GW$3),"",IF(OR(Tipy!FS26=Výsledky!$GR$6,Tipy!FS26=Výsledky!$GR$7,Tipy!FS26=Výsledky!$GR$8,Tipy!FS26=Výsledky!$GR$9),VLOOKUP(Tipy!FS26,'Kategórie hráčov'!$A$2:$B$51,2,FALSE),0))</f>
        <v>0</v>
      </c>
      <c r="GU32" s="61">
        <f>IF(ISBLANK($GW$3),"",IF(OR(Tipy!FT26=Výsledky!$GU$6,Tipy!FT26=Výsledky!$GU$7,Tipy!FT26=Výsledky!$GU$8,Tipy!FT26=Výsledky!$GU$9),VLOOKUP(Tipy!FT26,'Kategórie hráčov'!$A$27:$B$76,2,FALSE),0))</f>
        <v>0</v>
      </c>
      <c r="GV32" s="62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5">
        <f>IF(ISBLANK($GW$3),"",IF(ISBLANK(Tipy!FP26),"-",SUM(GR32:GV32)))</f>
        <v>30</v>
      </c>
      <c r="GX32" s="64"/>
      <c r="GY32" s="61">
        <f>IF(ISBLANK($HD$3),"",IF(ISBLANK(Tipy!FV26),0,IF(AND(Tipy!FV26=Výsledky!$HB$3,Tipy!FX26=Výsledky!$HD$3),60,0)))</f>
        <v>0</v>
      </c>
      <c r="GZ32" s="61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61">
        <f>IF(ISBLANK($HD$3),"",IF(OR(Tipy!FY26=Výsledky!$GY$6,Tipy!FY26=Výsledky!$GY$7,Tipy!FY26=Výsledky!$GY$8,Tipy!FY26=Výsledky!$GY$9),VLOOKUP(Tipy!FY26,'Kategórie hráčov'!$A$2:$B$51,2,FALSE),0))</f>
        <v>20</v>
      </c>
      <c r="HB32" s="61">
        <f>IF(ISBLANK($HD$3),"",IF(OR(Tipy!FZ26=Výsledky!$HB$6,Tipy!FZ26=Výsledky!$HB$7,Tipy!FZ26=Výsledky!$HB$8,Tipy!FZ26=Výsledky!$HB$9),VLOOKUP(Tipy!FZ26,'Kategórie hráčov'!$A$27:$B$76,2,FALSE),0))</f>
        <v>20</v>
      </c>
      <c r="HC32" s="62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5">
        <f>IF(ISBLANK($HD$3),"",IF(ISBLANK(Tipy!FV26),"-",SUM(GY32:HC32)))</f>
        <v>60</v>
      </c>
      <c r="HE32" s="64"/>
      <c r="HF32" s="61">
        <f>IF(ISBLANK($HK$3),"",IF(ISBLANK(Tipy!GB26),0,IF(AND(Tipy!GB26=Výsledky!$HI$3,Tipy!GD26=Výsledky!$HK$3),60,0)))</f>
        <v>60</v>
      </c>
      <c r="HG32" s="61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61">
        <f>IF(ISBLANK($HK$3),"",IF(OR(Tipy!GE26=Výsledky!$HF$6,Tipy!GE26=Výsledky!$HF$7,Tipy!GE26=Výsledky!$HF$8,Tipy!GE26=Výsledky!$HF$9),VLOOKUP(Tipy!GE26,'Kategórie hráčov'!$A$2:$B$51,2,FALSE),0))</f>
        <v>0</v>
      </c>
      <c r="HI32" s="61">
        <f>IF(ISBLANK($HK$3),"",IF(OR(Tipy!GF26=Výsledky!$HI$6,Tipy!GF26=Výsledky!$HI$7,Tipy!GF26=Výsledky!$HI$8,Tipy!GF26=Výsledky!$HI$9),VLOOKUP(Tipy!GF26,'Kategórie hráčov'!$A$27:$B$76,2,FALSE),0))</f>
        <v>0</v>
      </c>
      <c r="HJ32" s="62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5">
        <f>IF(ISBLANK($HK$3),"",IF(ISBLANK(Tipy!GB26),"-",SUM(HF32:HJ32)))</f>
        <v>60</v>
      </c>
      <c r="HL32" s="64"/>
      <c r="HM32" s="61">
        <f>IF(ISBLANK($HR$3),"",IF(ISBLANK(Tipy!GH26),0,IF(AND(Tipy!GH26=Výsledky!$HP$3,Tipy!GJ26=Výsledky!$HR$3),60,0)))</f>
        <v>0</v>
      </c>
      <c r="HN32" s="61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61">
        <f>IF(ISBLANK($HR$3),"",IF(OR(Tipy!GK26=Výsledky!$HM$6,Tipy!GK26=Výsledky!$HM$7,Tipy!GK26=Výsledky!$HM$8,Tipy!GK26=Výsledky!$HM$9),VLOOKUP(Tipy!GK26,'Kategórie hráčov'!$A$2:$B$51,2,FALSE),0))</f>
        <v>0</v>
      </c>
      <c r="HP32" s="61">
        <f>IF(ISBLANK($HR$3),"",IF(OR(Tipy!GL26=Výsledky!$HP$6,Tipy!GL26=Výsledky!$HP$7,Tipy!GL26=Výsledky!$HP$8,Tipy!GL26=Výsledky!$HP$9),VLOOKUP(Tipy!GL26,'Kategórie hráčov'!$A$27:$B$76,2,FALSE),0))</f>
        <v>20</v>
      </c>
      <c r="HQ32" s="62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5">
        <f>IF(ISBLANK($HR$3),"",IF(ISBLANK(Tipy!GH26),"-",SUM(HM32:HQ32)))</f>
        <v>40</v>
      </c>
      <c r="HS32" s="64"/>
      <c r="HT32" s="61">
        <f>IF(ISBLANK($HY$3),"",IF(ISBLANK(Tipy!GN26),0,IF(AND(Tipy!GN26=Výsledky!$HW$3,Tipy!GP26=Výsledky!$HY$3),60,0)))</f>
        <v>0</v>
      </c>
      <c r="HU32" s="61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61">
        <f>IF(ISBLANK($HY$3),"",IF(OR(Tipy!GQ26=Výsledky!$HT$6,Tipy!GQ26=Výsledky!$HT$7,Tipy!GQ26=Výsledky!$HT$8,Tipy!GQ26=Výsledky!$HT$9),VLOOKUP(Tipy!GQ26,'Kategórie hráčov'!$A$2:$B$51,2,FALSE),0))</f>
        <v>20</v>
      </c>
      <c r="HW32" s="61">
        <f>IF(ISBLANK($HY$3),"",IF(OR(Tipy!GR26=Výsledky!$HW$6,Tipy!GR26=Výsledky!$HW$7,Tipy!GR26=Výsledky!$HW$8,Tipy!GR26=Výsledky!$HW$9),VLOOKUP(Tipy!GR26,'Kategórie hráčov'!$A$27:$B$76,2,FALSE),0))</f>
        <v>20</v>
      </c>
      <c r="HX32" s="62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5">
        <f>IF(ISBLANK($HY$3),"",IF(ISBLANK(Tipy!GN26),"-",SUM(HT32:HX32)))</f>
        <v>70</v>
      </c>
      <c r="HZ32" s="64"/>
      <c r="IA32" s="61">
        <f>IF(ISBLANK($IF$3),"",IF(ISBLANK(Tipy!GT26),0,IF(AND(Tipy!GT26=Výsledky!$ID$3,Tipy!GV26=Výsledky!$IF$3),60,0)))</f>
        <v>0</v>
      </c>
      <c r="IB32" s="61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61">
        <f>IF(ISBLANK($IF$3),"",IF(OR(Tipy!GW26=Výsledky!$IA$6,Tipy!GW26=Výsledky!$IA$7,Tipy!GW26=Výsledky!$IA$8,Tipy!GW26=Výsledky!$IA$9),VLOOKUP(Tipy!GW26,'Kategórie hráčov'!$A$2:$B$51,2,FALSE),0))</f>
        <v>0</v>
      </c>
      <c r="ID32" s="61">
        <f>IF(ISBLANK($IF$3),"",IF(OR(Tipy!GX26=Výsledky!$ID$6,Tipy!GX26=Výsledky!$ID$7,Tipy!GX26=Výsledky!$ID$8,Tipy!GX26=Výsledky!$ID$9),IF(VLOOKUP(Tipy!GX26,'Kategórie hráčov'!$A$2:$B$46,2,FALSE)=30,30,20),0))</f>
        <v>0</v>
      </c>
      <c r="IE32" s="62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65">
        <f>IF(ISBLANK($IF$3),"",IF(ISBLANK(Tipy!GT26),"-",SUM(IA32:IE32)))</f>
        <v>0</v>
      </c>
      <c r="IG32" s="64"/>
      <c r="IH32" s="61">
        <f>IF(ISBLANK($IM$3),"",IF(ISBLANK(Tipy!GZ26),0,IF(AND(Tipy!GZ26=Výsledky!$IK$3,Tipy!HB26=Výsledky!$IM$3),60,0)))</f>
        <v>0</v>
      </c>
      <c r="II32" s="61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61">
        <f>IF(ISBLANK($IM$3),"",IF(OR(Tipy!HC26=Výsledky!$IH$6,Tipy!HC26=Výsledky!$IH$7,Tipy!HC26=Výsledky!$IH$8,Tipy!HC26=Výsledky!$IH$9),VLOOKUP(Tipy!HC26,'Kategórie hráčov'!$A$2:$B$51,2,FALSE),0))</f>
        <v>20</v>
      </c>
      <c r="IK32" s="61">
        <f>IF(ISBLANK($IM$3),"",IF(OR(Tipy!HD26=Výsledky!$IK$6,Tipy!HD26=Výsledky!$IK$7,Tipy!HD26=Výsledky!$IK$8,Tipy!HD26=Výsledky!$IK$9),VLOOKUP(Tipy!HD26,'Kategórie hráčov'!$A$27:$B$76,2,FALSE),0))</f>
        <v>0</v>
      </c>
      <c r="IL32" s="62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65">
        <f>IF(ISBLANK($IM$3),"",IF(ISBLANK(Tipy!GZ26),"-",SUM(IH32:IL32)))</f>
        <v>40</v>
      </c>
      <c r="IN32" s="64"/>
      <c r="IO32" s="61">
        <f>IF(ISBLANK($IT$3),"",IF(ISBLANK(Tipy!HF26),0,IF(AND(Tipy!HF26=Výsledky!$IR$3,Tipy!HH26=Výsledky!$IT$3),60,0)))</f>
        <v>0</v>
      </c>
      <c r="IP32" s="61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61">
        <f>IF(ISBLANK($IT$3),"",IF(OR(Tipy!HI26=Výsledky!$IO$6,Tipy!HI26=Výsledky!$IO$7,Tipy!HI26=Výsledky!$IO$8,Tipy!HI26=Výsledky!$IO$9),VLOOKUP(Tipy!HI26,'Kategórie hráčov'!$A$2:$B$51,2,FALSE),0))</f>
        <v>0</v>
      </c>
      <c r="IR32" s="61">
        <f>IF(ISBLANK($IT$3),"",IF(OR(Tipy!HJ26=Výsledky!$IR$6,Tipy!HJ26=Výsledky!$IR$7,Tipy!HJ26=Výsledky!$IR$8,Tipy!HJ26=Výsledky!$IR$9),VLOOKUP(Tipy!HJ26,'Kategórie hráčov'!$A$27:$B$76,2,FALSE),0))</f>
        <v>0</v>
      </c>
      <c r="IS32" s="62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65">
        <f>IF(ISBLANK($IT$3),"",IF(ISBLANK(Tipy!HF26),"-",SUM(IO32:IS32)))</f>
        <v>20</v>
      </c>
      <c r="IU32" s="64"/>
      <c r="IV32" s="61">
        <f>IF(ISBLANK($JA$3),"",IF(ISBLANK(Tipy!HL26),0,IF(AND(Tipy!HL26=Výsledky!$IY$3,Tipy!HN26=Výsledky!$JA$3),60,0)))</f>
        <v>0</v>
      </c>
      <c r="IW32" s="61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61">
        <f>IF(ISBLANK($JA$3),"",IF(OR(Tipy!HO26=Výsledky!$IV$6,Tipy!HO26=Výsledky!$IV$7,Tipy!HO26=Výsledky!$IV$8,Tipy!HO26=Výsledky!$IV$9),IF(VLOOKUP(Tipy!HO26,'Kategórie hráčov'!$A$2:$B$46,2,FALSE)=30,30,20),0))</f>
        <v>0</v>
      </c>
      <c r="IY32" s="61">
        <f>IF(ISBLANK($JA$3),"",IF(OR(Tipy!HP26=Výsledky!$IY$6,Tipy!HP26=Výsledky!$IY$7,Tipy!HP26=Výsledky!$IY$8,Tipy!HP26=Výsledky!$IY$9),IF(VLOOKUP(Tipy!HP26,'Kategórie hráčov'!$A$2:$B$46,2,FALSE)=30,30,20),0))</f>
        <v>0</v>
      </c>
      <c r="IZ32" s="62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65">
        <f>IF(ISBLANK($JA$3),"",IF(ISBLANK(Tipy!HL26),"-",SUM(IV32:IZ32)))</f>
        <v>0</v>
      </c>
      <c r="JB32" s="64"/>
      <c r="JC32" s="102">
        <f>IF(ISBLANK($JH$3),"",IF(ISBLANK(Tipy!HR26),0,IF(AND(Tipy!HR26=Výsledky!$JF$3,Tipy!HT26=Výsledky!$JH$3),60,0)))</f>
        <v>0</v>
      </c>
      <c r="JD32" s="101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01">
        <f>IF(ISBLANK($JH$3),"",IF(OR(Tipy!HU26=Výsledky!$JC$6,Tipy!HU26=Výsledky!$JC$7,Tipy!HU26=Výsledky!$JC$8,Tipy!HU26=Výsledky!$JC$9),VLOOKUP(Tipy!HU26,'Kategórie hráčov'!$A$2:$B$51,2,FALSE),0))</f>
        <v>0</v>
      </c>
      <c r="JF32" s="101">
        <f>IF(ISBLANK($JH$3),"",IF(OR(Tipy!HV26=Výsledky!$JF$6,Tipy!HV26=Výsledky!$JF$7,Tipy!HV26=Výsledky!$JF$8,Tipy!HV26=Výsledky!$JF$9),VLOOKUP(Tipy!HV26,'Kategórie hráčov'!$A$27:$B$76,2,FALSE),0))</f>
        <v>0</v>
      </c>
      <c r="JG32" s="30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63" t="str">
        <f>IF(ISBLANK($JH$3),"",IF(ISBLANK(Tipy!HR26),"-",SUM(JC32:JG32)))</f>
        <v>-</v>
      </c>
      <c r="JI32" s="64"/>
      <c r="JJ32" s="61">
        <f>IF(ISBLANK($JH$3),"",IF(ISBLANK(Tipy!HX26),0,IF(AND(Tipy!HX26=Výsledky!$JF$3,Tipy!HZ26=Výsledky!$JH$3),60,0)))</f>
        <v>0</v>
      </c>
      <c r="JK32" s="61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61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61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62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65" t="str">
        <f>IF(ISBLANK($JH$3),"",IF(ISBLANK(Tipy!HX26),"-",SUM(JJ32:JN32)))</f>
        <v>-</v>
      </c>
      <c r="JP32" s="64"/>
      <c r="JQ32" s="61">
        <f>IF(ISBLANK($JV$3),"",IF(ISBLANK(Tipy!ID26),0,IF(AND(Tipy!ID26=Výsledky!$JT$3,Tipy!IF26=Výsledky!$JV$3),60,0)))</f>
        <v>0</v>
      </c>
      <c r="JR32" s="61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61">
        <f>IF(ISBLANK($JV$3),"",IF(OR(Tipy!IG26=Výsledky!$JQ$6,Tipy!IG26=Výsledky!$JQ$7,Tipy!IG26=Výsledky!$JQ$8,Tipy!IG26=Výsledky!$JQ$9),VLOOKUP(Tipy!IG26,'Kategórie hráčov'!$A$2:$B$51,2,FALSE),0))</f>
        <v>20</v>
      </c>
      <c r="JT32" s="61">
        <f>IF(ISBLANK($JV$3),"",IF(OR(Tipy!IH26=Výsledky!$JT$6,Tipy!IH26=Výsledky!$JT$7,Tipy!IH26=Výsledky!$JT$8,Tipy!IH26=Výsledky!$JT$9),VLOOKUP(Tipy!IH26,'Kategórie hráčov'!$A$27:$B$76,2,FALSE),0))</f>
        <v>20</v>
      </c>
      <c r="JU32" s="62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65">
        <f>IF(ISBLANK($JV$3),"",IF(ISBLANK(Tipy!ID26),"-",SUM(JQ32:JU32)))</f>
        <v>60</v>
      </c>
      <c r="JW32" s="64"/>
      <c r="JX32" s="61">
        <f>IF(ISBLANK($KQ$3),"",IF(ISBLANK(Tipy!IJ26),0,IF(AND(Tipy!IJ26=Výsledky!$KO$3,Tipy!IL26=Výsledky!$KQ$3),60,0)))</f>
        <v>0</v>
      </c>
      <c r="JY32" s="61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>0</v>
      </c>
      <c r="JZ32" s="61">
        <f>IF(ISBLANK($KQ$3),"",IF(OR(Tipy!IM26=Výsledky!$JX$6,Tipy!IM26=Výsledky!$JX$7,Tipy!IM26=Výsledky!$JX$8,Tipy!IM26=Výsledky!$JX$9),IF(VLOOKUP(Tipy!IM26,'Kategórie hráčov'!$A$2:$B$46,2,FALSE)=30,30,20),0))</f>
        <v>0</v>
      </c>
      <c r="KA32" s="61">
        <f>IF(ISBLANK($KQ$3),"",IF(OR(Tipy!IN26=Výsledky!$KA$6,Tipy!IN26=Výsledky!$KA$7,Tipy!IN26=Výsledky!$KA$8,Tipy!IN26=Výsledky!$KA$9),IF(VLOOKUP(Tipy!IN26,'Kategórie hráčov'!$A$2:$B$46,2,FALSE)=30,30,20),0))</f>
        <v>0</v>
      </c>
      <c r="KB32" s="62">
        <f>IF(ISBLANK($KQ$3),"",IF(ISBLANK(Tipy!IJ26),0,IF(OR(AND(Tipy!IJ26=Výsledky!$KO$3,OR(Tipy!IL26=Výsledky!$KQ$3+1,Tipy!IL26=Výsledky!$KQ$3-1)),AND(Tipy!IL26=Výsledky!$KQ$3,OR(Tipy!IJ26=Výsledky!$KO$3+1,Tipy!IJ26=Výsledky!$KO$3-1))),10,0)))</f>
        <v>0</v>
      </c>
      <c r="KC32" s="65" t="str">
        <f>IF(ISBLANK($KQ$3),"",IF(ISBLANK(Tipy!IJ26),"-",SUM(JX32:KB32)))</f>
        <v>-</v>
      </c>
      <c r="KD32" s="64"/>
      <c r="KE32" s="61">
        <f>IF(ISBLANK($KJ$3),"",IF(ISBLANK(Tipy!IP26),0,IF(AND(Tipy!IP26=Výsledky!$KH$3,Tipy!IR26=Výsledky!$KJ$3),60,0)))</f>
        <v>0</v>
      </c>
      <c r="KF32" s="61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20</v>
      </c>
      <c r="KG32" s="61">
        <f>IF(ISBLANK($KJ$3),"",IF(OR(Tipy!IS26=Výsledky!$KE$6,Tipy!IS26=Výsledky!$KE$7,Tipy!IS26=Výsledky!$KE$8,Tipy!IS26=Výsledky!$KE$9),VLOOKUP(Tipy!IS26,'Kategórie hráčov'!$A$2:$B$51,2,FALSE),0))</f>
        <v>0</v>
      </c>
      <c r="KH32" s="61">
        <f>IF(ISBLANK($KJ$3),"",IF(OR(Tipy!IT26=Výsledky!$KH$6,Tipy!IT26=Výsledky!$KH$7,Tipy!IT26=Výsledky!$KH$8,Tipy!IT26=Výsledky!$KH$9),VLOOKUP(Tipy!IT26,'Kategórie hráčov'!$A$27:$B$76,2,FALSE),0))</f>
        <v>0</v>
      </c>
      <c r="KI32" s="62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65">
        <f>IF(ISBLANK($KJ$3),"",IF(ISBLANK(Tipy!IP26),"-",SUM(KE32:KI32)))</f>
        <v>20</v>
      </c>
      <c r="KK32" s="64"/>
      <c r="KL32" s="61">
        <f>IF(ISBLANK($KQ$3),"",IF(ISBLANK(Tipy!IV26),0,IF(AND(Tipy!IV26=Výsledky!$KO$3,Tipy!IX26=Výsledky!$KQ$3),60,0)))</f>
        <v>0</v>
      </c>
      <c r="KM32" s="61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61">
        <f>IF(ISBLANK($KQ$3),"",IF(OR(Tipy!IY26=Výsledky!$KL$6,Tipy!IY26=Výsledky!$KL$7,Tipy!IY26=Výsledky!$KL$8,Tipy!IY26=Výsledky!$KL$9),VLOOKUP(Tipy!IY26,'Kategórie hráčov'!$A$2:$B$51,2,FALSE),0))</f>
        <v>0</v>
      </c>
      <c r="KO32" s="61">
        <f>IF(ISBLANK($KQ$3),"",IF(OR(Tipy!IZ26=Výsledky!$KO$6,Tipy!IZ26=Výsledky!$KO$7,Tipy!IZ26=Výsledky!$KO$8,Tipy!IZ26=Výsledky!$KO$9),VLOOKUP(Tipy!IZ26,'Kategórie hráčov'!$A$27:$B$76,2,FALSE),0))</f>
        <v>0</v>
      </c>
      <c r="KP32" s="62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65">
        <f>IF(ISBLANK($KJ$3),"",IF(ISBLANK(Tipy!IV26),"-",SUM(KL32:KP32)))</f>
        <v>0</v>
      </c>
      <c r="KR32" s="64"/>
      <c r="KS32" s="61">
        <f>IF(ISBLANK($KX$3),"",IF(ISBLANK(Tipy!JB26),0,IF(AND(Tipy!JB26=Výsledky!$KV$3,Tipy!JD26=Výsledky!$KX$3),60,0)))</f>
        <v>60</v>
      </c>
      <c r="KT32" s="61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61">
        <f>IF(ISBLANK($KX$3),"",IF(OR(Tipy!JE26=Výsledky!$KS$6,Tipy!JE26=Výsledky!$KS$7,Tipy!JE26=Výsledky!$KS$8,Tipy!JE26=Výsledky!$KS$9),VLOOKUP(Tipy!JE26,'Kategórie hráčov'!$A$2:$B$51,2,FALSE),0))</f>
        <v>0</v>
      </c>
      <c r="KV32" s="61">
        <f>IF(ISBLANK($KX$3),"",IF(OR(Tipy!JF26=Výsledky!$KV$6,Tipy!JF26=Výsledky!$KV$7,Tipy!JF26=Výsledky!$KV$8,Tipy!JF26=Výsledky!$KV$9),VLOOKUP(Tipy!JF26,'Kategórie hráčov'!$A$27:$B$76,2,FALSE),0))</f>
        <v>30</v>
      </c>
      <c r="KW32" s="62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65">
        <f>IF(ISBLANK($KX$3),"",IF(ISBLANK(Tipy!JB26),"-",SUM(KS32:KW32)))</f>
        <v>90</v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>
        <f>IF(ISBLANK($JH$3),"",IF(ISBLANK(Tipy!JU26),0,IF(AND(Tipy!JU26=Výsledky!$JF$3,Tipy!JW26=Výsledky!$JH$3),60,0)))</f>
        <v>0</v>
      </c>
      <c r="LH32" s="61" t="e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>#VALUE!</v>
      </c>
      <c r="LI32" s="61" t="e">
        <f>IF(ISBLANK($JH$3),"",IF(OR(Tipy!JX26=Výsledky!#REF!,Tipy!JX26=Výsledky!#REF!,Tipy!JX26=Výsledky!#REF!,Tipy!JX26=Výsledky!$JJ$9),IF(VLOOKUP(Tipy!JX26,'Kategórie hráčov'!$A$2:$B$46,2,FALSE)=30,30,20),0))</f>
        <v>#REF!</v>
      </c>
      <c r="LJ32" s="61" t="e">
        <f>IF(ISBLANK($JH$3),"",IF(OR(Tipy!JY26=Výsledky!#REF!,Tipy!JY26=Výsledky!#REF!,Tipy!JY26=Výsledky!#REF!,Tipy!JY26=Výsledky!$JM$9),IF(VLOOKUP(Tipy!JY26,'Kategórie hráčov'!$A$2:$B$46,2,FALSE)=30,30,20),0))</f>
        <v>#REF!</v>
      </c>
      <c r="LK32" s="62">
        <f>IF(ISBLANK($JH$3),"",IF(ISBLANK(Tipy!JU26),0,IF(OR(AND(Tipy!JU26=Výsledky!$JF$3,OR(Tipy!JW26=Výsledky!$JH$3+1,Tipy!JW26=Výsledky!$JH$3-1)),AND(Tipy!JW26=Výsledky!$JH$3,OR(Tipy!JU26=Výsledky!$JF$3+1,Tipy!JU26=Výsledky!$JF$3-1))),10,0)))</f>
        <v>0</v>
      </c>
      <c r="LL32" s="65" t="e">
        <f>IF(ISBLANK($JH$3),"",IF(ISBLANK(Tipy!JU26),"-",SUM(LG32:LK32)))</f>
        <v>#VALUE!</v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>
        <f>IF(ISBLANK($JH$3),"",IF(ISBLANK(Tipy!KI26),0,IF(AND(Tipy!KI26=Výsledky!$JF$3,Tipy!KK26=Výsledky!$JH$3),60,0)))</f>
        <v>0</v>
      </c>
      <c r="LV32" s="61" t="e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>#VALUE!</v>
      </c>
      <c r="LW32" s="61" t="e">
        <f>IF(ISBLANK($JH$3),"",IF(OR(Tipy!KL26=Výsledky!#REF!,Tipy!KL26=Výsledky!#REF!,Tipy!KL26=Výsledky!#REF!,Tipy!KL26=Výsledky!$JJ$9),IF(VLOOKUP(Tipy!KL26,'Kategórie hráčov'!$A$2:$B$46,2,FALSE)=30,30,20),0))</f>
        <v>#REF!</v>
      </c>
      <c r="LX32" s="61" t="e">
        <f>IF(ISBLANK($JH$3),"",IF(OR(Tipy!KM26=Výsledky!#REF!,Tipy!KM26=Výsledky!#REF!,Tipy!KM26=Výsledky!#REF!,Tipy!KM26=Výsledky!$JM$9),IF(VLOOKUP(Tipy!KM26,'Kategórie hráčov'!$A$2:$B$46,2,FALSE)=30,30,20),0))</f>
        <v>#REF!</v>
      </c>
      <c r="LY32" s="62">
        <f>IF(ISBLANK($JH$3),"",IF(ISBLANK(Tipy!KI26),0,IF(OR(AND(Tipy!KI26=Výsledky!$JF$3,OR(Tipy!KK26=Výsledky!$JH$3+1,Tipy!KK26=Výsledky!$JH$3-1)),AND(Tipy!KK26=Výsledky!$JH$3,OR(Tipy!KI26=Výsledky!$JF$3+1,Tipy!KI26=Výsledky!$JF$3-1))),10,0)))</f>
        <v>0</v>
      </c>
      <c r="LZ32" s="65" t="e">
        <f>IF(ISBLANK($JH$3),"",IF(ISBLANK(Tipy!KI26),"-",SUM(LU32:LY32)))</f>
        <v>#VALUE!</v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 x14ac:dyDescent="0.2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>
        <f>IF(ISBLANK($GB$3),"",IF(ISBLANK(Tipy!EX27),0,IF(AND(Tipy!EX27=Výsledky!$FZ$3,Tipy!EZ27=Výsledky!$GB$3),60,0)))</f>
        <v>0</v>
      </c>
      <c r="FX33" s="61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61">
        <f>IF(ISBLANK($GB$3),"",IF(OR(Tipy!FA27=Výsledky!$FW$6,Tipy!FA27=Výsledky!$FW$7,Tipy!FA27=Výsledky!$FW$8,Tipy!FA27=Výsledky!$FW$9),IF(VLOOKUP(Tipy!FA27,'Kategórie hráčov'!$A$2:$B$46,2,FALSE)=30,30,20),0))</f>
        <v>0</v>
      </c>
      <c r="FZ33" s="61">
        <f>IF(ISBLANK($GB$3),"",IF(OR(Tipy!FB27=Výsledky!$FZ$6,Tipy!FB27=Výsledky!$FZ$7,Tipy!FB27=Výsledky!$FZ$8,Tipy!FB27=Výsledky!$FZ$9),IF(VLOOKUP(Tipy!FB27,'Kategórie hráčov'!$A$2:$B$46,2,FALSE)=30,30,20),0))</f>
        <v>0</v>
      </c>
      <c r="GA33" s="62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5">
        <f>IF(ISBLANK($GB$3),"",IF(ISBLANK(Tipy!EX27),"-",SUM(FW33:GA33)))</f>
        <v>0</v>
      </c>
      <c r="GC33" s="64"/>
      <c r="GD33" s="61">
        <f>IF(ISBLANK($GI$3),"",IF(ISBLANK(Tipy!FD27),0,IF(AND(Tipy!FD27=Výsledky!$GG$3,Tipy!FF27=Výsledky!$GI$3),60,0)))</f>
        <v>0</v>
      </c>
      <c r="GE33" s="61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61">
        <f>IF(ISBLANK($GI$3),"",IF(OR(Tipy!FG27=Výsledky!$GD$6,Tipy!FG27=Výsledky!$GD$7,Tipy!FG27=Výsledky!$GD$8,Tipy!FG27=Výsledky!$GD$9),VLOOKUP(Tipy!FG27,'Kategórie hráčov'!$A$2:$B$51,2,FALSE),0))</f>
        <v>0</v>
      </c>
      <c r="GG33" s="61">
        <f>IF(ISBLANK($GI$3),"",IF(OR(Tipy!FH27=Výsledky!$GG$6,Tipy!FH27=Výsledky!$GG$7,Tipy!FH27=Výsledky!$GG$8,Tipy!FH27=Výsledky!$GG$9),VLOOKUP(Tipy!FH27,'Kategórie hráčov'!$A$27:$B$76,2,FALSE),0))</f>
        <v>0</v>
      </c>
      <c r="GH33" s="62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5" t="str">
        <f>IF(ISBLANK($GI$3),"",IF(ISBLANK(Tipy!FD27),"-",SUM(GD33:GH33)))</f>
        <v>-</v>
      </c>
      <c r="GJ33" s="64"/>
      <c r="GK33" s="61">
        <f>IF(ISBLANK($GP$3),"",IF(ISBLANK(Tipy!FJ27),0,IF(AND(Tipy!FJ27=Výsledky!$GN$3,Tipy!FL27=Výsledky!$GP$3),60,0)))</f>
        <v>60</v>
      </c>
      <c r="GL33" s="61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61">
        <f>IF(ISBLANK($GP$3),"",IF(OR(Tipy!FM27=Výsledky!$GK$6,Tipy!FM27=Výsledky!$GK$7,Tipy!FM27=Výsledky!$GK$8,Tipy!FM27=Výsledky!$GK$9),VLOOKUP(Tipy!FM27,'Kategórie hráčov'!$A$2:$B$51,2,FALSE),0))</f>
        <v>20</v>
      </c>
      <c r="GN33" s="61">
        <f>IF(ISBLANK($GP$3),"",IF(OR(Tipy!FN27=Výsledky!$GN$6,Tipy!FN27=Výsledky!$GN$7,Tipy!FN27=Výsledky!$GN$8,Tipy!FN27=Výsledky!$GN$9),VLOOKUP(Tipy!FN27,'Kategórie hráčov'!$A$27:$B$76,2,FALSE),0))</f>
        <v>30</v>
      </c>
      <c r="GO33" s="62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5">
        <f>IF(ISBLANK($GP$3),"",IF(ISBLANK(Tipy!FJ27),"-",SUM(GK33:GO33)))</f>
        <v>110</v>
      </c>
      <c r="GQ33" s="64"/>
      <c r="GR33" s="61">
        <f>IF(ISBLANK($GW$3),"",IF(ISBLANK(Tipy!FP27),0,IF(AND(Tipy!FP27=Výsledky!$GU$3,Tipy!FR27=Výsledky!$GW$3),60,0)))</f>
        <v>0</v>
      </c>
      <c r="GS33" s="61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61">
        <f>IF(ISBLANK($GW$3),"",IF(OR(Tipy!FS27=Výsledky!$GR$6,Tipy!FS27=Výsledky!$GR$7,Tipy!FS27=Výsledky!$GR$8,Tipy!FS27=Výsledky!$GR$9),VLOOKUP(Tipy!FS27,'Kategórie hráčov'!$A$2:$B$51,2,FALSE),0))</f>
        <v>0</v>
      </c>
      <c r="GU33" s="61">
        <f>IF(ISBLANK($GW$3),"",IF(OR(Tipy!FT27=Výsledky!$GU$6,Tipy!FT27=Výsledky!$GU$7,Tipy!FT27=Výsledky!$GU$8,Tipy!FT27=Výsledky!$GU$9),VLOOKUP(Tipy!FT27,'Kategórie hráčov'!$A$27:$B$76,2,FALSE),0))</f>
        <v>0</v>
      </c>
      <c r="GV33" s="62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5">
        <f>IF(ISBLANK($GW$3),"",IF(ISBLANK(Tipy!FP27),"-",SUM(GR33:GV33)))</f>
        <v>20</v>
      </c>
      <c r="GX33" s="64"/>
      <c r="GY33" s="61">
        <f>IF(ISBLANK($HD$3),"",IF(ISBLANK(Tipy!FV27),0,IF(AND(Tipy!FV27=Výsledky!$HB$3,Tipy!FX27=Výsledky!$HD$3),60,0)))</f>
        <v>0</v>
      </c>
      <c r="GZ33" s="61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61">
        <f>IF(ISBLANK($HD$3),"",IF(OR(Tipy!FY27=Výsledky!$GY$6,Tipy!FY27=Výsledky!$GY$7,Tipy!FY27=Výsledky!$GY$8,Tipy!FY27=Výsledky!$GY$9),VLOOKUP(Tipy!FY27,'Kategórie hráčov'!$A$2:$B$51,2,FALSE),0))</f>
        <v>20</v>
      </c>
      <c r="HB33" s="61">
        <f>IF(ISBLANK($HD$3),"",IF(OR(Tipy!FZ27=Výsledky!$HB$6,Tipy!FZ27=Výsledky!$HB$7,Tipy!FZ27=Výsledky!$HB$8,Tipy!FZ27=Výsledky!$HB$9),VLOOKUP(Tipy!FZ27,'Kategórie hráčov'!$A$27:$B$76,2,FALSE),0))</f>
        <v>0</v>
      </c>
      <c r="HC33" s="62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5">
        <f>IF(ISBLANK($HD$3),"",IF(ISBLANK(Tipy!FV27),"-",SUM(GY33:HC33)))</f>
        <v>40</v>
      </c>
      <c r="HE33" s="64"/>
      <c r="HF33" s="61">
        <f>IF(ISBLANK($HK$3),"",IF(ISBLANK(Tipy!GB27),0,IF(AND(Tipy!GB27=Výsledky!$HI$3,Tipy!GD27=Výsledky!$HK$3),60,0)))</f>
        <v>0</v>
      </c>
      <c r="HG33" s="61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61">
        <f>IF(ISBLANK($HK$3),"",IF(OR(Tipy!GE27=Výsledky!$HF$6,Tipy!GE27=Výsledky!$HF$7,Tipy!GE27=Výsledky!$HF$8,Tipy!GE27=Výsledky!$HF$9),VLOOKUP(Tipy!GE27,'Kategórie hráčov'!$A$2:$B$51,2,FALSE),0))</f>
        <v>0</v>
      </c>
      <c r="HI33" s="61">
        <f>IF(ISBLANK($HK$3),"",IF(OR(Tipy!GF27=Výsledky!$HI$6,Tipy!GF27=Výsledky!$HI$7,Tipy!GF27=Výsledky!$HI$8,Tipy!GF27=Výsledky!$HI$9),VLOOKUP(Tipy!GF27,'Kategórie hráčov'!$A$27:$B$76,2,FALSE),0))</f>
        <v>0</v>
      </c>
      <c r="HJ33" s="62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5">
        <f>IF(ISBLANK($HK$3),"",IF(ISBLANK(Tipy!GB27),"-",SUM(HF33:HJ33)))</f>
        <v>30</v>
      </c>
      <c r="HL33" s="64"/>
      <c r="HM33" s="61">
        <f>IF(ISBLANK($HR$3),"",IF(ISBLANK(Tipy!GH27),0,IF(AND(Tipy!GH27=Výsledky!$HP$3,Tipy!GJ27=Výsledky!$HR$3),60,0)))</f>
        <v>0</v>
      </c>
      <c r="HN33" s="61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61">
        <f>IF(ISBLANK($HR$3),"",IF(OR(Tipy!GK27=Výsledky!$HM$6,Tipy!GK27=Výsledky!$HM$7,Tipy!GK27=Výsledky!$HM$8,Tipy!GK27=Výsledky!$HM$9),VLOOKUP(Tipy!GK27,'Kategórie hráčov'!$A$2:$B$51,2,FALSE),0))</f>
        <v>0</v>
      </c>
      <c r="HP33" s="61">
        <f>IF(ISBLANK($HR$3),"",IF(OR(Tipy!GL27=Výsledky!$HP$6,Tipy!GL27=Výsledky!$HP$7,Tipy!GL27=Výsledky!$HP$8,Tipy!GL27=Výsledky!$HP$9),VLOOKUP(Tipy!GL27,'Kategórie hráčov'!$A$27:$B$76,2,FALSE),0))</f>
        <v>20</v>
      </c>
      <c r="HQ33" s="62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5">
        <f>IF(ISBLANK($HR$3),"",IF(ISBLANK(Tipy!GH27),"-",SUM(HM33:HQ33)))</f>
        <v>50</v>
      </c>
      <c r="HS33" s="64"/>
      <c r="HT33" s="61">
        <f>IF(ISBLANK($HY$3),"",IF(ISBLANK(Tipy!GN27),0,IF(AND(Tipy!GN27=Výsledky!$HW$3,Tipy!GP27=Výsledky!$HY$3),60,0)))</f>
        <v>0</v>
      </c>
      <c r="HU33" s="61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61">
        <f>IF(ISBLANK($HY$3),"",IF(OR(Tipy!GQ27=Výsledky!$HT$6,Tipy!GQ27=Výsledky!$HT$7,Tipy!GQ27=Výsledky!$HT$8,Tipy!GQ27=Výsledky!$HT$9),VLOOKUP(Tipy!GQ27,'Kategórie hráčov'!$A$2:$B$51,2,FALSE),0))</f>
        <v>20</v>
      </c>
      <c r="HW33" s="61">
        <f>IF(ISBLANK($HY$3),"",IF(OR(Tipy!GR27=Výsledky!$HW$6,Tipy!GR27=Výsledky!$HW$7,Tipy!GR27=Výsledky!$HW$8,Tipy!GR27=Výsledky!$HW$9),VLOOKUP(Tipy!GR27,'Kategórie hráčov'!$A$27:$B$76,2,FALSE),0))</f>
        <v>0</v>
      </c>
      <c r="HX33" s="62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5">
        <f>IF(ISBLANK($HY$3),"",IF(ISBLANK(Tipy!GN27),"-",SUM(HT33:HX33)))</f>
        <v>50</v>
      </c>
      <c r="HZ33" s="64"/>
      <c r="IA33" s="61">
        <f>IF(ISBLANK($IF$3),"",IF(ISBLANK(Tipy!GT27),0,IF(AND(Tipy!GT27=Výsledky!$ID$3,Tipy!GV27=Výsledky!$IF$3),60,0)))</f>
        <v>0</v>
      </c>
      <c r="IB33" s="61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61">
        <f>IF(ISBLANK($IF$3),"",IF(OR(Tipy!GW27=Výsledky!$IA$6,Tipy!GW27=Výsledky!$IA$7,Tipy!GW27=Výsledky!$IA$8,Tipy!GW27=Výsledky!$IA$9),VLOOKUP(Tipy!GW27,'Kategórie hráčov'!$A$2:$B$51,2,FALSE),0))</f>
        <v>0</v>
      </c>
      <c r="ID33" s="61">
        <f>IF(ISBLANK($IF$3),"",IF(OR(Tipy!GX27=Výsledky!$ID$6,Tipy!GX27=Výsledky!$ID$7,Tipy!GX27=Výsledky!$ID$8,Tipy!GX27=Výsledky!$ID$9),IF(VLOOKUP(Tipy!GX27,'Kategórie hráčov'!$A$2:$B$46,2,FALSE)=30,30,20),0))</f>
        <v>0</v>
      </c>
      <c r="IE33" s="62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65">
        <f>IF(ISBLANK($IF$3),"",IF(ISBLANK(Tipy!GT27),"-",SUM(IA33:IE33)))</f>
        <v>20</v>
      </c>
      <c r="IG33" s="64"/>
      <c r="IH33" s="61">
        <f>IF(ISBLANK($IM$3),"",IF(ISBLANK(Tipy!GZ27),0,IF(AND(Tipy!GZ27=Výsledky!$IK$3,Tipy!HB27=Výsledky!$IM$3),60,0)))</f>
        <v>0</v>
      </c>
      <c r="II33" s="61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61">
        <f>IF(ISBLANK($IM$3),"",IF(OR(Tipy!HC27=Výsledky!$IH$6,Tipy!HC27=Výsledky!$IH$7,Tipy!HC27=Výsledky!$IH$8,Tipy!HC27=Výsledky!$IH$9),VLOOKUP(Tipy!HC27,'Kategórie hráčov'!$A$2:$B$51,2,FALSE),0))</f>
        <v>20</v>
      </c>
      <c r="IK33" s="61">
        <f>IF(ISBLANK($IM$3),"",IF(OR(Tipy!HD27=Výsledky!$IK$6,Tipy!HD27=Výsledky!$IK$7,Tipy!HD27=Výsledky!$IK$8,Tipy!HD27=Výsledky!$IK$9),VLOOKUP(Tipy!HD27,'Kategórie hráčov'!$A$27:$B$76,2,FALSE),0))</f>
        <v>0</v>
      </c>
      <c r="IL33" s="62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65">
        <f>IF(ISBLANK($IM$3),"",IF(ISBLANK(Tipy!GZ27),"-",SUM(IH33:IL33)))</f>
        <v>40</v>
      </c>
      <c r="IN33" s="64"/>
      <c r="IO33" s="61">
        <f>IF(ISBLANK($IT$3),"",IF(ISBLANK(Tipy!HF27),0,IF(AND(Tipy!HF27=Výsledky!$IR$3,Tipy!HH27=Výsledky!$IT$3),60,0)))</f>
        <v>0</v>
      </c>
      <c r="IP33" s="61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61">
        <f>IF(ISBLANK($IT$3),"",IF(OR(Tipy!HI27=Výsledky!$IO$6,Tipy!HI27=Výsledky!$IO$7,Tipy!HI27=Výsledky!$IO$8,Tipy!HI27=Výsledky!$IO$9),VLOOKUP(Tipy!HI27,'Kategórie hráčov'!$A$2:$B$51,2,FALSE),0))</f>
        <v>20</v>
      </c>
      <c r="IR33" s="61">
        <f>IF(ISBLANK($IT$3),"",IF(OR(Tipy!HJ27=Výsledky!$IR$6,Tipy!HJ27=Výsledky!$IR$7,Tipy!HJ27=Výsledky!$IR$8,Tipy!HJ27=Výsledky!$IR$9),VLOOKUP(Tipy!HJ27,'Kategórie hráčov'!$A$27:$B$76,2,FALSE),0))</f>
        <v>20</v>
      </c>
      <c r="IS33" s="62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65">
        <f>IF(ISBLANK($IT$3),"",IF(ISBLANK(Tipy!HF27),"-",SUM(IO33:IS33)))</f>
        <v>70</v>
      </c>
      <c r="IU33" s="64"/>
      <c r="IV33" s="61">
        <f>IF(ISBLANK($JA$3),"",IF(ISBLANK(Tipy!HL27),0,IF(AND(Tipy!HL27=Výsledky!$IY$3,Tipy!HN27=Výsledky!$JA$3),60,0)))</f>
        <v>0</v>
      </c>
      <c r="IW33" s="61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61">
        <f>IF(ISBLANK($JA$3),"",IF(OR(Tipy!HO27=Výsledky!$IV$6,Tipy!HO27=Výsledky!$IV$7,Tipy!HO27=Výsledky!$IV$8,Tipy!HO27=Výsledky!$IV$9),IF(VLOOKUP(Tipy!HO27,'Kategórie hráčov'!$A$2:$B$46,2,FALSE)=30,30,20),0))</f>
        <v>0</v>
      </c>
      <c r="IY33" s="61">
        <f>IF(ISBLANK($JA$3),"",IF(OR(Tipy!HP27=Výsledky!$IY$6,Tipy!HP27=Výsledky!$IY$7,Tipy!HP27=Výsledky!$IY$8,Tipy!HP27=Výsledky!$IY$9),IF(VLOOKUP(Tipy!HP27,'Kategórie hráčov'!$A$2:$B$46,2,FALSE)=30,30,20),0))</f>
        <v>0</v>
      </c>
      <c r="IZ33" s="62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65">
        <f>IF(ISBLANK($JA$3),"",IF(ISBLANK(Tipy!HL27),"-",SUM(IV33:IZ33)))</f>
        <v>0</v>
      </c>
      <c r="JB33" s="64"/>
      <c r="JC33" s="102">
        <f>IF(ISBLANK($JH$3),"",IF(ISBLANK(Tipy!HR27),0,IF(AND(Tipy!HR27=Výsledky!$JF$3,Tipy!HT27=Výsledky!$JH$3),60,0)))</f>
        <v>60</v>
      </c>
      <c r="JD33" s="101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01">
        <f>IF(ISBLANK($JH$3),"",IF(OR(Tipy!HU27=Výsledky!$JC$6,Tipy!HU27=Výsledky!$JC$7,Tipy!HU27=Výsledky!$JC$8,Tipy!HU27=Výsledky!$JC$9),VLOOKUP(Tipy!HU27,'Kategórie hráčov'!$A$2:$B$51,2,FALSE),0))</f>
        <v>20</v>
      </c>
      <c r="JF33" s="101">
        <f>IF(ISBLANK($JH$3),"",IF(OR(Tipy!HV27=Výsledky!$JF$6,Tipy!HV27=Výsledky!$JF$7,Tipy!HV27=Výsledky!$JF$8,Tipy!HV27=Výsledky!$JF$9),VLOOKUP(Tipy!HV27,'Kategórie hráčov'!$A$27:$B$76,2,FALSE),0))</f>
        <v>0</v>
      </c>
      <c r="JG33" s="30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63">
        <f>IF(ISBLANK($JH$3),"",IF(ISBLANK(Tipy!HR27),"-",SUM(JC33:JG33)))</f>
        <v>80</v>
      </c>
      <c r="JI33" s="64"/>
      <c r="JJ33" s="61">
        <f>IF(ISBLANK($JH$3),"",IF(ISBLANK(Tipy!HX27),0,IF(AND(Tipy!HX27=Výsledky!$JF$3,Tipy!HZ27=Výsledky!$JH$3),60,0)))</f>
        <v>0</v>
      </c>
      <c r="JK33" s="61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61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61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62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65" t="str">
        <f>IF(ISBLANK($JH$3),"",IF(ISBLANK(Tipy!HX27),"-",SUM(JJ33:JN33)))</f>
        <v>-</v>
      </c>
      <c r="JP33" s="64"/>
      <c r="JQ33" s="61">
        <f>IF(ISBLANK($JV$3),"",IF(ISBLANK(Tipy!ID27),0,IF(AND(Tipy!ID27=Výsledky!$JT$3,Tipy!IF27=Výsledky!$JV$3),60,0)))</f>
        <v>0</v>
      </c>
      <c r="JR33" s="61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61">
        <f>IF(ISBLANK($JV$3),"",IF(OR(Tipy!IG27=Výsledky!$JQ$6,Tipy!IG27=Výsledky!$JQ$7,Tipy!IG27=Výsledky!$JQ$8,Tipy!IG27=Výsledky!$JQ$9),VLOOKUP(Tipy!IG27,'Kategórie hráčov'!$A$2:$B$51,2,FALSE),0))</f>
        <v>0</v>
      </c>
      <c r="JT33" s="61">
        <f>IF(ISBLANK($JV$3),"",IF(OR(Tipy!IH27=Výsledky!$JT$6,Tipy!IH27=Výsledky!$JT$7,Tipy!IH27=Výsledky!$JT$8,Tipy!IH27=Výsledky!$JT$9),VLOOKUP(Tipy!IH27,'Kategórie hráčov'!$A$27:$B$76,2,FALSE),0))</f>
        <v>20</v>
      </c>
      <c r="JU33" s="62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65">
        <f>IF(ISBLANK($JV$3),"",IF(ISBLANK(Tipy!ID27),"-",SUM(JQ33:JU33)))</f>
        <v>20</v>
      </c>
      <c r="JW33" s="64"/>
      <c r="JX33" s="61">
        <f>IF(ISBLANK($KQ$3),"",IF(ISBLANK(Tipy!IJ27),0,IF(AND(Tipy!IJ27=Výsledky!$KO$3,Tipy!IL27=Výsledky!$KQ$3),60,0)))</f>
        <v>0</v>
      </c>
      <c r="JY33" s="61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>0</v>
      </c>
      <c r="JZ33" s="61">
        <f>IF(ISBLANK($KQ$3),"",IF(OR(Tipy!IM27=Výsledky!$JX$6,Tipy!IM27=Výsledky!$JX$7,Tipy!IM27=Výsledky!$JX$8,Tipy!IM27=Výsledky!$JX$9),IF(VLOOKUP(Tipy!IM27,'Kategórie hráčov'!$A$2:$B$46,2,FALSE)=30,30,20),0))</f>
        <v>0</v>
      </c>
      <c r="KA33" s="61">
        <f>IF(ISBLANK($KQ$3),"",IF(OR(Tipy!IN27=Výsledky!$KA$6,Tipy!IN27=Výsledky!$KA$7,Tipy!IN27=Výsledky!$KA$8,Tipy!IN27=Výsledky!$KA$9),IF(VLOOKUP(Tipy!IN27,'Kategórie hráčov'!$A$2:$B$46,2,FALSE)=30,30,20),0))</f>
        <v>0</v>
      </c>
      <c r="KB33" s="62">
        <f>IF(ISBLANK($KQ$3),"",IF(ISBLANK(Tipy!IJ27),0,IF(OR(AND(Tipy!IJ27=Výsledky!$KO$3,OR(Tipy!IL27=Výsledky!$KQ$3+1,Tipy!IL27=Výsledky!$KQ$3-1)),AND(Tipy!IL27=Výsledky!$KQ$3,OR(Tipy!IJ27=Výsledky!$KO$3+1,Tipy!IJ27=Výsledky!$KO$3-1))),10,0)))</f>
        <v>0</v>
      </c>
      <c r="KC33" s="65" t="str">
        <f>IF(ISBLANK($KQ$3),"",IF(ISBLANK(Tipy!IJ27),"-",SUM(JX33:KB33)))</f>
        <v>-</v>
      </c>
      <c r="KD33" s="64"/>
      <c r="KE33" s="61">
        <f>IF(ISBLANK($KJ$3),"",IF(ISBLANK(Tipy!IP27),0,IF(AND(Tipy!IP27=Výsledky!$KH$3,Tipy!IR27=Výsledky!$KJ$3),60,0)))</f>
        <v>0</v>
      </c>
      <c r="KF33" s="61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20</v>
      </c>
      <c r="KG33" s="61">
        <f>IF(ISBLANK($KJ$3),"",IF(OR(Tipy!IS27=Výsledky!$KE$6,Tipy!IS27=Výsledky!$KE$7,Tipy!IS27=Výsledky!$KE$8,Tipy!IS27=Výsledky!$KE$9),VLOOKUP(Tipy!IS27,'Kategórie hráčov'!$A$2:$B$51,2,FALSE),0))</f>
        <v>0</v>
      </c>
      <c r="KH33" s="61">
        <f>IF(ISBLANK($KJ$3),"",IF(OR(Tipy!IT27=Výsledky!$KH$6,Tipy!IT27=Výsledky!$KH$7,Tipy!IT27=Výsledky!$KH$8,Tipy!IT27=Výsledky!$KH$9),VLOOKUP(Tipy!IT27,'Kategórie hráčov'!$A$27:$B$76,2,FALSE),0))</f>
        <v>30</v>
      </c>
      <c r="KI33" s="62">
        <f>IF(ISBLANK($KJ$3),"",IF(ISBLANK(Tipy!IP27),0,IF(OR(AND(Tipy!IP27=Výsledky!$KH$3,OR(Tipy!IR27=Výsledky!$KJ$3+1,Tipy!IR27=Výsledky!$KJ$3-1)),AND(Tipy!IR27=Výsledky!$KJ$3,OR(Tipy!IP27=Výsledky!$KH$3+1,Tipy!IP27=Výsledky!$KH$3-1))),10,0)))</f>
        <v>10</v>
      </c>
      <c r="KJ33" s="65">
        <f>IF(ISBLANK($KJ$3),"",IF(ISBLANK(Tipy!IP27),"-",SUM(KE33:KI33)))</f>
        <v>60</v>
      </c>
      <c r="KK33" s="64"/>
      <c r="KL33" s="61">
        <f>IF(ISBLANK($KQ$3),"",IF(ISBLANK(Tipy!IV27),0,IF(AND(Tipy!IV27=Výsledky!$KO$3,Tipy!IX27=Výsledky!$KQ$3),60,0)))</f>
        <v>0</v>
      </c>
      <c r="KM33" s="61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61">
        <f>IF(ISBLANK($KQ$3),"",IF(OR(Tipy!IY27=Výsledky!$KL$6,Tipy!IY27=Výsledky!$KL$7,Tipy!IY27=Výsledky!$KL$8,Tipy!IY27=Výsledky!$KL$9),VLOOKUP(Tipy!IY27,'Kategórie hráčov'!$A$2:$B$51,2,FALSE),0))</f>
        <v>0</v>
      </c>
      <c r="KO33" s="61">
        <f>IF(ISBLANK($KQ$3),"",IF(OR(Tipy!IZ27=Výsledky!$KO$6,Tipy!IZ27=Výsledky!$KO$7,Tipy!IZ27=Výsledky!$KO$8,Tipy!IZ27=Výsledky!$KO$9),VLOOKUP(Tipy!IZ27,'Kategórie hráčov'!$A$27:$B$76,2,FALSE),0))</f>
        <v>0</v>
      </c>
      <c r="KP33" s="62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65">
        <f>IF(ISBLANK($KJ$3),"",IF(ISBLANK(Tipy!IV27),"-",SUM(KL33:KP33)))</f>
        <v>0</v>
      </c>
      <c r="KR33" s="64"/>
      <c r="KS33" s="61">
        <f>IF(ISBLANK($KX$3),"",IF(ISBLANK(Tipy!JB27),0,IF(AND(Tipy!JB27=Výsledky!$KV$3,Tipy!JD27=Výsledky!$KX$3),60,0)))</f>
        <v>0</v>
      </c>
      <c r="KT33" s="61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61">
        <f>IF(ISBLANK($KX$3),"",IF(OR(Tipy!JE27=Výsledky!$KS$6,Tipy!JE27=Výsledky!$KS$7,Tipy!JE27=Výsledky!$KS$8,Tipy!JE27=Výsledky!$KS$9),VLOOKUP(Tipy!JE27,'Kategórie hráčov'!$A$2:$B$51,2,FALSE),0))</f>
        <v>0</v>
      </c>
      <c r="KV33" s="61">
        <f>IF(ISBLANK($KX$3),"",IF(OR(Tipy!JF27=Výsledky!$KV$6,Tipy!JF27=Výsledky!$KV$7,Tipy!JF27=Výsledky!$KV$8,Tipy!JF27=Výsledky!$KV$9),VLOOKUP(Tipy!JF27,'Kategórie hráčov'!$A$27:$B$76,2,FALSE),0))</f>
        <v>0</v>
      </c>
      <c r="KW33" s="62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65">
        <f>IF(ISBLANK($KX$3),"",IF(ISBLANK(Tipy!JB27),"-",SUM(KS33:KW33)))</f>
        <v>20</v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>
        <f>IF(ISBLANK($JH$3),"",IF(ISBLANK(Tipy!JU27),0,IF(AND(Tipy!JU27=Výsledky!$JF$3,Tipy!JW27=Výsledky!$JH$3),60,0)))</f>
        <v>0</v>
      </c>
      <c r="LH33" s="61" t="e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>#VALUE!</v>
      </c>
      <c r="LI33" s="61" t="e">
        <f>IF(ISBLANK($JH$3),"",IF(OR(Tipy!JX27=Výsledky!#REF!,Tipy!JX27=Výsledky!#REF!,Tipy!JX27=Výsledky!#REF!,Tipy!JX27=Výsledky!$JJ$9),IF(VLOOKUP(Tipy!JX27,'Kategórie hráčov'!$A$2:$B$46,2,FALSE)=30,30,20),0))</f>
        <v>#REF!</v>
      </c>
      <c r="LJ33" s="61" t="e">
        <f>IF(ISBLANK($JH$3),"",IF(OR(Tipy!JY27=Výsledky!#REF!,Tipy!JY27=Výsledky!#REF!,Tipy!JY27=Výsledky!#REF!,Tipy!JY27=Výsledky!$JM$9),IF(VLOOKUP(Tipy!JY27,'Kategórie hráčov'!$A$2:$B$46,2,FALSE)=30,30,20),0))</f>
        <v>#REF!</v>
      </c>
      <c r="LK33" s="62">
        <f>IF(ISBLANK($JH$3),"",IF(ISBLANK(Tipy!JU27),0,IF(OR(AND(Tipy!JU27=Výsledky!$JF$3,OR(Tipy!JW27=Výsledky!$JH$3+1,Tipy!JW27=Výsledky!$JH$3-1)),AND(Tipy!JW27=Výsledky!$JH$3,OR(Tipy!JU27=Výsledky!$JF$3+1,Tipy!JU27=Výsledky!$JF$3-1))),10,0)))</f>
        <v>0</v>
      </c>
      <c r="LL33" s="65" t="e">
        <f>IF(ISBLANK($JH$3),"",IF(ISBLANK(Tipy!JU27),"-",SUM(LG33:LK33)))</f>
        <v>#VALUE!</v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>
        <f>IF(ISBLANK($JH$3),"",IF(ISBLANK(Tipy!KI27),0,IF(AND(Tipy!KI27=Výsledky!$JF$3,Tipy!KK27=Výsledky!$JH$3),60,0)))</f>
        <v>0</v>
      </c>
      <c r="LV33" s="61" t="e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>#VALUE!</v>
      </c>
      <c r="LW33" s="61" t="e">
        <f>IF(ISBLANK($JH$3),"",IF(OR(Tipy!KL27=Výsledky!#REF!,Tipy!KL27=Výsledky!#REF!,Tipy!KL27=Výsledky!#REF!,Tipy!KL27=Výsledky!$JJ$9),IF(VLOOKUP(Tipy!KL27,'Kategórie hráčov'!$A$2:$B$46,2,FALSE)=30,30,20),0))</f>
        <v>#REF!</v>
      </c>
      <c r="LX33" s="61" t="e">
        <f>IF(ISBLANK($JH$3),"",IF(OR(Tipy!KM27=Výsledky!#REF!,Tipy!KM27=Výsledky!#REF!,Tipy!KM27=Výsledky!#REF!,Tipy!KM27=Výsledky!$JM$9),IF(VLOOKUP(Tipy!KM27,'Kategórie hráčov'!$A$2:$B$46,2,FALSE)=30,30,20),0))</f>
        <v>#REF!</v>
      </c>
      <c r="LY33" s="62">
        <f>IF(ISBLANK($JH$3),"",IF(ISBLANK(Tipy!KI27),0,IF(OR(AND(Tipy!KI27=Výsledky!$JF$3,OR(Tipy!KK27=Výsledky!$JH$3+1,Tipy!KK27=Výsledky!$JH$3-1)),AND(Tipy!KK27=Výsledky!$JH$3,OR(Tipy!KI27=Výsledky!$JF$3+1,Tipy!KI27=Výsledky!$JF$3-1))),10,0)))</f>
        <v>0</v>
      </c>
      <c r="LZ33" s="65" t="e">
        <f>IF(ISBLANK($JH$3),"",IF(ISBLANK(Tipy!KI27),"-",SUM(LU33:LY33)))</f>
        <v>#VALUE!</v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 x14ac:dyDescent="0.2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>
        <f>IF(ISBLANK($GB$3),"",IF(ISBLANK(Tipy!EX28),0,IF(AND(Tipy!EX28=Výsledky!$FZ$3,Tipy!EZ28=Výsledky!$GB$3),60,0)))</f>
        <v>0</v>
      </c>
      <c r="FX34" s="61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61">
        <f>IF(ISBLANK($GB$3),"",IF(OR(Tipy!FA28=Výsledky!$FW$6,Tipy!FA28=Výsledky!$FW$7,Tipy!FA28=Výsledky!$FW$8,Tipy!FA28=Výsledky!$FW$9),IF(VLOOKUP(Tipy!FA28,'Kategórie hráčov'!$A$2:$B$46,2,FALSE)=30,30,20),0))</f>
        <v>0</v>
      </c>
      <c r="FZ34" s="61">
        <f>IF(ISBLANK($GB$3),"",IF(OR(Tipy!FB28=Výsledky!$FZ$6,Tipy!FB28=Výsledky!$FZ$7,Tipy!FB28=Výsledky!$FZ$8,Tipy!FB28=Výsledky!$FZ$9),IF(VLOOKUP(Tipy!FB28,'Kategórie hráčov'!$A$2:$B$46,2,FALSE)=30,30,20),0))</f>
        <v>0</v>
      </c>
      <c r="GA34" s="62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5">
        <f>IF(ISBLANK($GB$3),"",IF(ISBLANK(Tipy!EX28),"-",SUM(FW34:GA34)))</f>
        <v>0</v>
      </c>
      <c r="GC34" s="64"/>
      <c r="GD34" s="61">
        <f>IF(ISBLANK($GI$3),"",IF(ISBLANK(Tipy!FD28),0,IF(AND(Tipy!FD28=Výsledky!$GG$3,Tipy!FF28=Výsledky!$GI$3),60,0)))</f>
        <v>0</v>
      </c>
      <c r="GE34" s="61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61">
        <f>IF(ISBLANK($GI$3),"",IF(OR(Tipy!FG28=Výsledky!$GD$6,Tipy!FG28=Výsledky!$GD$7,Tipy!FG28=Výsledky!$GD$8,Tipy!FG28=Výsledky!$GD$9),VLOOKUP(Tipy!FG28,'Kategórie hráčov'!$A$2:$B$51,2,FALSE),0))</f>
        <v>0</v>
      </c>
      <c r="GG34" s="61">
        <f>IF(ISBLANK($GI$3),"",IF(OR(Tipy!FH28=Výsledky!$GG$6,Tipy!FH28=Výsledky!$GG$7,Tipy!FH28=Výsledky!$GG$8,Tipy!FH28=Výsledky!$GG$9),VLOOKUP(Tipy!FH28,'Kategórie hráčov'!$A$27:$B$76,2,FALSE),0))</f>
        <v>0</v>
      </c>
      <c r="GH34" s="62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5">
        <f>IF(ISBLANK($GI$3),"",IF(ISBLANK(Tipy!FD28),"-",SUM(GD34:GH34)))</f>
        <v>20</v>
      </c>
      <c r="GJ34" s="64"/>
      <c r="GK34" s="61">
        <f>IF(ISBLANK($GP$3),"",IF(ISBLANK(Tipy!FJ28),0,IF(AND(Tipy!FJ28=Výsledky!$GN$3,Tipy!FL28=Výsledky!$GP$3),60,0)))</f>
        <v>0</v>
      </c>
      <c r="GL34" s="61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61">
        <f>IF(ISBLANK($GP$3),"",IF(OR(Tipy!FM28=Výsledky!$GK$6,Tipy!FM28=Výsledky!$GK$7,Tipy!FM28=Výsledky!$GK$8,Tipy!FM28=Výsledky!$GK$9),VLOOKUP(Tipy!FM28,'Kategórie hráčov'!$A$2:$B$51,2,FALSE),0))</f>
        <v>0</v>
      </c>
      <c r="GN34" s="61">
        <f>IF(ISBLANK($GP$3),"",IF(OR(Tipy!FN28=Výsledky!$GN$6,Tipy!FN28=Výsledky!$GN$7,Tipy!FN28=Výsledky!$GN$8,Tipy!FN28=Výsledky!$GN$9),VLOOKUP(Tipy!FN28,'Kategórie hráčov'!$A$27:$B$76,2,FALSE),0))</f>
        <v>0</v>
      </c>
      <c r="GO34" s="62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5">
        <f>IF(ISBLANK($GP$3),"",IF(ISBLANK(Tipy!FJ28),"-",SUM(GK34:GO34)))</f>
        <v>10</v>
      </c>
      <c r="GQ34" s="64"/>
      <c r="GR34" s="61">
        <f>IF(ISBLANK($GW$3),"",IF(ISBLANK(Tipy!FP28),0,IF(AND(Tipy!FP28=Výsledky!$GU$3,Tipy!FR28=Výsledky!$GW$3),60,0)))</f>
        <v>0</v>
      </c>
      <c r="GS34" s="61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61">
        <f>IF(ISBLANK($GW$3),"",IF(OR(Tipy!FS28=Výsledky!$GR$6,Tipy!FS28=Výsledky!$GR$7,Tipy!FS28=Výsledky!$GR$8,Tipy!FS28=Výsledky!$GR$9),VLOOKUP(Tipy!FS28,'Kategórie hráčov'!$A$2:$B$51,2,FALSE),0))</f>
        <v>0</v>
      </c>
      <c r="GU34" s="61">
        <f>IF(ISBLANK($GW$3),"",IF(OR(Tipy!FT28=Výsledky!$GU$6,Tipy!FT28=Výsledky!$GU$7,Tipy!FT28=Výsledky!$GU$8,Tipy!FT28=Výsledky!$GU$9),VLOOKUP(Tipy!FT28,'Kategórie hráčov'!$A$27:$B$76,2,FALSE),0))</f>
        <v>0</v>
      </c>
      <c r="GV34" s="62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5">
        <f>IF(ISBLANK($GW$3),"",IF(ISBLANK(Tipy!FP28),"-",SUM(GR34:GV34)))</f>
        <v>20</v>
      </c>
      <c r="GX34" s="64"/>
      <c r="GY34" s="61">
        <f>IF(ISBLANK($HD$3),"",IF(ISBLANK(Tipy!FV28),0,IF(AND(Tipy!FV28=Výsledky!$HB$3,Tipy!FX28=Výsledky!$HD$3),60,0)))</f>
        <v>0</v>
      </c>
      <c r="GZ34" s="61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61">
        <f>IF(ISBLANK($HD$3),"",IF(OR(Tipy!FY28=Výsledky!$GY$6,Tipy!FY28=Výsledky!$GY$7,Tipy!FY28=Výsledky!$GY$8,Tipy!FY28=Výsledky!$GY$9),VLOOKUP(Tipy!FY28,'Kategórie hráčov'!$A$2:$B$51,2,FALSE),0))</f>
        <v>0</v>
      </c>
      <c r="HB34" s="61">
        <f>IF(ISBLANK($HD$3),"",IF(OR(Tipy!FZ28=Výsledky!$HB$6,Tipy!FZ28=Výsledky!$HB$7,Tipy!FZ28=Výsledky!$HB$8,Tipy!FZ28=Výsledky!$HB$9),VLOOKUP(Tipy!FZ28,'Kategórie hráčov'!$A$27:$B$76,2,FALSE),0))</f>
        <v>20</v>
      </c>
      <c r="HC34" s="62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5">
        <f>IF(ISBLANK($HD$3),"",IF(ISBLANK(Tipy!FV28),"-",SUM(GY34:HC34)))</f>
        <v>40</v>
      </c>
      <c r="HE34" s="64"/>
      <c r="HF34" s="61">
        <f>IF(ISBLANK($HK$3),"",IF(ISBLANK(Tipy!GB28),0,IF(AND(Tipy!GB28=Výsledky!$HI$3,Tipy!GD28=Výsledky!$HK$3),60,0)))</f>
        <v>0</v>
      </c>
      <c r="HG34" s="61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61">
        <f>IF(ISBLANK($HK$3),"",IF(OR(Tipy!GE28=Výsledky!$HF$6,Tipy!GE28=Výsledky!$HF$7,Tipy!GE28=Výsledky!$HF$8,Tipy!GE28=Výsledky!$HF$9),VLOOKUP(Tipy!GE28,'Kategórie hráčov'!$A$2:$B$51,2,FALSE),0))</f>
        <v>0</v>
      </c>
      <c r="HI34" s="61">
        <f>IF(ISBLANK($HK$3),"",IF(OR(Tipy!GF28=Výsledky!$HI$6,Tipy!GF28=Výsledky!$HI$7,Tipy!GF28=Výsledky!$HI$8,Tipy!GF28=Výsledky!$HI$9),VLOOKUP(Tipy!GF28,'Kategórie hráčov'!$A$27:$B$76,2,FALSE),0))</f>
        <v>0</v>
      </c>
      <c r="HJ34" s="62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5">
        <f>IF(ISBLANK($HK$3),"",IF(ISBLANK(Tipy!GB28),"-",SUM(HF34:HJ34)))</f>
        <v>20</v>
      </c>
      <c r="HL34" s="64"/>
      <c r="HM34" s="61">
        <f>IF(ISBLANK($HR$3),"",IF(ISBLANK(Tipy!GH28),0,IF(AND(Tipy!GH28=Výsledky!$HP$3,Tipy!GJ28=Výsledky!$HR$3),60,0)))</f>
        <v>0</v>
      </c>
      <c r="HN34" s="61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61">
        <f>IF(ISBLANK($HR$3),"",IF(OR(Tipy!GK28=Výsledky!$HM$6,Tipy!GK28=Výsledky!$HM$7,Tipy!GK28=Výsledky!$HM$8,Tipy!GK28=Výsledky!$HM$9),VLOOKUP(Tipy!GK28,'Kategórie hráčov'!$A$2:$B$51,2,FALSE),0))</f>
        <v>0</v>
      </c>
      <c r="HP34" s="61">
        <f>IF(ISBLANK($HR$3),"",IF(OR(Tipy!GL28=Výsledky!$HP$6,Tipy!GL28=Výsledky!$HP$7,Tipy!GL28=Výsledky!$HP$8,Tipy!GL28=Výsledky!$HP$9),VLOOKUP(Tipy!GL28,'Kategórie hráčov'!$A$27:$B$76,2,FALSE),0))</f>
        <v>0</v>
      </c>
      <c r="HQ34" s="62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5">
        <f>IF(ISBLANK($HR$3),"",IF(ISBLANK(Tipy!GH28),"-",SUM(HM34:HQ34)))</f>
        <v>20</v>
      </c>
      <c r="HS34" s="64"/>
      <c r="HT34" s="61">
        <f>IF(ISBLANK($HY$3),"",IF(ISBLANK(Tipy!GN28),0,IF(AND(Tipy!GN28=Výsledky!$HW$3,Tipy!GP28=Výsledky!$HY$3),60,0)))</f>
        <v>0</v>
      </c>
      <c r="HU34" s="61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61">
        <f>IF(ISBLANK($HY$3),"",IF(OR(Tipy!GQ28=Výsledky!$HT$6,Tipy!GQ28=Výsledky!$HT$7,Tipy!GQ28=Výsledky!$HT$8,Tipy!GQ28=Výsledky!$HT$9),VLOOKUP(Tipy!GQ28,'Kategórie hráčov'!$A$2:$B$51,2,FALSE),0))</f>
        <v>0</v>
      </c>
      <c r="HW34" s="61">
        <f>IF(ISBLANK($HY$3),"",IF(OR(Tipy!GR28=Výsledky!$HW$6,Tipy!GR28=Výsledky!$HW$7,Tipy!GR28=Výsledky!$HW$8,Tipy!GR28=Výsledky!$HW$9),VLOOKUP(Tipy!GR28,'Kategórie hráčov'!$A$27:$B$76,2,FALSE),0))</f>
        <v>20</v>
      </c>
      <c r="HX34" s="62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5">
        <f>IF(ISBLANK($HY$3),"",IF(ISBLANK(Tipy!GN28),"-",SUM(HT34:HX34)))</f>
        <v>40</v>
      </c>
      <c r="HZ34" s="64"/>
      <c r="IA34" s="61">
        <f>IF(ISBLANK($IF$3),"",IF(ISBLANK(Tipy!GT28),0,IF(AND(Tipy!GT28=Výsledky!$ID$3,Tipy!GV28=Výsledky!$IF$3),60,0)))</f>
        <v>0</v>
      </c>
      <c r="IB34" s="61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61">
        <f>IF(ISBLANK($IF$3),"",IF(OR(Tipy!GW28=Výsledky!$IA$6,Tipy!GW28=Výsledky!$IA$7,Tipy!GW28=Výsledky!$IA$8,Tipy!GW28=Výsledky!$IA$9),VLOOKUP(Tipy!GW28,'Kategórie hráčov'!$A$2:$B$51,2,FALSE),0))</f>
        <v>0</v>
      </c>
      <c r="ID34" s="61">
        <f>IF(ISBLANK($IF$3),"",IF(OR(Tipy!GX28=Výsledky!$ID$6,Tipy!GX28=Výsledky!$ID$7,Tipy!GX28=Výsledky!$ID$8,Tipy!GX28=Výsledky!$ID$9),IF(VLOOKUP(Tipy!GX28,'Kategórie hráčov'!$A$2:$B$46,2,FALSE)=30,30,20),0))</f>
        <v>0</v>
      </c>
      <c r="IE34" s="62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65">
        <f>IF(ISBLANK($IF$3),"",IF(ISBLANK(Tipy!GT28),"-",SUM(IA34:IE34)))</f>
        <v>0</v>
      </c>
      <c r="IG34" s="64"/>
      <c r="IH34" s="61">
        <f>IF(ISBLANK($IM$3),"",IF(ISBLANK(Tipy!GZ28),0,IF(AND(Tipy!GZ28=Výsledky!$IK$3,Tipy!HB28=Výsledky!$IM$3),60,0)))</f>
        <v>0</v>
      </c>
      <c r="II34" s="61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61">
        <f>IF(ISBLANK($IM$3),"",IF(OR(Tipy!HC28=Výsledky!$IH$6,Tipy!HC28=Výsledky!$IH$7,Tipy!HC28=Výsledky!$IH$8,Tipy!HC28=Výsledky!$IH$9),VLOOKUP(Tipy!HC28,'Kategórie hráčov'!$A$2:$B$51,2,FALSE),0))</f>
        <v>20</v>
      </c>
      <c r="IK34" s="61">
        <f>IF(ISBLANK($IM$3),"",IF(OR(Tipy!HD28=Výsledky!$IK$6,Tipy!HD28=Výsledky!$IK$7,Tipy!HD28=Výsledky!$IK$8,Tipy!HD28=Výsledky!$IK$9),VLOOKUP(Tipy!HD28,'Kategórie hráčov'!$A$27:$B$76,2,FALSE),0))</f>
        <v>0</v>
      </c>
      <c r="IL34" s="62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65">
        <f>IF(ISBLANK($IM$3),"",IF(ISBLANK(Tipy!GZ28),"-",SUM(IH34:IL34)))</f>
        <v>40</v>
      </c>
      <c r="IN34" s="64"/>
      <c r="IO34" s="61">
        <f>IF(ISBLANK($IT$3),"",IF(ISBLANK(Tipy!HF28),0,IF(AND(Tipy!HF28=Výsledky!$IR$3,Tipy!HH28=Výsledky!$IT$3),60,0)))</f>
        <v>0</v>
      </c>
      <c r="IP34" s="61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61">
        <f>IF(ISBLANK($IT$3),"",IF(OR(Tipy!HI28=Výsledky!$IO$6,Tipy!HI28=Výsledky!$IO$7,Tipy!HI28=Výsledky!$IO$8,Tipy!HI28=Výsledky!$IO$9),VLOOKUP(Tipy!HI28,'Kategórie hráčov'!$A$2:$B$51,2,FALSE),0))</f>
        <v>20</v>
      </c>
      <c r="IR34" s="61">
        <f>IF(ISBLANK($IT$3),"",IF(OR(Tipy!HJ28=Výsledky!$IR$6,Tipy!HJ28=Výsledky!$IR$7,Tipy!HJ28=Výsledky!$IR$8,Tipy!HJ28=Výsledky!$IR$9),VLOOKUP(Tipy!HJ28,'Kategórie hráčov'!$A$27:$B$76,2,FALSE),0))</f>
        <v>0</v>
      </c>
      <c r="IS34" s="62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65">
        <f>IF(ISBLANK($IT$3),"",IF(ISBLANK(Tipy!HF28),"-",SUM(IO34:IS34)))</f>
        <v>40</v>
      </c>
      <c r="IU34" s="64"/>
      <c r="IV34" s="61">
        <f>IF(ISBLANK($JA$3),"",IF(ISBLANK(Tipy!HL28),0,IF(AND(Tipy!HL28=Výsledky!$IY$3,Tipy!HN28=Výsledky!$JA$3),60,0)))</f>
        <v>0</v>
      </c>
      <c r="IW34" s="61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61">
        <f>IF(ISBLANK($JA$3),"",IF(OR(Tipy!HO28=Výsledky!$IV$6,Tipy!HO28=Výsledky!$IV$7,Tipy!HO28=Výsledky!$IV$8,Tipy!HO28=Výsledky!$IV$9),IF(VLOOKUP(Tipy!HO28,'Kategórie hráčov'!$A$2:$B$46,2,FALSE)=30,30,20),0))</f>
        <v>0</v>
      </c>
      <c r="IY34" s="61">
        <f>IF(ISBLANK($JA$3),"",IF(OR(Tipy!HP28=Výsledky!$IY$6,Tipy!HP28=Výsledky!$IY$7,Tipy!HP28=Výsledky!$IY$8,Tipy!HP28=Výsledky!$IY$9),IF(VLOOKUP(Tipy!HP28,'Kategórie hráčov'!$A$2:$B$46,2,FALSE)=30,30,20),0))</f>
        <v>0</v>
      </c>
      <c r="IZ34" s="62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65">
        <f>IF(ISBLANK($JA$3),"",IF(ISBLANK(Tipy!HL28),"-",SUM(IV34:IZ34)))</f>
        <v>0</v>
      </c>
      <c r="JB34" s="64"/>
      <c r="JC34" s="102">
        <f>IF(ISBLANK($JH$3),"",IF(ISBLANK(Tipy!HR28),0,IF(AND(Tipy!HR28=Výsledky!$JF$3,Tipy!HT28=Výsledky!$JH$3),60,0)))</f>
        <v>0</v>
      </c>
      <c r="JD34" s="101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101">
        <f>IF(ISBLANK($JH$3),"",IF(OR(Tipy!HU28=Výsledky!$JC$6,Tipy!HU28=Výsledky!$JC$7,Tipy!HU28=Výsledky!$JC$8,Tipy!HU28=Výsledky!$JC$9),VLOOKUP(Tipy!HU28,'Kategórie hráčov'!$A$2:$B$51,2,FALSE),0))</f>
        <v>20</v>
      </c>
      <c r="JF34" s="101">
        <f>IF(ISBLANK($JH$3),"",IF(OR(Tipy!HV28=Výsledky!$JF$6,Tipy!HV28=Výsledky!$JF$7,Tipy!HV28=Výsledky!$JF$8,Tipy!HV28=Výsledky!$JF$9),VLOOKUP(Tipy!HV28,'Kategórie hráčov'!$A$27:$B$76,2,FALSE),0))</f>
        <v>30</v>
      </c>
      <c r="JG34" s="303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63">
        <f>IF(ISBLANK($JH$3),"",IF(ISBLANK(Tipy!HR28),"-",SUM(JC34:JG34)))</f>
        <v>80</v>
      </c>
      <c r="JI34" s="64"/>
      <c r="JJ34" s="61">
        <f>IF(ISBLANK($JH$3),"",IF(ISBLANK(Tipy!HX28),0,IF(AND(Tipy!HX28=Výsledky!$JF$3,Tipy!HZ28=Výsledky!$JH$3),60,0)))</f>
        <v>0</v>
      </c>
      <c r="JK34" s="61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61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61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62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65" t="str">
        <f>IF(ISBLANK($JH$3),"",IF(ISBLANK(Tipy!HX28),"-",SUM(JJ34:JN34)))</f>
        <v>-</v>
      </c>
      <c r="JP34" s="64"/>
      <c r="JQ34" s="61">
        <f>IF(ISBLANK($JV$3),"",IF(ISBLANK(Tipy!ID28),0,IF(AND(Tipy!ID28=Výsledky!$JT$3,Tipy!IF28=Výsledky!$JV$3),60,0)))</f>
        <v>0</v>
      </c>
      <c r="JR34" s="61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61">
        <f>IF(ISBLANK($JV$3),"",IF(OR(Tipy!IG28=Výsledky!$JQ$6,Tipy!IG28=Výsledky!$JQ$7,Tipy!IG28=Výsledky!$JQ$8,Tipy!IG28=Výsledky!$JQ$9),VLOOKUP(Tipy!IG28,'Kategórie hráčov'!$A$2:$B$51,2,FALSE),0))</f>
        <v>0</v>
      </c>
      <c r="JT34" s="61">
        <f>IF(ISBLANK($JV$3),"",IF(OR(Tipy!IH28=Výsledky!$JT$6,Tipy!IH28=Výsledky!$JT$7,Tipy!IH28=Výsledky!$JT$8,Tipy!IH28=Výsledky!$JT$9),VLOOKUP(Tipy!IH28,'Kategórie hráčov'!$A$27:$B$76,2,FALSE),0))</f>
        <v>0</v>
      </c>
      <c r="JU34" s="62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65">
        <f>IF(ISBLANK($JV$3),"",IF(ISBLANK(Tipy!ID28),"-",SUM(JQ34:JU34)))</f>
        <v>30</v>
      </c>
      <c r="JW34" s="64"/>
      <c r="JX34" s="61">
        <f>IF(ISBLANK($KQ$3),"",IF(ISBLANK(Tipy!IJ28),0,IF(AND(Tipy!IJ28=Výsledky!$KO$3,Tipy!IL28=Výsledky!$KQ$3),60,0)))</f>
        <v>0</v>
      </c>
      <c r="JY34" s="61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>0</v>
      </c>
      <c r="JZ34" s="61">
        <f>IF(ISBLANK($KQ$3),"",IF(OR(Tipy!IM28=Výsledky!$JX$6,Tipy!IM28=Výsledky!$JX$7,Tipy!IM28=Výsledky!$JX$8,Tipy!IM28=Výsledky!$JX$9),IF(VLOOKUP(Tipy!IM28,'Kategórie hráčov'!$A$2:$B$46,2,FALSE)=30,30,20),0))</f>
        <v>0</v>
      </c>
      <c r="KA34" s="61">
        <f>IF(ISBLANK($KQ$3),"",IF(OR(Tipy!IN28=Výsledky!$KA$6,Tipy!IN28=Výsledky!$KA$7,Tipy!IN28=Výsledky!$KA$8,Tipy!IN28=Výsledky!$KA$9),IF(VLOOKUP(Tipy!IN28,'Kategórie hráčov'!$A$2:$B$46,2,FALSE)=30,30,20),0))</f>
        <v>0</v>
      </c>
      <c r="KB34" s="62">
        <f>IF(ISBLANK($KQ$3),"",IF(ISBLANK(Tipy!IJ28),0,IF(OR(AND(Tipy!IJ28=Výsledky!$KO$3,OR(Tipy!IL28=Výsledky!$KQ$3+1,Tipy!IL28=Výsledky!$KQ$3-1)),AND(Tipy!IL28=Výsledky!$KQ$3,OR(Tipy!IJ28=Výsledky!$KO$3+1,Tipy!IJ28=Výsledky!$KO$3-1))),10,0)))</f>
        <v>0</v>
      </c>
      <c r="KC34" s="65" t="str">
        <f>IF(ISBLANK($KQ$3),"",IF(ISBLANK(Tipy!IJ28),"-",SUM(JX34:KB34)))</f>
        <v>-</v>
      </c>
      <c r="KD34" s="64"/>
      <c r="KE34" s="61">
        <f>IF(ISBLANK($KJ$3),"",IF(ISBLANK(Tipy!IP28),0,IF(AND(Tipy!IP28=Výsledky!$KH$3,Tipy!IR28=Výsledky!$KJ$3),60,0)))</f>
        <v>0</v>
      </c>
      <c r="KF34" s="61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20</v>
      </c>
      <c r="KG34" s="61">
        <f>IF(ISBLANK($KJ$3),"",IF(OR(Tipy!IS28=Výsledky!$KE$6,Tipy!IS28=Výsledky!$KE$7,Tipy!IS28=Výsledky!$KE$8,Tipy!IS28=Výsledky!$KE$9),VLOOKUP(Tipy!IS28,'Kategórie hráčov'!$A$2:$B$51,2,FALSE),0))</f>
        <v>40</v>
      </c>
      <c r="KH34" s="61">
        <f>IF(ISBLANK($KJ$3),"",IF(OR(Tipy!IT28=Výsledky!$KH$6,Tipy!IT28=Výsledky!$KH$7,Tipy!IT28=Výsledky!$KH$8,Tipy!IT28=Výsledky!$KH$9),VLOOKUP(Tipy!IT28,'Kategórie hráčov'!$A$27:$B$76,2,FALSE),0))</f>
        <v>0</v>
      </c>
      <c r="KI34" s="62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65">
        <f>IF(ISBLANK($KJ$3),"",IF(ISBLANK(Tipy!IP28),"-",SUM(KE34:KI34)))</f>
        <v>60</v>
      </c>
      <c r="KK34" s="64"/>
      <c r="KL34" s="61">
        <f>IF(ISBLANK($KQ$3),"",IF(ISBLANK(Tipy!IV28),0,IF(AND(Tipy!IV28=Výsledky!$KO$3,Tipy!IX28=Výsledky!$KQ$3),60,0)))</f>
        <v>0</v>
      </c>
      <c r="KM34" s="61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61">
        <f>IF(ISBLANK($KQ$3),"",IF(OR(Tipy!IY28=Výsledky!$KL$6,Tipy!IY28=Výsledky!$KL$7,Tipy!IY28=Výsledky!$KL$8,Tipy!IY28=Výsledky!$KL$9),VLOOKUP(Tipy!IY28,'Kategórie hráčov'!$A$2:$B$51,2,FALSE),0))</f>
        <v>0</v>
      </c>
      <c r="KO34" s="61">
        <f>IF(ISBLANK($KQ$3),"",IF(OR(Tipy!IZ28=Výsledky!$KO$6,Tipy!IZ28=Výsledky!$KO$7,Tipy!IZ28=Výsledky!$KO$8,Tipy!IZ28=Výsledky!$KO$9),VLOOKUP(Tipy!IZ28,'Kategórie hráčov'!$A$27:$B$76,2,FALSE),0))</f>
        <v>0</v>
      </c>
      <c r="KP34" s="62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65">
        <f>IF(ISBLANK($KJ$3),"",IF(ISBLANK(Tipy!IV28),"-",SUM(KL34:KP34)))</f>
        <v>0</v>
      </c>
      <c r="KR34" s="64"/>
      <c r="KS34" s="61">
        <f>IF(ISBLANK($KX$3),"",IF(ISBLANK(Tipy!JB28),0,IF(AND(Tipy!JB28=Výsledky!$KV$3,Tipy!JD28=Výsledky!$KX$3),60,0)))</f>
        <v>0</v>
      </c>
      <c r="KT34" s="61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20</v>
      </c>
      <c r="KU34" s="61">
        <f>IF(ISBLANK($KX$3),"",IF(OR(Tipy!JE28=Výsledky!$KS$6,Tipy!JE28=Výsledky!$KS$7,Tipy!JE28=Výsledky!$KS$8,Tipy!JE28=Výsledky!$KS$9),VLOOKUP(Tipy!JE28,'Kategórie hráčov'!$A$2:$B$51,2,FALSE),0))</f>
        <v>0</v>
      </c>
      <c r="KV34" s="61">
        <f>IF(ISBLANK($KX$3),"",IF(OR(Tipy!JF28=Výsledky!$KV$6,Tipy!JF28=Výsledky!$KV$7,Tipy!JF28=Výsledky!$KV$8,Tipy!JF28=Výsledky!$KV$9),VLOOKUP(Tipy!JF28,'Kategórie hráčov'!$A$27:$B$76,2,FALSE),0))</f>
        <v>0</v>
      </c>
      <c r="KW34" s="62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65">
        <f>IF(ISBLANK($KX$3),"",IF(ISBLANK(Tipy!JB28),"-",SUM(KS34:KW34)))</f>
        <v>20</v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>
        <f>IF(ISBLANK($JH$3),"",IF(ISBLANK(Tipy!JU28),0,IF(AND(Tipy!JU28=Výsledky!$JF$3,Tipy!JW28=Výsledky!$JH$3),60,0)))</f>
        <v>0</v>
      </c>
      <c r="LH34" s="61" t="e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>#VALUE!</v>
      </c>
      <c r="LI34" s="61" t="e">
        <f>IF(ISBLANK($JH$3),"",IF(OR(Tipy!JX28=Výsledky!#REF!,Tipy!JX28=Výsledky!#REF!,Tipy!JX28=Výsledky!#REF!,Tipy!JX28=Výsledky!$JJ$9),IF(VLOOKUP(Tipy!JX28,'Kategórie hráčov'!$A$2:$B$46,2,FALSE)=30,30,20),0))</f>
        <v>#REF!</v>
      </c>
      <c r="LJ34" s="61" t="e">
        <f>IF(ISBLANK($JH$3),"",IF(OR(Tipy!JY28=Výsledky!#REF!,Tipy!JY28=Výsledky!#REF!,Tipy!JY28=Výsledky!#REF!,Tipy!JY28=Výsledky!$JM$9),IF(VLOOKUP(Tipy!JY28,'Kategórie hráčov'!$A$2:$B$46,2,FALSE)=30,30,20),0))</f>
        <v>#REF!</v>
      </c>
      <c r="LK34" s="62">
        <f>IF(ISBLANK($JH$3),"",IF(ISBLANK(Tipy!JU28),0,IF(OR(AND(Tipy!JU28=Výsledky!$JF$3,OR(Tipy!JW28=Výsledky!$JH$3+1,Tipy!JW28=Výsledky!$JH$3-1)),AND(Tipy!JW28=Výsledky!$JH$3,OR(Tipy!JU28=Výsledky!$JF$3+1,Tipy!JU28=Výsledky!$JF$3-1))),10,0)))</f>
        <v>0</v>
      </c>
      <c r="LL34" s="65" t="e">
        <f>IF(ISBLANK($JH$3),"",IF(ISBLANK(Tipy!JU28),"-",SUM(LG34:LK34)))</f>
        <v>#VALUE!</v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>
        <f>IF(ISBLANK($JH$3),"",IF(ISBLANK(Tipy!KI28),0,IF(AND(Tipy!KI28=Výsledky!$JF$3,Tipy!KK28=Výsledky!$JH$3),60,0)))</f>
        <v>0</v>
      </c>
      <c r="LV34" s="61" t="e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>#VALUE!</v>
      </c>
      <c r="LW34" s="61" t="e">
        <f>IF(ISBLANK($JH$3),"",IF(OR(Tipy!KL28=Výsledky!#REF!,Tipy!KL28=Výsledky!#REF!,Tipy!KL28=Výsledky!#REF!,Tipy!KL28=Výsledky!$JJ$9),IF(VLOOKUP(Tipy!KL28,'Kategórie hráčov'!$A$2:$B$46,2,FALSE)=30,30,20),0))</f>
        <v>#REF!</v>
      </c>
      <c r="LX34" s="61" t="e">
        <f>IF(ISBLANK($JH$3),"",IF(OR(Tipy!KM28=Výsledky!#REF!,Tipy!KM28=Výsledky!#REF!,Tipy!KM28=Výsledky!#REF!,Tipy!KM28=Výsledky!$JM$9),IF(VLOOKUP(Tipy!KM28,'Kategórie hráčov'!$A$2:$B$46,2,FALSE)=30,30,20),0))</f>
        <v>#REF!</v>
      </c>
      <c r="LY34" s="62">
        <f>IF(ISBLANK($JH$3),"",IF(ISBLANK(Tipy!KI28),0,IF(OR(AND(Tipy!KI28=Výsledky!$JF$3,OR(Tipy!KK28=Výsledky!$JH$3+1,Tipy!KK28=Výsledky!$JH$3-1)),AND(Tipy!KK28=Výsledky!$JH$3,OR(Tipy!KI28=Výsledky!$JF$3+1,Tipy!KI28=Výsledky!$JF$3-1))),10,0)))</f>
        <v>0</v>
      </c>
      <c r="LZ34" s="65" t="e">
        <f>IF(ISBLANK($JH$3),"",IF(ISBLANK(Tipy!KI28),"-",SUM(LU34:LY34)))</f>
        <v>#VALUE!</v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 x14ac:dyDescent="0.2">
      <c r="A35" s="287">
        <f>Tipy!A29</f>
        <v>62</v>
      </c>
      <c r="B35" s="302" t="s">
        <v>256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>
        <f>IF(ISBLANK($GB$3),"",IF(ISBLANK(Tipy!EX29),0,IF(AND(Tipy!EX29=Výsledky!$FZ$3,Tipy!EZ29=Výsledky!$GB$3),60,0)))</f>
        <v>0</v>
      </c>
      <c r="FX35" s="61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61">
        <f>IF(ISBLANK($GB$3),"",IF(OR(Tipy!FA29=Výsledky!$FW$6,Tipy!FA29=Výsledky!$FW$7,Tipy!FA29=Výsledky!$FW$8,Tipy!FA29=Výsledky!$FW$9),IF(VLOOKUP(Tipy!FA29,'Kategórie hráčov'!$A$2:$B$46,2,FALSE)=30,30,20),0))</f>
        <v>0</v>
      </c>
      <c r="FZ35" s="61">
        <f>IF(ISBLANK($GB$3),"",IF(OR(Tipy!FB29=Výsledky!$FZ$6,Tipy!FB29=Výsledky!$FZ$7,Tipy!FB29=Výsledky!$FZ$8,Tipy!FB29=Výsledky!$FZ$9),IF(VLOOKUP(Tipy!FB29,'Kategórie hráčov'!$A$2:$B$46,2,FALSE)=30,30,20),0))</f>
        <v>0</v>
      </c>
      <c r="GA35" s="62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5">
        <f>IF(ISBLANK($GB$3),"",IF(ISBLANK(Tipy!EX29),"-",SUM(FW35:GA35)))</f>
        <v>0</v>
      </c>
      <c r="GC35" s="64"/>
      <c r="GD35" s="61">
        <f>IF(ISBLANK($GI$3),"",IF(ISBLANK(Tipy!FD29),0,IF(AND(Tipy!FD29=Výsledky!$GG$3,Tipy!FF29=Výsledky!$GI$3),60,0)))</f>
        <v>0</v>
      </c>
      <c r="GE35" s="61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61">
        <f>IF(ISBLANK($GI$3),"",IF(OR(Tipy!FG29=Výsledky!$GD$6,Tipy!FG29=Výsledky!$GD$7,Tipy!FG29=Výsledky!$GD$8,Tipy!FG29=Výsledky!$GD$9),VLOOKUP(Tipy!FG29,'Kategórie hráčov'!$A$2:$B$51,2,FALSE),0))</f>
        <v>20</v>
      </c>
      <c r="GG35" s="61">
        <f>IF(ISBLANK($GI$3),"",IF(OR(Tipy!FH29=Výsledky!$GG$6,Tipy!FH29=Výsledky!$GG$7,Tipy!FH29=Výsledky!$GG$8,Tipy!FH29=Výsledky!$GG$9),VLOOKUP(Tipy!FH29,'Kategórie hráčov'!$A$27:$B$76,2,FALSE),0))</f>
        <v>20</v>
      </c>
      <c r="GH35" s="62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5">
        <f>IF(ISBLANK($GI$3),"",IF(ISBLANK(Tipy!FD29),"-",SUM(GD35:GH35)))</f>
        <v>60</v>
      </c>
      <c r="GJ35" s="64"/>
      <c r="GK35" s="61">
        <f>IF(ISBLANK($GP$3),"",IF(ISBLANK(Tipy!FJ29),0,IF(AND(Tipy!FJ29=Výsledky!$GN$3,Tipy!FL29=Výsledky!$GP$3),60,0)))</f>
        <v>0</v>
      </c>
      <c r="GL35" s="61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61">
        <f>IF(ISBLANK($GP$3),"",IF(OR(Tipy!FM29=Výsledky!$GK$6,Tipy!FM29=Výsledky!$GK$7,Tipy!FM29=Výsledky!$GK$8,Tipy!FM29=Výsledky!$GK$9),VLOOKUP(Tipy!FM29,'Kategórie hráčov'!$A$2:$B$51,2,FALSE),0))</f>
        <v>20</v>
      </c>
      <c r="GN35" s="61">
        <f>IF(ISBLANK($GP$3),"",IF(OR(Tipy!FN29=Výsledky!$GN$6,Tipy!FN29=Výsledky!$GN$7,Tipy!FN29=Výsledky!$GN$8,Tipy!FN29=Výsledky!$GN$9),VLOOKUP(Tipy!FN29,'Kategórie hráčov'!$A$27:$B$76,2,FALSE),0))</f>
        <v>30</v>
      </c>
      <c r="GO35" s="62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5">
        <f>IF(ISBLANK($GP$3),"",IF(ISBLANK(Tipy!FJ29),"-",SUM(GK35:GO35)))</f>
        <v>50</v>
      </c>
      <c r="GQ35" s="64"/>
      <c r="GR35" s="61">
        <f>IF(ISBLANK($GW$3),"",IF(ISBLANK(Tipy!FP29),0,IF(AND(Tipy!FP29=Výsledky!$GU$3,Tipy!FR29=Výsledky!$GW$3),60,0)))</f>
        <v>0</v>
      </c>
      <c r="GS35" s="61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61">
        <f>IF(ISBLANK($GW$3),"",IF(OR(Tipy!FS29=Výsledky!$GR$6,Tipy!FS29=Výsledky!$GR$7,Tipy!FS29=Výsledky!$GR$8,Tipy!FS29=Výsledky!$GR$9),VLOOKUP(Tipy!FS29,'Kategórie hráčov'!$A$2:$B$51,2,FALSE),0))</f>
        <v>0</v>
      </c>
      <c r="GU35" s="61">
        <f>IF(ISBLANK($GW$3),"",IF(OR(Tipy!FT29=Výsledky!$GU$6,Tipy!FT29=Výsledky!$GU$7,Tipy!FT29=Výsledky!$GU$8,Tipy!FT29=Výsledky!$GU$9),VLOOKUP(Tipy!FT29,'Kategórie hráčov'!$A$27:$B$76,2,FALSE),0))</f>
        <v>0</v>
      </c>
      <c r="GV35" s="62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5">
        <f>IF(ISBLANK($GW$3),"",IF(ISBLANK(Tipy!FP29),"-",SUM(GR35:GV35)))</f>
        <v>30</v>
      </c>
      <c r="GX35" s="64"/>
      <c r="GY35" s="61">
        <f>IF(ISBLANK($HD$3),"",IF(ISBLANK(Tipy!FV29),0,IF(AND(Tipy!FV29=Výsledky!$HB$3,Tipy!FX29=Výsledky!$HD$3),60,0)))</f>
        <v>0</v>
      </c>
      <c r="GZ35" s="61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61">
        <f>IF(ISBLANK($HD$3),"",IF(OR(Tipy!FY29=Výsledky!$GY$6,Tipy!FY29=Výsledky!$GY$7,Tipy!FY29=Výsledky!$GY$8,Tipy!FY29=Výsledky!$GY$9),VLOOKUP(Tipy!FY29,'Kategórie hráčov'!$A$2:$B$51,2,FALSE),0))</f>
        <v>20</v>
      </c>
      <c r="HB35" s="61">
        <f>IF(ISBLANK($HD$3),"",IF(OR(Tipy!FZ29=Výsledky!$HB$6,Tipy!FZ29=Výsledky!$HB$7,Tipy!FZ29=Výsledky!$HB$8,Tipy!FZ29=Výsledky!$HB$9),VLOOKUP(Tipy!FZ29,'Kategórie hráčov'!$A$27:$B$76,2,FALSE),0))</f>
        <v>0</v>
      </c>
      <c r="HC35" s="62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5">
        <f>IF(ISBLANK($HD$3),"",IF(ISBLANK(Tipy!FV29),"-",SUM(GY35:HC35)))</f>
        <v>50</v>
      </c>
      <c r="HE35" s="64"/>
      <c r="HF35" s="61">
        <f>IF(ISBLANK($HK$3),"",IF(ISBLANK(Tipy!GB29),0,IF(AND(Tipy!GB29=Výsledky!$HI$3,Tipy!GD29=Výsledky!$HK$3),60,0)))</f>
        <v>0</v>
      </c>
      <c r="HG35" s="61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61">
        <f>IF(ISBLANK($HK$3),"",IF(OR(Tipy!GE29=Výsledky!$HF$6,Tipy!GE29=Výsledky!$HF$7,Tipy!GE29=Výsledky!$HF$8,Tipy!GE29=Výsledky!$HF$9),VLOOKUP(Tipy!GE29,'Kategórie hráčov'!$A$2:$B$51,2,FALSE),0))</f>
        <v>0</v>
      </c>
      <c r="HI35" s="61">
        <f>IF(ISBLANK($HK$3),"",IF(OR(Tipy!GF29=Výsledky!$HI$6,Tipy!GF29=Výsledky!$HI$7,Tipy!GF29=Výsledky!$HI$8,Tipy!GF29=Výsledky!$HI$9),VLOOKUP(Tipy!GF29,'Kategórie hráčov'!$A$27:$B$76,2,FALSE),0))</f>
        <v>0</v>
      </c>
      <c r="HJ35" s="62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5">
        <f>IF(ISBLANK($HK$3),"",IF(ISBLANK(Tipy!GB29),"-",SUM(HF35:HJ35)))</f>
        <v>0</v>
      </c>
      <c r="HL35" s="64"/>
      <c r="HM35" s="61">
        <f>IF(ISBLANK($HR$3),"",IF(ISBLANK(Tipy!GH29),0,IF(AND(Tipy!GH29=Výsledky!$HP$3,Tipy!GJ29=Výsledky!$HR$3),60,0)))</f>
        <v>0</v>
      </c>
      <c r="HN35" s="61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61">
        <f>IF(ISBLANK($HR$3),"",IF(OR(Tipy!GK29=Výsledky!$HM$6,Tipy!GK29=Výsledky!$HM$7,Tipy!GK29=Výsledky!$HM$8,Tipy!GK29=Výsledky!$HM$9),VLOOKUP(Tipy!GK29,'Kategórie hráčov'!$A$2:$B$51,2,FALSE),0))</f>
        <v>0</v>
      </c>
      <c r="HP35" s="61">
        <f>IF(ISBLANK($HR$3),"",IF(OR(Tipy!GL29=Výsledky!$HP$6,Tipy!GL29=Výsledky!$HP$7,Tipy!GL29=Výsledky!$HP$8,Tipy!GL29=Výsledky!$HP$9),VLOOKUP(Tipy!GL29,'Kategórie hráčov'!$A$27:$B$76,2,FALSE),0))</f>
        <v>0</v>
      </c>
      <c r="HQ35" s="62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5">
        <f>IF(ISBLANK($HR$3),"",IF(ISBLANK(Tipy!GH29),"-",SUM(HM35:HQ35)))</f>
        <v>20</v>
      </c>
      <c r="HS35" s="64"/>
      <c r="HT35" s="61">
        <f>IF(ISBLANK($HY$3),"",IF(ISBLANK(Tipy!GN29),0,IF(AND(Tipy!GN29=Výsledky!$HW$3,Tipy!GP29=Výsledky!$HY$3),60,0)))</f>
        <v>0</v>
      </c>
      <c r="HU35" s="61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61">
        <f>IF(ISBLANK($HY$3),"",IF(OR(Tipy!GQ29=Výsledky!$HT$6,Tipy!GQ29=Výsledky!$HT$7,Tipy!GQ29=Výsledky!$HT$8,Tipy!GQ29=Výsledky!$HT$9),VLOOKUP(Tipy!GQ29,'Kategórie hráčov'!$A$2:$B$51,2,FALSE),0))</f>
        <v>20</v>
      </c>
      <c r="HW35" s="61">
        <f>IF(ISBLANK($HY$3),"",IF(OR(Tipy!GR29=Výsledky!$HW$6,Tipy!GR29=Výsledky!$HW$7,Tipy!GR29=Výsledky!$HW$8,Tipy!GR29=Výsledky!$HW$9),VLOOKUP(Tipy!GR29,'Kategórie hráčov'!$A$27:$B$76,2,FALSE),0))</f>
        <v>0</v>
      </c>
      <c r="HX35" s="62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5">
        <f>IF(ISBLANK($HY$3),"",IF(ISBLANK(Tipy!GN29),"-",SUM(HT35:HX35)))</f>
        <v>40</v>
      </c>
      <c r="HZ35" s="64"/>
      <c r="IA35" s="61">
        <f>IF(ISBLANK($IF$3),"",IF(ISBLANK(Tipy!GT29),0,IF(AND(Tipy!GT29=Výsledky!$ID$3,Tipy!GV29=Výsledky!$IF$3),60,0)))</f>
        <v>0</v>
      </c>
      <c r="IB35" s="61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61">
        <f>IF(ISBLANK($IF$3),"",IF(OR(Tipy!GW29=Výsledky!$IA$6,Tipy!GW29=Výsledky!$IA$7,Tipy!GW29=Výsledky!$IA$8,Tipy!GW29=Výsledky!$IA$9),VLOOKUP(Tipy!GW29,'Kategórie hráčov'!$A$2:$B$51,2,FALSE),0))</f>
        <v>0</v>
      </c>
      <c r="ID35" s="61">
        <f>IF(ISBLANK($IF$3),"",IF(OR(Tipy!GX29=Výsledky!$ID$6,Tipy!GX29=Výsledky!$ID$7,Tipy!GX29=Výsledky!$ID$8,Tipy!GX29=Výsledky!$ID$9),IF(VLOOKUP(Tipy!GX29,'Kategórie hráčov'!$A$2:$B$46,2,FALSE)=30,30,20),0))</f>
        <v>0</v>
      </c>
      <c r="IE35" s="62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65">
        <f>IF(ISBLANK($IF$3),"",IF(ISBLANK(Tipy!GT29),"-",SUM(IA35:IE35)))</f>
        <v>0</v>
      </c>
      <c r="IG35" s="64"/>
      <c r="IH35" s="61">
        <f>IF(ISBLANK($IM$3),"",IF(ISBLANK(Tipy!GZ29),0,IF(AND(Tipy!GZ29=Výsledky!$IK$3,Tipy!HB29=Výsledky!$IM$3),60,0)))</f>
        <v>0</v>
      </c>
      <c r="II35" s="61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61">
        <f>IF(ISBLANK($IM$3),"",IF(OR(Tipy!HC29=Výsledky!$IH$6,Tipy!HC29=Výsledky!$IH$7,Tipy!HC29=Výsledky!$IH$8,Tipy!HC29=Výsledky!$IH$9),VLOOKUP(Tipy!HC29,'Kategórie hráčov'!$A$2:$B$51,2,FALSE),0))</f>
        <v>20</v>
      </c>
      <c r="IK35" s="61">
        <f>IF(ISBLANK($IM$3),"",IF(OR(Tipy!HD29=Výsledky!$IK$6,Tipy!HD29=Výsledky!$IK$7,Tipy!HD29=Výsledky!$IK$8,Tipy!HD29=Výsledky!$IK$9),VLOOKUP(Tipy!HD29,'Kategórie hráčov'!$A$27:$B$76,2,FALSE),0))</f>
        <v>0</v>
      </c>
      <c r="IL35" s="62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65">
        <f>IF(ISBLANK($IM$3),"",IF(ISBLANK(Tipy!GZ29),"-",SUM(IH35:IL35)))</f>
        <v>40</v>
      </c>
      <c r="IN35" s="64"/>
      <c r="IO35" s="61">
        <f>IF(ISBLANK($IT$3),"",IF(ISBLANK(Tipy!HF29),0,IF(AND(Tipy!HF29=Výsledky!$IR$3,Tipy!HH29=Výsledky!$IT$3),60,0)))</f>
        <v>0</v>
      </c>
      <c r="IP35" s="61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61">
        <f>IF(ISBLANK($IT$3),"",IF(OR(Tipy!HI29=Výsledky!$IO$6,Tipy!HI29=Výsledky!$IO$7,Tipy!HI29=Výsledky!$IO$8,Tipy!HI29=Výsledky!$IO$9),VLOOKUP(Tipy!HI29,'Kategórie hráčov'!$A$2:$B$51,2,FALSE),0))</f>
        <v>20</v>
      </c>
      <c r="IR35" s="61">
        <f>IF(ISBLANK($IT$3),"",IF(OR(Tipy!HJ29=Výsledky!$IR$6,Tipy!HJ29=Výsledky!$IR$7,Tipy!HJ29=Výsledky!$IR$8,Tipy!HJ29=Výsledky!$IR$9),VLOOKUP(Tipy!HJ29,'Kategórie hráčov'!$A$27:$B$76,2,FALSE),0))</f>
        <v>0</v>
      </c>
      <c r="IS35" s="62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65">
        <f>IF(ISBLANK($IT$3),"",IF(ISBLANK(Tipy!HF29),"-",SUM(IO35:IS35)))</f>
        <v>50</v>
      </c>
      <c r="IU35" s="64"/>
      <c r="IV35" s="61">
        <f>IF(ISBLANK($JA$3),"",IF(ISBLANK(Tipy!HL29),0,IF(AND(Tipy!HL29=Výsledky!$IY$3,Tipy!HN29=Výsledky!$JA$3),60,0)))</f>
        <v>0</v>
      </c>
      <c r="IW35" s="61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61">
        <f>IF(ISBLANK($JA$3),"",IF(OR(Tipy!HO29=Výsledky!$IV$6,Tipy!HO29=Výsledky!$IV$7,Tipy!HO29=Výsledky!$IV$8,Tipy!HO29=Výsledky!$IV$9),IF(VLOOKUP(Tipy!HO29,'Kategórie hráčov'!$A$2:$B$46,2,FALSE)=30,30,20),0))</f>
        <v>0</v>
      </c>
      <c r="IY35" s="61">
        <f>IF(ISBLANK($JA$3),"",IF(OR(Tipy!HP29=Výsledky!$IY$6,Tipy!HP29=Výsledky!$IY$7,Tipy!HP29=Výsledky!$IY$8,Tipy!HP29=Výsledky!$IY$9),IF(VLOOKUP(Tipy!HP29,'Kategórie hráčov'!$A$2:$B$46,2,FALSE)=30,30,20),0))</f>
        <v>0</v>
      </c>
      <c r="IZ35" s="62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65">
        <f>IF(ISBLANK($JA$3),"",IF(ISBLANK(Tipy!HL29),"-",SUM(IV35:IZ35)))</f>
        <v>0</v>
      </c>
      <c r="JB35" s="64"/>
      <c r="JC35" s="102">
        <f>IF(ISBLANK($JH$3),"",IF(ISBLANK(Tipy!HR29),0,IF(AND(Tipy!HR29=Výsledky!$JF$3,Tipy!HT29=Výsledky!$JH$3),60,0)))</f>
        <v>0</v>
      </c>
      <c r="JD35" s="101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101">
        <f>IF(ISBLANK($JH$3),"",IF(OR(Tipy!HU29=Výsledky!$JC$6,Tipy!HU29=Výsledky!$JC$7,Tipy!HU29=Výsledky!$JC$8,Tipy!HU29=Výsledky!$JC$9),VLOOKUP(Tipy!HU29,'Kategórie hráčov'!$A$2:$B$51,2,FALSE),0))</f>
        <v>20</v>
      </c>
      <c r="JF35" s="101">
        <f>IF(ISBLANK($JH$3),"",IF(OR(Tipy!HV29=Výsledky!$JF$6,Tipy!HV29=Výsledky!$JF$7,Tipy!HV29=Výsledky!$JF$8,Tipy!HV29=Výsledky!$JF$9),VLOOKUP(Tipy!HV29,'Kategórie hráčov'!$A$27:$B$76,2,FALSE),0))</f>
        <v>30</v>
      </c>
      <c r="JG35" s="303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63">
        <f>IF(ISBLANK($JH$3),"",IF(ISBLANK(Tipy!HR29),"-",SUM(JC35:JG35)))</f>
        <v>80</v>
      </c>
      <c r="JI35" s="64"/>
      <c r="JJ35" s="61">
        <f>IF(ISBLANK($JH$3),"",IF(ISBLANK(Tipy!HX29),0,IF(AND(Tipy!HX29=Výsledky!$JF$3,Tipy!HZ29=Výsledky!$JH$3),60,0)))</f>
        <v>0</v>
      </c>
      <c r="JK35" s="61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61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61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62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65" t="str">
        <f>IF(ISBLANK($JH$3),"",IF(ISBLANK(Tipy!HX29),"-",SUM(JJ35:JN35)))</f>
        <v>-</v>
      </c>
      <c r="JP35" s="64"/>
      <c r="JQ35" s="61">
        <f>IF(ISBLANK($JV$3),"",IF(ISBLANK(Tipy!ID29),0,IF(AND(Tipy!ID29=Výsledky!$JT$3,Tipy!IF29=Výsledky!$JV$3),60,0)))</f>
        <v>0</v>
      </c>
      <c r="JR35" s="61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61">
        <f>IF(ISBLANK($JV$3),"",IF(OR(Tipy!IG29=Výsledky!$JQ$6,Tipy!IG29=Výsledky!$JQ$7,Tipy!IG29=Výsledky!$JQ$8,Tipy!IG29=Výsledky!$JQ$9),VLOOKUP(Tipy!IG29,'Kategórie hráčov'!$A$2:$B$51,2,FALSE),0))</f>
        <v>20</v>
      </c>
      <c r="JT35" s="61">
        <f>IF(ISBLANK($JV$3),"",IF(OR(Tipy!IH29=Výsledky!$JT$6,Tipy!IH29=Výsledky!$JT$7,Tipy!IH29=Výsledky!$JT$8,Tipy!IH29=Výsledky!$JT$9),VLOOKUP(Tipy!IH29,'Kategórie hráčov'!$A$27:$B$76,2,FALSE),0))</f>
        <v>0</v>
      </c>
      <c r="JU35" s="62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65">
        <f>IF(ISBLANK($JV$3),"",IF(ISBLANK(Tipy!ID29),"-",SUM(JQ35:JU35)))</f>
        <v>50</v>
      </c>
      <c r="JW35" s="64"/>
      <c r="JX35" s="61">
        <f>IF(ISBLANK($KQ$3),"",IF(ISBLANK(Tipy!IJ29),0,IF(AND(Tipy!IJ29=Výsledky!$KO$3,Tipy!IL29=Výsledky!$KQ$3),60,0)))</f>
        <v>0</v>
      </c>
      <c r="JY35" s="61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>0</v>
      </c>
      <c r="JZ35" s="61">
        <f>IF(ISBLANK($KQ$3),"",IF(OR(Tipy!IM29=Výsledky!$JX$6,Tipy!IM29=Výsledky!$JX$7,Tipy!IM29=Výsledky!$JX$8,Tipy!IM29=Výsledky!$JX$9),IF(VLOOKUP(Tipy!IM29,'Kategórie hráčov'!$A$2:$B$46,2,FALSE)=30,30,20),0))</f>
        <v>0</v>
      </c>
      <c r="KA35" s="61">
        <f>IF(ISBLANK($KQ$3),"",IF(OR(Tipy!IN29=Výsledky!$KA$6,Tipy!IN29=Výsledky!$KA$7,Tipy!IN29=Výsledky!$KA$8,Tipy!IN29=Výsledky!$KA$9),IF(VLOOKUP(Tipy!IN29,'Kategórie hráčov'!$A$2:$B$46,2,FALSE)=30,30,20),0))</f>
        <v>0</v>
      </c>
      <c r="KB35" s="62">
        <f>IF(ISBLANK($KQ$3),"",IF(ISBLANK(Tipy!IJ29),0,IF(OR(AND(Tipy!IJ29=Výsledky!$KO$3,OR(Tipy!IL29=Výsledky!$KQ$3+1,Tipy!IL29=Výsledky!$KQ$3-1)),AND(Tipy!IL29=Výsledky!$KQ$3,OR(Tipy!IJ29=Výsledky!$KO$3+1,Tipy!IJ29=Výsledky!$KO$3-1))),10,0)))</f>
        <v>0</v>
      </c>
      <c r="KC35" s="65" t="str">
        <f>IF(ISBLANK($KQ$3),"",IF(ISBLANK(Tipy!IJ29),"-",SUM(JX35:KB35)))</f>
        <v>-</v>
      </c>
      <c r="KD35" s="64"/>
      <c r="KE35" s="61">
        <f>IF(ISBLANK($KJ$3),"",IF(ISBLANK(Tipy!IP29),0,IF(AND(Tipy!IP29=Výsledky!$KH$3,Tipy!IR29=Výsledky!$KJ$3),60,0)))</f>
        <v>0</v>
      </c>
      <c r="KF35" s="61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20</v>
      </c>
      <c r="KG35" s="61">
        <f>IF(ISBLANK($KJ$3),"",IF(OR(Tipy!IS29=Výsledky!$KE$6,Tipy!IS29=Výsledky!$KE$7,Tipy!IS29=Výsledky!$KE$8,Tipy!IS29=Výsledky!$KE$9),VLOOKUP(Tipy!IS29,'Kategórie hráčov'!$A$2:$B$51,2,FALSE),0))</f>
        <v>0</v>
      </c>
      <c r="KH35" s="61">
        <f>IF(ISBLANK($KJ$3),"",IF(OR(Tipy!IT29=Výsledky!$KH$6,Tipy!IT29=Výsledky!$KH$7,Tipy!IT29=Výsledky!$KH$8,Tipy!IT29=Výsledky!$KH$9),VLOOKUP(Tipy!IT29,'Kategórie hráčov'!$A$27:$B$76,2,FALSE),0))</f>
        <v>0</v>
      </c>
      <c r="KI35" s="62">
        <f>IF(ISBLANK($KJ$3),"",IF(ISBLANK(Tipy!IP29),0,IF(OR(AND(Tipy!IP29=Výsledky!$KH$3,OR(Tipy!IR29=Výsledky!$KJ$3+1,Tipy!IR29=Výsledky!$KJ$3-1)),AND(Tipy!IR29=Výsledky!$KJ$3,OR(Tipy!IP29=Výsledky!$KH$3+1,Tipy!IP29=Výsledky!$KH$3-1))),10,0)))</f>
        <v>10</v>
      </c>
      <c r="KJ35" s="65">
        <f>IF(ISBLANK($KJ$3),"",IF(ISBLANK(Tipy!IP29),"-",SUM(KE35:KI35)))</f>
        <v>30</v>
      </c>
      <c r="KK35" s="64"/>
      <c r="KL35" s="61">
        <f>IF(ISBLANK($KQ$3),"",IF(ISBLANK(Tipy!IV29),0,IF(AND(Tipy!IV29=Výsledky!$KO$3,Tipy!IX29=Výsledky!$KQ$3),60,0)))</f>
        <v>0</v>
      </c>
      <c r="KM35" s="61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61">
        <f>IF(ISBLANK($KQ$3),"",IF(OR(Tipy!IY29=Výsledky!$KL$6,Tipy!IY29=Výsledky!$KL$7,Tipy!IY29=Výsledky!$KL$8,Tipy!IY29=Výsledky!$KL$9),VLOOKUP(Tipy!IY29,'Kategórie hráčov'!$A$2:$B$51,2,FALSE),0))</f>
        <v>0</v>
      </c>
      <c r="KO35" s="61">
        <f>IF(ISBLANK($KQ$3),"",IF(OR(Tipy!IZ29=Výsledky!$KO$6,Tipy!IZ29=Výsledky!$KO$7,Tipy!IZ29=Výsledky!$KO$8,Tipy!IZ29=Výsledky!$KO$9),VLOOKUP(Tipy!IZ29,'Kategórie hráčov'!$A$27:$B$76,2,FALSE),0))</f>
        <v>0</v>
      </c>
      <c r="KP35" s="62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65">
        <f>IF(ISBLANK($KJ$3),"",IF(ISBLANK(Tipy!IV29),"-",SUM(KL35:KP35)))</f>
        <v>0</v>
      </c>
      <c r="KR35" s="64"/>
      <c r="KS35" s="61">
        <f>IF(ISBLANK($KX$3),"",IF(ISBLANK(Tipy!JB29),0,IF(AND(Tipy!JB29=Výsledky!$KV$3,Tipy!JD29=Výsledky!$KX$3),60,0)))</f>
        <v>0</v>
      </c>
      <c r="KT35" s="61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20</v>
      </c>
      <c r="KU35" s="61">
        <f>IF(ISBLANK($KX$3),"",IF(OR(Tipy!JE29=Výsledky!$KS$6,Tipy!JE29=Výsledky!$KS$7,Tipy!JE29=Výsledky!$KS$8,Tipy!JE29=Výsledky!$KS$9),VLOOKUP(Tipy!JE29,'Kategórie hráčov'!$A$2:$B$51,2,FALSE),0))</f>
        <v>0</v>
      </c>
      <c r="KV35" s="61">
        <f>IF(ISBLANK($KX$3),"",IF(OR(Tipy!JF29=Výsledky!$KV$6,Tipy!JF29=Výsledky!$KV$7,Tipy!JF29=Výsledky!$KV$8,Tipy!JF29=Výsledky!$KV$9),VLOOKUP(Tipy!JF29,'Kategórie hráčov'!$A$27:$B$76,2,FALSE),0))</f>
        <v>0</v>
      </c>
      <c r="KW35" s="62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65">
        <f>IF(ISBLANK($KX$3),"",IF(ISBLANK(Tipy!JB29),"-",SUM(KS35:KW35)))</f>
        <v>20</v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>
        <f>IF(ISBLANK($JH$3),"",IF(ISBLANK(Tipy!JU29),0,IF(AND(Tipy!JU29=Výsledky!$JF$3,Tipy!JW29=Výsledky!$JH$3),60,0)))</f>
        <v>0</v>
      </c>
      <c r="LH35" s="61" t="e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>#VALUE!</v>
      </c>
      <c r="LI35" s="61" t="e">
        <f>IF(ISBLANK($JH$3),"",IF(OR(Tipy!JX29=Výsledky!#REF!,Tipy!JX29=Výsledky!#REF!,Tipy!JX29=Výsledky!#REF!,Tipy!JX29=Výsledky!$JJ$9),IF(VLOOKUP(Tipy!JX29,'Kategórie hráčov'!$A$2:$B$46,2,FALSE)=30,30,20),0))</f>
        <v>#REF!</v>
      </c>
      <c r="LJ35" s="61" t="e">
        <f>IF(ISBLANK($JH$3),"",IF(OR(Tipy!JY29=Výsledky!#REF!,Tipy!JY29=Výsledky!#REF!,Tipy!JY29=Výsledky!#REF!,Tipy!JY29=Výsledky!$JM$9),IF(VLOOKUP(Tipy!JY29,'Kategórie hráčov'!$A$2:$B$46,2,FALSE)=30,30,20),0))</f>
        <v>#REF!</v>
      </c>
      <c r="LK35" s="62">
        <f>IF(ISBLANK($JH$3),"",IF(ISBLANK(Tipy!JU29),0,IF(OR(AND(Tipy!JU29=Výsledky!$JF$3,OR(Tipy!JW29=Výsledky!$JH$3+1,Tipy!JW29=Výsledky!$JH$3-1)),AND(Tipy!JW29=Výsledky!$JH$3,OR(Tipy!JU29=Výsledky!$JF$3+1,Tipy!JU29=Výsledky!$JF$3-1))),10,0)))</f>
        <v>0</v>
      </c>
      <c r="LL35" s="65" t="e">
        <f>IF(ISBLANK($JH$3),"",IF(ISBLANK(Tipy!JU29),"-",SUM(LG35:LK35)))</f>
        <v>#VALUE!</v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>
        <f>IF(ISBLANK($JH$3),"",IF(ISBLANK(Tipy!KI29),0,IF(AND(Tipy!KI29=Výsledky!$JF$3,Tipy!KK29=Výsledky!$JH$3),60,0)))</f>
        <v>0</v>
      </c>
      <c r="LV35" s="61" t="e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>#VALUE!</v>
      </c>
      <c r="LW35" s="61" t="e">
        <f>IF(ISBLANK($JH$3),"",IF(OR(Tipy!KL29=Výsledky!#REF!,Tipy!KL29=Výsledky!#REF!,Tipy!KL29=Výsledky!#REF!,Tipy!KL29=Výsledky!$JJ$9),IF(VLOOKUP(Tipy!KL29,'Kategórie hráčov'!$A$2:$B$46,2,FALSE)=30,30,20),0))</f>
        <v>#REF!</v>
      </c>
      <c r="LX35" s="61" t="e">
        <f>IF(ISBLANK($JH$3),"",IF(OR(Tipy!KM29=Výsledky!#REF!,Tipy!KM29=Výsledky!#REF!,Tipy!KM29=Výsledky!#REF!,Tipy!KM29=Výsledky!$JM$9),IF(VLOOKUP(Tipy!KM29,'Kategórie hráčov'!$A$2:$B$46,2,FALSE)=30,30,20),0))</f>
        <v>#REF!</v>
      </c>
      <c r="LY35" s="62">
        <f>IF(ISBLANK($JH$3),"",IF(ISBLANK(Tipy!KI29),0,IF(OR(AND(Tipy!KI29=Výsledky!$JF$3,OR(Tipy!KK29=Výsledky!$JH$3+1,Tipy!KK29=Výsledky!$JH$3-1)),AND(Tipy!KK29=Výsledky!$JH$3,OR(Tipy!KI29=Výsledky!$JF$3+1,Tipy!KI29=Výsledky!$JF$3-1))),10,0)))</f>
        <v>0</v>
      </c>
      <c r="LZ35" s="65" t="e">
        <f>IF(ISBLANK($JH$3),"",IF(ISBLANK(Tipy!KI29),"-",SUM(LU35:LY35)))</f>
        <v>#VALUE!</v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 x14ac:dyDescent="0.2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>
        <f>IF(ISBLANK($GB$3),"",IF(ISBLANK(Tipy!EX30),0,IF(AND(Tipy!EX30=Výsledky!$FZ$3,Tipy!EZ30=Výsledky!$GB$3),60,0)))</f>
        <v>0</v>
      </c>
      <c r="FX36" s="61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61">
        <f>IF(ISBLANK($GB$3),"",IF(OR(Tipy!FA30=Výsledky!$FW$6,Tipy!FA30=Výsledky!$FW$7,Tipy!FA30=Výsledky!$FW$8,Tipy!FA30=Výsledky!$FW$9),IF(VLOOKUP(Tipy!FA30,'Kategórie hráčov'!$A$2:$B$46,2,FALSE)=30,30,20),0))</f>
        <v>0</v>
      </c>
      <c r="FZ36" s="61">
        <f>IF(ISBLANK($GB$3),"",IF(OR(Tipy!FB30=Výsledky!$FZ$6,Tipy!FB30=Výsledky!$FZ$7,Tipy!FB30=Výsledky!$FZ$8,Tipy!FB30=Výsledky!$FZ$9),IF(VLOOKUP(Tipy!FB30,'Kategórie hráčov'!$A$2:$B$46,2,FALSE)=30,30,20),0))</f>
        <v>0</v>
      </c>
      <c r="GA36" s="62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5" t="str">
        <f>IF(ISBLANK($GB$3),"",IF(ISBLANK(Tipy!EX30),"-",SUM(FW36:GA36)))</f>
        <v>-</v>
      </c>
      <c r="GC36" s="64"/>
      <c r="GD36" s="61">
        <f>IF(ISBLANK($GI$3),"",IF(ISBLANK(Tipy!FD30),0,IF(AND(Tipy!FD30=Výsledky!$GG$3,Tipy!FF30=Výsledky!$GI$3),60,0)))</f>
        <v>0</v>
      </c>
      <c r="GE36" s="61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61">
        <f>IF(ISBLANK($GI$3),"",IF(OR(Tipy!FG30=Výsledky!$GD$6,Tipy!FG30=Výsledky!$GD$7,Tipy!FG30=Výsledky!$GD$8,Tipy!FG30=Výsledky!$GD$9),VLOOKUP(Tipy!FG30,'Kategórie hráčov'!$A$2:$B$51,2,FALSE),0))</f>
        <v>20</v>
      </c>
      <c r="GG36" s="61">
        <f>IF(ISBLANK($GI$3),"",IF(OR(Tipy!FH30=Výsledky!$GG$6,Tipy!FH30=Výsledky!$GG$7,Tipy!FH30=Výsledky!$GG$8,Tipy!FH30=Výsledky!$GG$9),VLOOKUP(Tipy!FH30,'Kategórie hráčov'!$A$27:$B$76,2,FALSE),0))</f>
        <v>0</v>
      </c>
      <c r="GH36" s="62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5">
        <f>IF(ISBLANK($GI$3),"",IF(ISBLANK(Tipy!FD30),"-",SUM(GD36:GH36)))</f>
        <v>40</v>
      </c>
      <c r="GJ36" s="64"/>
      <c r="GK36" s="61">
        <f>IF(ISBLANK($GP$3),"",IF(ISBLANK(Tipy!FJ30),0,IF(AND(Tipy!FJ30=Výsledky!$GN$3,Tipy!FL30=Výsledky!$GP$3),60,0)))</f>
        <v>0</v>
      </c>
      <c r="GL36" s="61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61">
        <f>IF(ISBLANK($GP$3),"",IF(OR(Tipy!FM30=Výsledky!$GK$6,Tipy!FM30=Výsledky!$GK$7,Tipy!FM30=Výsledky!$GK$8,Tipy!FM30=Výsledky!$GK$9),VLOOKUP(Tipy!FM30,'Kategórie hráčov'!$A$2:$B$51,2,FALSE),0))</f>
        <v>0</v>
      </c>
      <c r="GN36" s="61">
        <f>IF(ISBLANK($GP$3),"",IF(OR(Tipy!FN30=Výsledky!$GN$6,Tipy!FN30=Výsledky!$GN$7,Tipy!FN30=Výsledky!$GN$8,Tipy!FN30=Výsledky!$GN$9),VLOOKUP(Tipy!FN30,'Kategórie hráčov'!$A$27:$B$76,2,FALSE),0))</f>
        <v>0</v>
      </c>
      <c r="GO36" s="62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5">
        <f>IF(ISBLANK($GP$3),"",IF(ISBLANK(Tipy!FJ30),"-",SUM(GK36:GO36)))</f>
        <v>10</v>
      </c>
      <c r="GQ36" s="64"/>
      <c r="GR36" s="61">
        <f>IF(ISBLANK($GW$3),"",IF(ISBLANK(Tipy!FP30),0,IF(AND(Tipy!FP30=Výsledky!$GU$3,Tipy!FR30=Výsledky!$GW$3),60,0)))</f>
        <v>0</v>
      </c>
      <c r="GS36" s="61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61">
        <f>IF(ISBLANK($GW$3),"",IF(OR(Tipy!FS30=Výsledky!$GR$6,Tipy!FS30=Výsledky!$GR$7,Tipy!FS30=Výsledky!$GR$8,Tipy!FS30=Výsledky!$GR$9),VLOOKUP(Tipy!FS30,'Kategórie hráčov'!$A$2:$B$51,2,FALSE),0))</f>
        <v>0</v>
      </c>
      <c r="GU36" s="61">
        <f>IF(ISBLANK($GW$3),"",IF(OR(Tipy!FT30=Výsledky!$GU$6,Tipy!FT30=Výsledky!$GU$7,Tipy!FT30=Výsledky!$GU$8,Tipy!FT30=Výsledky!$GU$9),VLOOKUP(Tipy!FT30,'Kategórie hráčov'!$A$27:$B$76,2,FALSE),0))</f>
        <v>0</v>
      </c>
      <c r="GV36" s="62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5">
        <f>IF(ISBLANK($GW$3),"",IF(ISBLANK(Tipy!FP30),"-",SUM(GR36:GV36)))</f>
        <v>30</v>
      </c>
      <c r="GX36" s="64"/>
      <c r="GY36" s="61">
        <f>IF(ISBLANK($HD$3),"",IF(ISBLANK(Tipy!FV30),0,IF(AND(Tipy!FV30=Výsledky!$HB$3,Tipy!FX30=Výsledky!$HD$3),60,0)))</f>
        <v>0</v>
      </c>
      <c r="GZ36" s="61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61">
        <f>IF(ISBLANK($HD$3),"",IF(OR(Tipy!FY30=Výsledky!$GY$6,Tipy!FY30=Výsledky!$GY$7,Tipy!FY30=Výsledky!$GY$8,Tipy!FY30=Výsledky!$GY$9),VLOOKUP(Tipy!FY30,'Kategórie hráčov'!$A$2:$B$51,2,FALSE),0))</f>
        <v>20</v>
      </c>
      <c r="HB36" s="61">
        <f>IF(ISBLANK($HD$3),"",IF(OR(Tipy!FZ30=Výsledky!$HB$6,Tipy!FZ30=Výsledky!$HB$7,Tipy!FZ30=Výsledky!$HB$8,Tipy!FZ30=Výsledky!$HB$9),VLOOKUP(Tipy!FZ30,'Kategórie hráčov'!$A$27:$B$76,2,FALSE),0))</f>
        <v>20</v>
      </c>
      <c r="HC36" s="62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5">
        <f>IF(ISBLANK($HD$3),"",IF(ISBLANK(Tipy!FV30),"-",SUM(GY36:HC36)))</f>
        <v>60</v>
      </c>
      <c r="HE36" s="64"/>
      <c r="HF36" s="61">
        <f>IF(ISBLANK($HK$3),"",IF(ISBLANK(Tipy!GB30),0,IF(AND(Tipy!GB30=Výsledky!$HI$3,Tipy!GD30=Výsledky!$HK$3),60,0)))</f>
        <v>0</v>
      </c>
      <c r="HG36" s="61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61">
        <f>IF(ISBLANK($HK$3),"",IF(OR(Tipy!GE30=Výsledky!$HF$6,Tipy!GE30=Výsledky!$HF$7,Tipy!GE30=Výsledky!$HF$8,Tipy!GE30=Výsledky!$HF$9),VLOOKUP(Tipy!GE30,'Kategórie hráčov'!$A$2:$B$51,2,FALSE),0))</f>
        <v>0</v>
      </c>
      <c r="HI36" s="61">
        <f>IF(ISBLANK($HK$3),"",IF(OR(Tipy!GF30=Výsledky!$HI$6,Tipy!GF30=Výsledky!$HI$7,Tipy!GF30=Výsledky!$HI$8,Tipy!GF30=Výsledky!$HI$9),VLOOKUP(Tipy!GF30,'Kategórie hráčov'!$A$27:$B$76,2,FALSE),0))</f>
        <v>0</v>
      </c>
      <c r="HJ36" s="62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5">
        <f>IF(ISBLANK($HK$3),"",IF(ISBLANK(Tipy!GB30),"-",SUM(HF36:HJ36)))</f>
        <v>0</v>
      </c>
      <c r="HL36" s="64"/>
      <c r="HM36" s="61">
        <f>IF(ISBLANK($HR$3),"",IF(ISBLANK(Tipy!GH30),0,IF(AND(Tipy!GH30=Výsledky!$HP$3,Tipy!GJ30=Výsledky!$HR$3),60,0)))</f>
        <v>60</v>
      </c>
      <c r="HN36" s="61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61">
        <f>IF(ISBLANK($HR$3),"",IF(OR(Tipy!GK30=Výsledky!$HM$6,Tipy!GK30=Výsledky!$HM$7,Tipy!GK30=Výsledky!$HM$8,Tipy!GK30=Výsledky!$HM$9),VLOOKUP(Tipy!GK30,'Kategórie hráčov'!$A$2:$B$51,2,FALSE),0))</f>
        <v>20</v>
      </c>
      <c r="HP36" s="61">
        <f>IF(ISBLANK($HR$3),"",IF(OR(Tipy!GL30=Výsledky!$HP$6,Tipy!GL30=Výsledky!$HP$7,Tipy!GL30=Výsledky!$HP$8,Tipy!GL30=Výsledky!$HP$9),VLOOKUP(Tipy!GL30,'Kategórie hráčov'!$A$27:$B$76,2,FALSE),0))</f>
        <v>0</v>
      </c>
      <c r="HQ36" s="62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5">
        <f>IF(ISBLANK($HR$3),"",IF(ISBLANK(Tipy!GH30),"-",SUM(HM36:HQ36)))</f>
        <v>80</v>
      </c>
      <c r="HS36" s="64"/>
      <c r="HT36" s="61">
        <f>IF(ISBLANK($HY$3),"",IF(ISBLANK(Tipy!GN30),0,IF(AND(Tipy!GN30=Výsledky!$HW$3,Tipy!GP30=Výsledky!$HY$3),60,0)))</f>
        <v>0</v>
      </c>
      <c r="HU36" s="61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61">
        <f>IF(ISBLANK($HY$3),"",IF(OR(Tipy!GQ30=Výsledky!$HT$6,Tipy!GQ30=Výsledky!$HT$7,Tipy!GQ30=Výsledky!$HT$8,Tipy!GQ30=Výsledky!$HT$9),VLOOKUP(Tipy!GQ30,'Kategórie hráčov'!$A$2:$B$51,2,FALSE),0))</f>
        <v>20</v>
      </c>
      <c r="HW36" s="61">
        <f>IF(ISBLANK($HY$3),"",IF(OR(Tipy!GR30=Výsledky!$HW$6,Tipy!GR30=Výsledky!$HW$7,Tipy!GR30=Výsledky!$HW$8,Tipy!GR30=Výsledky!$HW$9),VLOOKUP(Tipy!GR30,'Kategórie hráčov'!$A$27:$B$76,2,FALSE),0))</f>
        <v>0</v>
      </c>
      <c r="HX36" s="62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5">
        <f>IF(ISBLANK($HY$3),"",IF(ISBLANK(Tipy!GN30),"-",SUM(HT36:HX36)))</f>
        <v>40</v>
      </c>
      <c r="HZ36" s="64"/>
      <c r="IA36" s="61">
        <f>IF(ISBLANK($IF$3),"",IF(ISBLANK(Tipy!GT30),0,IF(AND(Tipy!GT30=Výsledky!$ID$3,Tipy!GV30=Výsledky!$IF$3),60,0)))</f>
        <v>0</v>
      </c>
      <c r="IB36" s="61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61">
        <f>IF(ISBLANK($IF$3),"",IF(OR(Tipy!GW30=Výsledky!$IA$6,Tipy!GW30=Výsledky!$IA$7,Tipy!GW30=Výsledky!$IA$8,Tipy!GW30=Výsledky!$IA$9),VLOOKUP(Tipy!GW30,'Kategórie hráčov'!$A$2:$B$51,2,FALSE),0))</f>
        <v>0</v>
      </c>
      <c r="ID36" s="61">
        <f>IF(ISBLANK($IF$3),"",IF(OR(Tipy!GX30=Výsledky!$ID$6,Tipy!GX30=Výsledky!$ID$7,Tipy!GX30=Výsledky!$ID$8,Tipy!GX30=Výsledky!$ID$9),IF(VLOOKUP(Tipy!GX30,'Kategórie hráčov'!$A$2:$B$46,2,FALSE)=30,30,20),0))</f>
        <v>0</v>
      </c>
      <c r="IE36" s="62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65">
        <f>IF(ISBLANK($IF$3),"",IF(ISBLANK(Tipy!GT30),"-",SUM(IA36:IE36)))</f>
        <v>20</v>
      </c>
      <c r="IG36" s="64"/>
      <c r="IH36" s="61">
        <f>IF(ISBLANK($IM$3),"",IF(ISBLANK(Tipy!GZ30),0,IF(AND(Tipy!GZ30=Výsledky!$IK$3,Tipy!HB30=Výsledky!$IM$3),60,0)))</f>
        <v>0</v>
      </c>
      <c r="II36" s="61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61">
        <f>IF(ISBLANK($IM$3),"",IF(OR(Tipy!HC30=Výsledky!$IH$6,Tipy!HC30=Výsledky!$IH$7,Tipy!HC30=Výsledky!$IH$8,Tipy!HC30=Výsledky!$IH$9),VLOOKUP(Tipy!HC30,'Kategórie hráčov'!$A$2:$B$51,2,FALSE),0))</f>
        <v>20</v>
      </c>
      <c r="IK36" s="61">
        <f>IF(ISBLANK($IM$3),"",IF(OR(Tipy!HD30=Výsledky!$IK$6,Tipy!HD30=Výsledky!$IK$7,Tipy!HD30=Výsledky!$IK$8,Tipy!HD30=Výsledky!$IK$9),VLOOKUP(Tipy!HD30,'Kategórie hráčov'!$A$27:$B$76,2,FALSE),0))</f>
        <v>0</v>
      </c>
      <c r="IL36" s="62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65">
        <f>IF(ISBLANK($IM$3),"",IF(ISBLANK(Tipy!GZ30),"-",SUM(IH36:IL36)))</f>
        <v>40</v>
      </c>
      <c r="IN36" s="64"/>
      <c r="IO36" s="61">
        <f>IF(ISBLANK($IT$3),"",IF(ISBLANK(Tipy!HF30),0,IF(AND(Tipy!HF30=Výsledky!$IR$3,Tipy!HH30=Výsledky!$IT$3),60,0)))</f>
        <v>0</v>
      </c>
      <c r="IP36" s="61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61">
        <f>IF(ISBLANK($IT$3),"",IF(OR(Tipy!HI30=Výsledky!$IO$6,Tipy!HI30=Výsledky!$IO$7,Tipy!HI30=Výsledky!$IO$8,Tipy!HI30=Výsledky!$IO$9),VLOOKUP(Tipy!HI30,'Kategórie hráčov'!$A$2:$B$51,2,FALSE),0))</f>
        <v>20</v>
      </c>
      <c r="IR36" s="61">
        <f>IF(ISBLANK($IT$3),"",IF(OR(Tipy!HJ30=Výsledky!$IR$6,Tipy!HJ30=Výsledky!$IR$7,Tipy!HJ30=Výsledky!$IR$8,Tipy!HJ30=Výsledky!$IR$9),VLOOKUP(Tipy!HJ30,'Kategórie hráčov'!$A$27:$B$76,2,FALSE),0))</f>
        <v>0</v>
      </c>
      <c r="IS36" s="62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65">
        <f>IF(ISBLANK($IT$3),"",IF(ISBLANK(Tipy!HF30),"-",SUM(IO36:IS36)))</f>
        <v>40</v>
      </c>
      <c r="IU36" s="64"/>
      <c r="IV36" s="61">
        <f>IF(ISBLANK($JA$3),"",IF(ISBLANK(Tipy!HL30),0,IF(AND(Tipy!HL30=Výsledky!$IY$3,Tipy!HN30=Výsledky!$JA$3),60,0)))</f>
        <v>0</v>
      </c>
      <c r="IW36" s="61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61">
        <f>IF(ISBLANK($JA$3),"",IF(OR(Tipy!HO30=Výsledky!$IV$6,Tipy!HO30=Výsledky!$IV$7,Tipy!HO30=Výsledky!$IV$8,Tipy!HO30=Výsledky!$IV$9),IF(VLOOKUP(Tipy!HO30,'Kategórie hráčov'!$A$2:$B$46,2,FALSE)=30,30,20),0))</f>
        <v>0</v>
      </c>
      <c r="IY36" s="61">
        <f>IF(ISBLANK($JA$3),"",IF(OR(Tipy!HP30=Výsledky!$IY$6,Tipy!HP30=Výsledky!$IY$7,Tipy!HP30=Výsledky!$IY$8,Tipy!HP30=Výsledky!$IY$9),IF(VLOOKUP(Tipy!HP30,'Kategórie hráčov'!$A$2:$B$46,2,FALSE)=30,30,20),0))</f>
        <v>0</v>
      </c>
      <c r="IZ36" s="62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65">
        <f>IF(ISBLANK($JA$3),"",IF(ISBLANK(Tipy!HL30),"-",SUM(IV36:IZ36)))</f>
        <v>0</v>
      </c>
      <c r="JB36" s="64"/>
      <c r="JC36" s="102">
        <f>IF(ISBLANK($JH$3),"",IF(ISBLANK(Tipy!HR30),0,IF(AND(Tipy!HR30=Výsledky!$JF$3,Tipy!HT30=Výsledky!$JH$3),60,0)))</f>
        <v>0</v>
      </c>
      <c r="JD36" s="101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01">
        <f>IF(ISBLANK($JH$3),"",IF(OR(Tipy!HU30=Výsledky!$JC$6,Tipy!HU30=Výsledky!$JC$7,Tipy!HU30=Výsledky!$JC$8,Tipy!HU30=Výsledky!$JC$9),VLOOKUP(Tipy!HU30,'Kategórie hráčov'!$A$2:$B$51,2,FALSE),0))</f>
        <v>0</v>
      </c>
      <c r="JF36" s="101">
        <f>IF(ISBLANK($JH$3),"",IF(OR(Tipy!HV30=Výsledky!$JF$6,Tipy!HV30=Výsledky!$JF$7,Tipy!HV30=Výsledky!$JF$8,Tipy!HV30=Výsledky!$JF$9),VLOOKUP(Tipy!HV30,'Kategórie hráčov'!$A$27:$B$76,2,FALSE),0))</f>
        <v>0</v>
      </c>
      <c r="JG36" s="303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63" t="str">
        <f>IF(ISBLANK($JH$3),"",IF(ISBLANK(Tipy!HR30),"-",SUM(JC36:JG36)))</f>
        <v>-</v>
      </c>
      <c r="JI36" s="64"/>
      <c r="JJ36" s="61">
        <f>IF(ISBLANK($JH$3),"",IF(ISBLANK(Tipy!HX30),0,IF(AND(Tipy!HX30=Výsledky!$JF$3,Tipy!HZ30=Výsledky!$JH$3),60,0)))</f>
        <v>0</v>
      </c>
      <c r="JK36" s="61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61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61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62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65" t="str">
        <f>IF(ISBLANK($JH$3),"",IF(ISBLANK(Tipy!HX30),"-",SUM(JJ36:JN36)))</f>
        <v>-</v>
      </c>
      <c r="JP36" s="64"/>
      <c r="JQ36" s="61">
        <f>IF(ISBLANK($JV$3),"",IF(ISBLANK(Tipy!ID30),0,IF(AND(Tipy!ID30=Výsledky!$JT$3,Tipy!IF30=Výsledky!$JV$3),60,0)))</f>
        <v>0</v>
      </c>
      <c r="JR36" s="61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61">
        <f>IF(ISBLANK($JV$3),"",IF(OR(Tipy!IG30=Výsledky!$JQ$6,Tipy!IG30=Výsledky!$JQ$7,Tipy!IG30=Výsledky!$JQ$8,Tipy!IG30=Výsledky!$JQ$9),VLOOKUP(Tipy!IG30,'Kategórie hráčov'!$A$2:$B$51,2,FALSE),0))</f>
        <v>0</v>
      </c>
      <c r="JT36" s="61">
        <f>IF(ISBLANK($JV$3),"",IF(OR(Tipy!IH30=Výsledky!$JT$6,Tipy!IH30=Výsledky!$JT$7,Tipy!IH30=Výsledky!$JT$8,Tipy!IH30=Výsledky!$JT$9),VLOOKUP(Tipy!IH30,'Kategórie hráčov'!$A$27:$B$76,2,FALSE),0))</f>
        <v>0</v>
      </c>
      <c r="JU36" s="62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65" t="str">
        <f>IF(ISBLANK($JV$3),"",IF(ISBLANK(Tipy!ID30),"-",SUM(JQ36:JU36)))</f>
        <v>-</v>
      </c>
      <c r="JW36" s="64"/>
      <c r="JX36" s="61">
        <f>IF(ISBLANK($KQ$3),"",IF(ISBLANK(Tipy!IJ30),0,IF(AND(Tipy!IJ30=Výsledky!$KO$3,Tipy!IL30=Výsledky!$KQ$3),60,0)))</f>
        <v>0</v>
      </c>
      <c r="JY36" s="61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>0</v>
      </c>
      <c r="JZ36" s="61">
        <f>IF(ISBLANK($KQ$3),"",IF(OR(Tipy!IM30=Výsledky!$JX$6,Tipy!IM30=Výsledky!$JX$7,Tipy!IM30=Výsledky!$JX$8,Tipy!IM30=Výsledky!$JX$9),IF(VLOOKUP(Tipy!IM30,'Kategórie hráčov'!$A$2:$B$46,2,FALSE)=30,30,20),0))</f>
        <v>0</v>
      </c>
      <c r="KA36" s="61">
        <f>IF(ISBLANK($KQ$3),"",IF(OR(Tipy!IN30=Výsledky!$KA$6,Tipy!IN30=Výsledky!$KA$7,Tipy!IN30=Výsledky!$KA$8,Tipy!IN30=Výsledky!$KA$9),IF(VLOOKUP(Tipy!IN30,'Kategórie hráčov'!$A$2:$B$46,2,FALSE)=30,30,20),0))</f>
        <v>0</v>
      </c>
      <c r="KB36" s="62">
        <f>IF(ISBLANK($KQ$3),"",IF(ISBLANK(Tipy!IJ30),0,IF(OR(AND(Tipy!IJ30=Výsledky!$KO$3,OR(Tipy!IL30=Výsledky!$KQ$3+1,Tipy!IL30=Výsledky!$KQ$3-1)),AND(Tipy!IL30=Výsledky!$KQ$3,OR(Tipy!IJ30=Výsledky!$KO$3+1,Tipy!IJ30=Výsledky!$KO$3-1))),10,0)))</f>
        <v>0</v>
      </c>
      <c r="KC36" s="65" t="str">
        <f>IF(ISBLANK($KQ$3),"",IF(ISBLANK(Tipy!IJ30),"-",SUM(JX36:KB36)))</f>
        <v>-</v>
      </c>
      <c r="KD36" s="64"/>
      <c r="KE36" s="61">
        <f>IF(ISBLANK($KJ$3),"",IF(ISBLANK(Tipy!IP30),0,IF(AND(Tipy!IP30=Výsledky!$KH$3,Tipy!IR30=Výsledky!$KJ$3),60,0)))</f>
        <v>0</v>
      </c>
      <c r="KF36" s="61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61">
        <f>IF(ISBLANK($KJ$3),"",IF(OR(Tipy!IS30=Výsledky!$KE$6,Tipy!IS30=Výsledky!$KE$7,Tipy!IS30=Výsledky!$KE$8,Tipy!IS30=Výsledky!$KE$9),VLOOKUP(Tipy!IS30,'Kategórie hráčov'!$A$2:$B$51,2,FALSE),0))</f>
        <v>0</v>
      </c>
      <c r="KH36" s="61">
        <f>IF(ISBLANK($KJ$3),"",IF(OR(Tipy!IT30=Výsledky!$KH$6,Tipy!IT30=Výsledky!$KH$7,Tipy!IT30=Výsledky!$KH$8,Tipy!IT30=Výsledky!$KH$9),VLOOKUP(Tipy!IT30,'Kategórie hráčov'!$A$27:$B$76,2,FALSE),0))</f>
        <v>0</v>
      </c>
      <c r="KI36" s="62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65" t="str">
        <f>IF(ISBLANK($KJ$3),"",IF(ISBLANK(Tipy!IP30),"-",SUM(KE36:KI36)))</f>
        <v>-</v>
      </c>
      <c r="KK36" s="64"/>
      <c r="KL36" s="61">
        <f>IF(ISBLANK($KQ$3),"",IF(ISBLANK(Tipy!IV30),0,IF(AND(Tipy!IV30=Výsledky!$KO$3,Tipy!IX30=Výsledky!$KQ$3),60,0)))</f>
        <v>0</v>
      </c>
      <c r="KM36" s="61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61">
        <f>IF(ISBLANK($KQ$3),"",IF(OR(Tipy!IY30=Výsledky!$KL$6,Tipy!IY30=Výsledky!$KL$7,Tipy!IY30=Výsledky!$KL$8,Tipy!IY30=Výsledky!$KL$9),VLOOKUP(Tipy!IY30,'Kategórie hráčov'!$A$2:$B$51,2,FALSE),0))</f>
        <v>0</v>
      </c>
      <c r="KO36" s="61">
        <f>IF(ISBLANK($KQ$3),"",IF(OR(Tipy!IZ30=Výsledky!$KO$6,Tipy!IZ30=Výsledky!$KO$7,Tipy!IZ30=Výsledky!$KO$8,Tipy!IZ30=Výsledky!$KO$9),VLOOKUP(Tipy!IZ30,'Kategórie hráčov'!$A$27:$B$76,2,FALSE),0))</f>
        <v>0</v>
      </c>
      <c r="KP36" s="62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65" t="str">
        <f>IF(ISBLANK($KJ$3),"",IF(ISBLANK(Tipy!IV30),"-",SUM(KL36:KP36)))</f>
        <v>-</v>
      </c>
      <c r="KR36" s="64"/>
      <c r="KS36" s="61">
        <f>IF(ISBLANK($KX$3),"",IF(ISBLANK(Tipy!JB30),0,IF(AND(Tipy!JB30=Výsledky!$KV$3,Tipy!JD30=Výsledky!$KX$3),60,0)))</f>
        <v>0</v>
      </c>
      <c r="KT36" s="61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61">
        <f>IF(ISBLANK($KX$3),"",IF(OR(Tipy!JE30=Výsledky!$KS$6,Tipy!JE30=Výsledky!$KS$7,Tipy!JE30=Výsledky!$KS$8,Tipy!JE30=Výsledky!$KS$9),VLOOKUP(Tipy!JE30,'Kategórie hráčov'!$A$2:$B$51,2,FALSE),0))</f>
        <v>0</v>
      </c>
      <c r="KV36" s="61">
        <f>IF(ISBLANK($KX$3),"",IF(OR(Tipy!JF30=Výsledky!$KV$6,Tipy!JF30=Výsledky!$KV$7,Tipy!JF30=Výsledky!$KV$8,Tipy!JF30=Výsledky!$KV$9),VLOOKUP(Tipy!JF30,'Kategórie hráčov'!$A$27:$B$76,2,FALSE),0))</f>
        <v>0</v>
      </c>
      <c r="KW36" s="62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65" t="str">
        <f>IF(ISBLANK($KX$3),"",IF(ISBLANK(Tipy!JB30),"-",SUM(KS36:KW36)))</f>
        <v>-</v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>
        <f>IF(ISBLANK($JH$3),"",IF(ISBLANK(Tipy!JU30),0,IF(AND(Tipy!JU30=Výsledky!$JF$3,Tipy!JW30=Výsledky!$JH$3),60,0)))</f>
        <v>0</v>
      </c>
      <c r="LH36" s="61" t="e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>#VALUE!</v>
      </c>
      <c r="LI36" s="61" t="e">
        <f>IF(ISBLANK($JH$3),"",IF(OR(Tipy!JX30=Výsledky!#REF!,Tipy!JX30=Výsledky!#REF!,Tipy!JX30=Výsledky!#REF!,Tipy!JX30=Výsledky!$JJ$9),IF(VLOOKUP(Tipy!JX30,'Kategórie hráčov'!$A$2:$B$46,2,FALSE)=30,30,20),0))</f>
        <v>#REF!</v>
      </c>
      <c r="LJ36" s="61" t="e">
        <f>IF(ISBLANK($JH$3),"",IF(OR(Tipy!JY30=Výsledky!#REF!,Tipy!JY30=Výsledky!#REF!,Tipy!JY30=Výsledky!#REF!,Tipy!JY30=Výsledky!$JM$9),IF(VLOOKUP(Tipy!JY30,'Kategórie hráčov'!$A$2:$B$46,2,FALSE)=30,30,20),0))</f>
        <v>#REF!</v>
      </c>
      <c r="LK36" s="62">
        <f>IF(ISBLANK($JH$3),"",IF(ISBLANK(Tipy!JU30),0,IF(OR(AND(Tipy!JU30=Výsledky!$JF$3,OR(Tipy!JW30=Výsledky!$JH$3+1,Tipy!JW30=Výsledky!$JH$3-1)),AND(Tipy!JW30=Výsledky!$JH$3,OR(Tipy!JU30=Výsledky!$JF$3+1,Tipy!JU30=Výsledky!$JF$3-1))),10,0)))</f>
        <v>0</v>
      </c>
      <c r="LL36" s="65" t="e">
        <f>IF(ISBLANK($JH$3),"",IF(ISBLANK(Tipy!JU30),"-",SUM(LG36:LK36)))</f>
        <v>#VALUE!</v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>
        <f>IF(ISBLANK($JH$3),"",IF(ISBLANK(Tipy!KI30),0,IF(AND(Tipy!KI30=Výsledky!$JF$3,Tipy!KK30=Výsledky!$JH$3),60,0)))</f>
        <v>0</v>
      </c>
      <c r="LV36" s="61" t="e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>#VALUE!</v>
      </c>
      <c r="LW36" s="61" t="e">
        <f>IF(ISBLANK($JH$3),"",IF(OR(Tipy!KL30=Výsledky!#REF!,Tipy!KL30=Výsledky!#REF!,Tipy!KL30=Výsledky!#REF!,Tipy!KL30=Výsledky!$JJ$9),IF(VLOOKUP(Tipy!KL30,'Kategórie hráčov'!$A$2:$B$46,2,FALSE)=30,30,20),0))</f>
        <v>#REF!</v>
      </c>
      <c r="LX36" s="61" t="e">
        <f>IF(ISBLANK($JH$3),"",IF(OR(Tipy!KM30=Výsledky!#REF!,Tipy!KM30=Výsledky!#REF!,Tipy!KM30=Výsledky!#REF!,Tipy!KM30=Výsledky!$JM$9),IF(VLOOKUP(Tipy!KM30,'Kategórie hráčov'!$A$2:$B$46,2,FALSE)=30,30,20),0))</f>
        <v>#REF!</v>
      </c>
      <c r="LY36" s="62">
        <f>IF(ISBLANK($JH$3),"",IF(ISBLANK(Tipy!KI30),0,IF(OR(AND(Tipy!KI30=Výsledky!$JF$3,OR(Tipy!KK30=Výsledky!$JH$3+1,Tipy!KK30=Výsledky!$JH$3-1)),AND(Tipy!KK30=Výsledky!$JH$3,OR(Tipy!KI30=Výsledky!$JF$3+1,Tipy!KI30=Výsledky!$JF$3-1))),10,0)))</f>
        <v>0</v>
      </c>
      <c r="LZ36" s="65" t="e">
        <f>IF(ISBLANK($JH$3),"",IF(ISBLANK(Tipy!KI30),"-",SUM(LU36:LY36)))</f>
        <v>#VALUE!</v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 x14ac:dyDescent="0.2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>
        <f>IF(ISBLANK($GB$3),"",IF(ISBLANK(Tipy!EX31),0,IF(AND(Tipy!EX31=Výsledky!$FZ$3,Tipy!EZ31=Výsledky!$GB$3),60,0)))</f>
        <v>0</v>
      </c>
      <c r="FX37" s="61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61">
        <f>IF(ISBLANK($GB$3),"",IF(OR(Tipy!FA31=Výsledky!$FW$6,Tipy!FA31=Výsledky!$FW$7,Tipy!FA31=Výsledky!$FW$8,Tipy!FA31=Výsledky!$FW$9),IF(VLOOKUP(Tipy!FA31,'Kategórie hráčov'!$A$2:$B$46,2,FALSE)=30,30,20),0))</f>
        <v>0</v>
      </c>
      <c r="FZ37" s="61">
        <f>IF(ISBLANK($GB$3),"",IF(OR(Tipy!FB31=Výsledky!$FZ$6,Tipy!FB31=Výsledky!$FZ$7,Tipy!FB31=Výsledky!$FZ$8,Tipy!FB31=Výsledky!$FZ$9),IF(VLOOKUP(Tipy!FB31,'Kategórie hráčov'!$A$2:$B$46,2,FALSE)=30,30,20),0))</f>
        <v>0</v>
      </c>
      <c r="GA37" s="62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5" t="str">
        <f>IF(ISBLANK($GB$3),"",IF(ISBLANK(Tipy!EX31),"-",SUM(FW37:GA37)))</f>
        <v>-</v>
      </c>
      <c r="GC37" s="64"/>
      <c r="GD37" s="61">
        <f>IF(ISBLANK($GI$3),"",IF(ISBLANK(Tipy!FD31),0,IF(AND(Tipy!FD31=Výsledky!$GG$3,Tipy!FF31=Výsledky!$GI$3),60,0)))</f>
        <v>0</v>
      </c>
      <c r="GE37" s="61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61">
        <f>IF(ISBLANK($GI$3),"",IF(OR(Tipy!FG31=Výsledky!$GD$6,Tipy!FG31=Výsledky!$GD$7,Tipy!FG31=Výsledky!$GD$8,Tipy!FG31=Výsledky!$GD$9),VLOOKUP(Tipy!FG31,'Kategórie hráčov'!$A$79:$B$79,2,FALSE),0))</f>
        <v>20</v>
      </c>
      <c r="GG37" s="61">
        <f>IF(ISBLANK($GI$3),"",IF(OR(Tipy!FH31=Výsledky!$GG$6,Tipy!FH31=Výsledky!$GG$7,Tipy!FH31=Výsledky!$GG$8,Tipy!FH31=Výsledky!$GG$9),VLOOKUP(Tipy!FH31,'Kategórie hráčov'!$A$27:$B$76,2,FALSE),0))</f>
        <v>0</v>
      </c>
      <c r="GH37" s="62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5">
        <f>IF(ISBLANK($GI$3),"",IF(ISBLANK(Tipy!FD31),"-",SUM(GD37:GH37)))</f>
        <v>20</v>
      </c>
      <c r="GJ37" s="64"/>
      <c r="GK37" s="61">
        <f>IF(ISBLANK($GP$3),"",IF(ISBLANK(Tipy!FJ31),0,IF(AND(Tipy!FJ31=Výsledky!$GN$3,Tipy!FL31=Výsledky!$GP$3),60,0)))</f>
        <v>0</v>
      </c>
      <c r="GL37" s="61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61">
        <f>IF(ISBLANK($GP$3),"",IF(OR(Tipy!FM31=Výsledky!$GK$6,Tipy!FM31=Výsledky!$GK$7,Tipy!FM31=Výsledky!$GK$8,Tipy!FM31=Výsledky!$GK$9),VLOOKUP(Tipy!FM31,'Kategórie hráčov'!$A$2:$B$51,2,FALSE),0))</f>
        <v>0</v>
      </c>
      <c r="GN37" s="61">
        <f>IF(ISBLANK($GP$3),"",IF(OR(Tipy!FN31=Výsledky!$GN$6,Tipy!FN31=Výsledky!$GN$7,Tipy!FN31=Výsledky!$GN$8,Tipy!FN31=Výsledky!$GN$9),VLOOKUP(Tipy!FN31,'Kategórie hráčov'!$A$27:$B$76,2,FALSE),0))</f>
        <v>0</v>
      </c>
      <c r="GO37" s="62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5" t="str">
        <f>IF(ISBLANK($GP$3),"",IF(ISBLANK(Tipy!FJ31),"-",SUM(GK37:GO37)))</f>
        <v>-</v>
      </c>
      <c r="GQ37" s="64"/>
      <c r="GR37" s="61">
        <f>IF(ISBLANK($GW$3),"",IF(ISBLANK(Tipy!FP31),0,IF(AND(Tipy!FP31=Výsledky!$GU$3,Tipy!FR31=Výsledky!$GW$3),60,0)))</f>
        <v>0</v>
      </c>
      <c r="GS37" s="61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61">
        <f>IF(ISBLANK($GW$3),"",IF(OR(Tipy!FS31=Výsledky!$GR$6,Tipy!FS31=Výsledky!$GR$7,Tipy!FS31=Výsledky!$GR$8,Tipy!FS31=Výsledky!$GR$9),VLOOKUP(Tipy!FS31,'Kategórie hráčov'!$A$2:$B$51,2,FALSE),0))</f>
        <v>0</v>
      </c>
      <c r="GU37" s="61">
        <f>IF(ISBLANK($GW$3),"",IF(OR(Tipy!FT31=Výsledky!$GU$6,Tipy!FT31=Výsledky!$GU$7,Tipy!FT31=Výsledky!$GU$8,Tipy!FT31=Výsledky!$GU$9),VLOOKUP(Tipy!FT31,'Kategórie hráčov'!$A$27:$B$76,2,FALSE),0))</f>
        <v>0</v>
      </c>
      <c r="GV37" s="62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5">
        <f>IF(ISBLANK($GW$3),"",IF(ISBLANK(Tipy!FP31),"-",SUM(GR37:GV37)))</f>
        <v>20</v>
      </c>
      <c r="GX37" s="64"/>
      <c r="GY37" s="61">
        <f>IF(ISBLANK($HD$3),"",IF(ISBLANK(Tipy!FV31),0,IF(AND(Tipy!FV31=Výsledky!$HB$3,Tipy!FX31=Výsledky!$HD$3),60,0)))</f>
        <v>0</v>
      </c>
      <c r="GZ37" s="61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61">
        <f>IF(ISBLANK($HD$3),"",IF(OR(Tipy!FY31=Výsledky!$GY$6,Tipy!FY31=Výsledky!$GY$7,Tipy!FY31=Výsledky!$GY$8,Tipy!FY31=Výsledky!$GY$9),VLOOKUP(Tipy!FY31,'Kategórie hráčov'!$A$2:$B$51,2,FALSE),0))</f>
        <v>0</v>
      </c>
      <c r="HB37" s="61">
        <f>IF(ISBLANK($HD$3),"",IF(OR(Tipy!FZ31=Výsledky!$HB$6,Tipy!FZ31=Výsledky!$HB$7,Tipy!FZ31=Výsledky!$HB$8,Tipy!FZ31=Výsledky!$HB$9),VLOOKUP(Tipy!FZ31,'Kategórie hráčov'!$A$27:$B$76,2,FALSE),0))</f>
        <v>0</v>
      </c>
      <c r="HC37" s="62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5" t="str">
        <f>IF(ISBLANK($HD$3),"",IF(ISBLANK(Tipy!FV31),"-",SUM(GY37:HC37)))</f>
        <v>-</v>
      </c>
      <c r="HE37" s="64"/>
      <c r="HF37" s="61">
        <f>IF(ISBLANK($HK$3),"",IF(ISBLANK(Tipy!GB31),0,IF(AND(Tipy!GB31=Výsledky!$HI$3,Tipy!GD31=Výsledky!$HK$3),60,0)))</f>
        <v>0</v>
      </c>
      <c r="HG37" s="61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61">
        <f>IF(ISBLANK($HK$3),"",IF(OR(Tipy!GE31=Výsledky!$HF$6,Tipy!GE31=Výsledky!$HF$7,Tipy!GE31=Výsledky!$HF$8,Tipy!GE31=Výsledky!$HF$9),VLOOKUP(Tipy!GE31,'Kategórie hráčov'!$A$2:$B$51,2,FALSE),0))</f>
        <v>0</v>
      </c>
      <c r="HI37" s="61">
        <f>IF(ISBLANK($HK$3),"",IF(OR(Tipy!GF31=Výsledky!$HI$6,Tipy!GF31=Výsledky!$HI$7,Tipy!GF31=Výsledky!$HI$8,Tipy!GF31=Výsledky!$HI$9),VLOOKUP(Tipy!GF31,'Kategórie hráčov'!$A$27:$B$76,2,FALSE),0))</f>
        <v>0</v>
      </c>
      <c r="HJ37" s="62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5" t="str">
        <f>IF(ISBLANK($HK$3),"",IF(ISBLANK(Tipy!GB31),"-",SUM(HF37:HJ37)))</f>
        <v>-</v>
      </c>
      <c r="HL37" s="64"/>
      <c r="HM37" s="61">
        <f>IF(ISBLANK($HR$3),"",IF(ISBLANK(Tipy!GH31),0,IF(AND(Tipy!GH31=Výsledky!$HP$3,Tipy!GJ31=Výsledky!$HR$3),60,0)))</f>
        <v>60</v>
      </c>
      <c r="HN37" s="61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61">
        <f>IF(ISBLANK($HR$3),"",IF(OR(Tipy!GK31=Výsledky!$HM$6,Tipy!GK31=Výsledky!$HM$7,Tipy!GK31=Výsledky!$HM$8,Tipy!GK31=Výsledky!$HM$9),VLOOKUP(Tipy!GK31,'Kategórie hráčov'!$A$2:$B$51,2,FALSE),0))</f>
        <v>20</v>
      </c>
      <c r="HP37" s="61">
        <f>IF(ISBLANK($HR$3),"",IF(OR(Tipy!GL31=Výsledky!$HP$6,Tipy!GL31=Výsledky!$HP$7,Tipy!GL31=Výsledky!$HP$8,Tipy!GL31=Výsledky!$HP$9),VLOOKUP(Tipy!GL31,'Kategórie hráčov'!$A$27:$B$76,2,FALSE),0))</f>
        <v>0</v>
      </c>
      <c r="HQ37" s="62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5">
        <f>IF(ISBLANK($HR$3),"",IF(ISBLANK(Tipy!GH31),"-",SUM(HM37:HQ37)))</f>
        <v>80</v>
      </c>
      <c r="HS37" s="64"/>
      <c r="HT37" s="61">
        <f>IF(ISBLANK($HY$3),"",IF(ISBLANK(Tipy!GN31),0,IF(AND(Tipy!GN31=Výsledky!$HW$3,Tipy!GP31=Výsledky!$HY$3),60,0)))</f>
        <v>0</v>
      </c>
      <c r="HU37" s="61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61">
        <f>IF(ISBLANK($HY$3),"",IF(OR(Tipy!GQ31=Výsledky!$HT$6,Tipy!GQ31=Výsledky!$HT$7,Tipy!GQ31=Výsledky!$HT$8,Tipy!GQ31=Výsledky!$HT$9),VLOOKUP(Tipy!GQ31,'Kategórie hráčov'!$A$2:$B$51,2,FALSE),0))</f>
        <v>0</v>
      </c>
      <c r="HW37" s="61">
        <f>IF(ISBLANK($HY$3),"",IF(OR(Tipy!GR31=Výsledky!$HW$6,Tipy!GR31=Výsledky!$HW$7,Tipy!GR31=Výsledky!$HW$8,Tipy!GR31=Výsledky!$HW$9),VLOOKUP(Tipy!GR31,'Kategórie hráčov'!$A$27:$B$76,2,FALSE),0))</f>
        <v>0</v>
      </c>
      <c r="HX37" s="62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5">
        <f>IF(ISBLANK($HY$3),"",IF(ISBLANK(Tipy!GN31),"-",SUM(HT37:HX37)))</f>
        <v>0</v>
      </c>
      <c r="HZ37" s="64"/>
      <c r="IA37" s="61">
        <f>IF(ISBLANK($IF$3),"",IF(ISBLANK(Tipy!GT31),0,IF(AND(Tipy!GT31=Výsledky!$ID$3,Tipy!GV31=Výsledky!$IF$3),60,0)))</f>
        <v>0</v>
      </c>
      <c r="IB37" s="61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61">
        <f>IF(ISBLANK($IF$3),"",IF(OR(Tipy!GW31=Výsledky!$IA$6,Tipy!GW31=Výsledky!$IA$7,Tipy!GW31=Výsledky!$IA$8,Tipy!GW31=Výsledky!$IA$9),VLOOKUP(Tipy!GW31,'Kategórie hráčov'!$A$2:$B$51,2,FALSE),0))</f>
        <v>0</v>
      </c>
      <c r="ID37" s="61">
        <f>IF(ISBLANK($IF$3),"",IF(OR(Tipy!GX31=Výsledky!$ID$6,Tipy!GX31=Výsledky!$ID$7,Tipy!GX31=Výsledky!$ID$8,Tipy!GX31=Výsledky!$ID$9),IF(VLOOKUP(Tipy!GX31,'Kategórie hráčov'!$A$2:$B$46,2,FALSE)=30,30,20),0))</f>
        <v>0</v>
      </c>
      <c r="IE37" s="62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65">
        <f>IF(ISBLANK($IF$3),"",IF(ISBLANK(Tipy!GT31),"-",SUM(IA37:IE37)))</f>
        <v>0</v>
      </c>
      <c r="IG37" s="64"/>
      <c r="IH37" s="61">
        <f>IF(ISBLANK($IM$3),"",IF(ISBLANK(Tipy!GZ31),0,IF(AND(Tipy!GZ31=Výsledky!$IK$3,Tipy!HB31=Výsledky!$IM$3),60,0)))</f>
        <v>0</v>
      </c>
      <c r="II37" s="61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61">
        <f>IF(ISBLANK($IM$3),"",IF(OR(Tipy!HC31=Výsledky!$IH$6,Tipy!HC31=Výsledky!$IH$7,Tipy!HC31=Výsledky!$IH$8,Tipy!HC31=Výsledky!$IH$9),VLOOKUP(Tipy!HC31,'Kategórie hráčov'!$A$2:$B$51,2,FALSE),0))</f>
        <v>20</v>
      </c>
      <c r="IK37" s="61">
        <f>IF(ISBLANK($IM$3),"",IF(OR(Tipy!HD31=Výsledky!$IK$6,Tipy!HD31=Výsledky!$IK$7,Tipy!HD31=Výsledky!$IK$8,Tipy!HD31=Výsledky!$IK$9),VLOOKUP(Tipy!HD31,'Kategórie hráčov'!$A$27:$B$76,2,FALSE),0))</f>
        <v>30</v>
      </c>
      <c r="IL37" s="62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65">
        <f>IF(ISBLANK($IM$3),"",IF(ISBLANK(Tipy!GZ31),"-",SUM(IH37:IL37)))</f>
        <v>70</v>
      </c>
      <c r="IN37" s="64"/>
      <c r="IO37" s="61">
        <f>IF(ISBLANK($IT$3),"",IF(ISBLANK(Tipy!HF31),0,IF(AND(Tipy!HF31=Výsledky!$IR$3,Tipy!HH31=Výsledky!$IT$3),60,0)))</f>
        <v>0</v>
      </c>
      <c r="IP37" s="61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61">
        <f>IF(ISBLANK($IT$3),"",IF(OR(Tipy!HI31=Výsledky!$IO$6,Tipy!HI31=Výsledky!$IO$7,Tipy!HI31=Výsledky!$IO$8,Tipy!HI31=Výsledky!$IO$9),VLOOKUP(Tipy!HI31,'Kategórie hráčov'!$A$2:$B$51,2,FALSE),0))</f>
        <v>0</v>
      </c>
      <c r="IR37" s="61">
        <f>IF(ISBLANK($IT$3),"",IF(OR(Tipy!HJ31=Výsledky!$IR$6,Tipy!HJ31=Výsledky!$IR$7,Tipy!HJ31=Výsledky!$IR$8,Tipy!HJ31=Výsledky!$IR$9),VLOOKUP(Tipy!HJ31,'Kategórie hráčov'!$A$27:$B$76,2,FALSE),0))</f>
        <v>0</v>
      </c>
      <c r="IS37" s="62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65">
        <f>IF(ISBLANK($IT$3),"",IF(ISBLANK(Tipy!HF31),"-",SUM(IO37:IS37)))</f>
        <v>30</v>
      </c>
      <c r="IU37" s="64"/>
      <c r="IV37" s="61">
        <f>IF(ISBLANK($JA$3),"",IF(ISBLANK(Tipy!HL31),0,IF(AND(Tipy!HL31=Výsledky!$IY$3,Tipy!HN31=Výsledky!$JA$3),60,0)))</f>
        <v>0</v>
      </c>
      <c r="IW37" s="61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61">
        <f>IF(ISBLANK($JA$3),"",IF(OR(Tipy!HO31=Výsledky!$IV$6,Tipy!HO31=Výsledky!$IV$7,Tipy!HO31=Výsledky!$IV$8,Tipy!HO31=Výsledky!$IV$9),IF(VLOOKUP(Tipy!HO31,'Kategórie hráčov'!$A$2:$B$46,2,FALSE)=30,30,20),0))</f>
        <v>0</v>
      </c>
      <c r="IY37" s="61">
        <f>IF(ISBLANK($JA$3),"",IF(OR(Tipy!HP31=Výsledky!$IY$6,Tipy!HP31=Výsledky!$IY$7,Tipy!HP31=Výsledky!$IY$8,Tipy!HP31=Výsledky!$IY$9),IF(VLOOKUP(Tipy!HP31,'Kategórie hráčov'!$A$2:$B$46,2,FALSE)=30,30,20),0))</f>
        <v>0</v>
      </c>
      <c r="IZ37" s="62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65">
        <f>IF(ISBLANK($JA$3),"",IF(ISBLANK(Tipy!HL31),"-",SUM(IV37:IZ37)))</f>
        <v>0</v>
      </c>
      <c r="JB37" s="64"/>
      <c r="JC37" s="102">
        <f>IF(ISBLANK($JH$3),"",IF(ISBLANK(Tipy!HR31),0,IF(AND(Tipy!HR31=Výsledky!$JF$3,Tipy!HT31=Výsledky!$JH$3),60,0)))</f>
        <v>0</v>
      </c>
      <c r="JD37" s="101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01">
        <f>IF(ISBLANK($JH$3),"",IF(OR(Tipy!HU31=Výsledky!$JC$6,Tipy!HU31=Výsledky!$JC$7,Tipy!HU31=Výsledky!$JC$8,Tipy!HU31=Výsledky!$JC$9),VLOOKUP(Tipy!HU31,'Kategórie hráčov'!$A$2:$B$51,2,FALSE),0))</f>
        <v>0</v>
      </c>
      <c r="JF37" s="101">
        <f>IF(ISBLANK($JH$3),"",IF(OR(Tipy!HV31=Výsledky!$JF$6,Tipy!HV31=Výsledky!$JF$7,Tipy!HV31=Výsledky!$JF$8,Tipy!HV31=Výsledky!$JF$9),VLOOKUP(Tipy!HV31,'Kategórie hráčov'!$A$27:$B$76,2,FALSE),0))</f>
        <v>0</v>
      </c>
      <c r="JG37" s="30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63" t="str">
        <f>IF(ISBLANK($JH$3),"",IF(ISBLANK(Tipy!HR31),"-",SUM(JC37:JG37)))</f>
        <v>-</v>
      </c>
      <c r="JI37" s="64"/>
      <c r="JJ37" s="61">
        <f>IF(ISBLANK($JH$3),"",IF(ISBLANK(Tipy!HX31),0,IF(AND(Tipy!HX31=Výsledky!$JF$3,Tipy!HZ31=Výsledky!$JH$3),60,0)))</f>
        <v>0</v>
      </c>
      <c r="JK37" s="61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61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61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62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65" t="str">
        <f>IF(ISBLANK($JH$3),"",IF(ISBLANK(Tipy!HX31),"-",SUM(JJ37:JN37)))</f>
        <v>-</v>
      </c>
      <c r="JP37" s="64"/>
      <c r="JQ37" s="61">
        <f>IF(ISBLANK($JV$3),"",IF(ISBLANK(Tipy!ID31),0,IF(AND(Tipy!ID31=Výsledky!$JT$3,Tipy!IF31=Výsledky!$JV$3),60,0)))</f>
        <v>0</v>
      </c>
      <c r="JR37" s="61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61">
        <f>IF(ISBLANK($JV$3),"",IF(OR(Tipy!IG31=Výsledky!$JQ$6,Tipy!IG31=Výsledky!$JQ$7,Tipy!IG31=Výsledky!$JQ$8,Tipy!IG31=Výsledky!$JQ$9),VLOOKUP(Tipy!IG31,'Kategórie hráčov'!$A$2:$B$51,2,FALSE),0))</f>
        <v>0</v>
      </c>
      <c r="JT37" s="61">
        <f>IF(ISBLANK($JV$3),"",IF(OR(Tipy!IH31=Výsledky!$JT$6,Tipy!IH31=Výsledky!$JT$7,Tipy!IH31=Výsledky!$JT$8,Tipy!IH31=Výsledky!$JT$9),VLOOKUP(Tipy!IH31,'Kategórie hráčov'!$A$27:$B$76,2,FALSE),0))</f>
        <v>0</v>
      </c>
      <c r="JU37" s="62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65" t="str">
        <f>IF(ISBLANK($JV$3),"",IF(ISBLANK(Tipy!ID31),"-",SUM(JQ37:JU37)))</f>
        <v>-</v>
      </c>
      <c r="JW37" s="64"/>
      <c r="JX37" s="61">
        <f>IF(ISBLANK($KQ$3),"",IF(ISBLANK(Tipy!IJ31),0,IF(AND(Tipy!IJ31=Výsledky!$KO$3,Tipy!IL31=Výsledky!$KQ$3),60,0)))</f>
        <v>0</v>
      </c>
      <c r="JY37" s="61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>0</v>
      </c>
      <c r="JZ37" s="61">
        <f>IF(ISBLANK($KQ$3),"",IF(OR(Tipy!IM31=Výsledky!$JX$6,Tipy!IM31=Výsledky!$JX$7,Tipy!IM31=Výsledky!$JX$8,Tipy!IM31=Výsledky!$JX$9),IF(VLOOKUP(Tipy!IM31,'Kategórie hráčov'!$A$2:$B$46,2,FALSE)=30,30,20),0))</f>
        <v>0</v>
      </c>
      <c r="KA37" s="61">
        <f>IF(ISBLANK($KQ$3),"",IF(OR(Tipy!IN31=Výsledky!$KA$6,Tipy!IN31=Výsledky!$KA$7,Tipy!IN31=Výsledky!$KA$8,Tipy!IN31=Výsledky!$KA$9),IF(VLOOKUP(Tipy!IN31,'Kategórie hráčov'!$A$2:$B$46,2,FALSE)=30,30,20),0))</f>
        <v>0</v>
      </c>
      <c r="KB37" s="62">
        <f>IF(ISBLANK($KQ$3),"",IF(ISBLANK(Tipy!IJ31),0,IF(OR(AND(Tipy!IJ31=Výsledky!$KO$3,OR(Tipy!IL31=Výsledky!$KQ$3+1,Tipy!IL31=Výsledky!$KQ$3-1)),AND(Tipy!IL31=Výsledky!$KQ$3,OR(Tipy!IJ31=Výsledky!$KO$3+1,Tipy!IJ31=Výsledky!$KO$3-1))),10,0)))</f>
        <v>0</v>
      </c>
      <c r="KC37" s="65" t="str">
        <f>IF(ISBLANK($KQ$3),"",IF(ISBLANK(Tipy!IJ31),"-",SUM(JX37:KB37)))</f>
        <v>-</v>
      </c>
      <c r="KD37" s="64"/>
      <c r="KE37" s="61">
        <f>IF(ISBLANK($KJ$3),"",IF(ISBLANK(Tipy!IP31),0,IF(AND(Tipy!IP31=Výsledky!$KH$3,Tipy!IR31=Výsledky!$KJ$3),60,0)))</f>
        <v>0</v>
      </c>
      <c r="KF37" s="61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20</v>
      </c>
      <c r="KG37" s="61">
        <f>IF(ISBLANK($KJ$3),"",IF(OR(Tipy!IS31=Výsledky!$KE$6,Tipy!IS31=Výsledky!$KE$7,Tipy!IS31=Výsledky!$KE$8,Tipy!IS31=Výsledky!$KE$9),VLOOKUP(Tipy!IS31,'Kategórie hráčov'!$A$2:$B$51,2,FALSE),0))</f>
        <v>20</v>
      </c>
      <c r="KH37" s="61">
        <f>IF(ISBLANK($KJ$3),"",IF(OR(Tipy!IT31=Výsledky!$KH$6,Tipy!IT31=Výsledky!$KH$7,Tipy!IT31=Výsledky!$KH$8,Tipy!IT31=Výsledky!$KH$9),VLOOKUP(Tipy!IT31,'Kategórie hráčov'!$A$27:$B$76,2,FALSE),0))</f>
        <v>0</v>
      </c>
      <c r="KI37" s="62">
        <f>IF(ISBLANK($KJ$3),"",IF(ISBLANK(Tipy!IP31),0,IF(OR(AND(Tipy!IP31=Výsledky!$KH$3,OR(Tipy!IR31=Výsledky!$KJ$3+1,Tipy!IR31=Výsledky!$KJ$3-1)),AND(Tipy!IR31=Výsledky!$KJ$3,OR(Tipy!IP31=Výsledky!$KH$3+1,Tipy!IP31=Výsledky!$KH$3-1))),10,0)))</f>
        <v>10</v>
      </c>
      <c r="KJ37" s="65">
        <f>IF(ISBLANK($KJ$3),"",IF(ISBLANK(Tipy!IP31),"-",SUM(KE37:KI37)))</f>
        <v>50</v>
      </c>
      <c r="KK37" s="64"/>
      <c r="KL37" s="61">
        <f>IF(ISBLANK($KQ$3),"",IF(ISBLANK(Tipy!IV31),0,IF(AND(Tipy!IV31=Výsledky!$KO$3,Tipy!IX31=Výsledky!$KQ$3),60,0)))</f>
        <v>0</v>
      </c>
      <c r="KM37" s="61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61">
        <f>IF(ISBLANK($KQ$3),"",IF(OR(Tipy!IY31=Výsledky!$KL$6,Tipy!IY31=Výsledky!$KL$7,Tipy!IY31=Výsledky!$KL$8,Tipy!IY31=Výsledky!$KL$9),VLOOKUP(Tipy!IY31,'Kategórie hráčov'!$A$2:$B$51,2,FALSE),0))</f>
        <v>0</v>
      </c>
      <c r="KO37" s="61">
        <f>IF(ISBLANK($KQ$3),"",IF(OR(Tipy!IZ31=Výsledky!$KO$6,Tipy!IZ31=Výsledky!$KO$7,Tipy!IZ31=Výsledky!$KO$8,Tipy!IZ31=Výsledky!$KO$9),VLOOKUP(Tipy!IZ31,'Kategórie hráčov'!$A$27:$B$76,2,FALSE),0))</f>
        <v>0</v>
      </c>
      <c r="KP37" s="62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65">
        <f>IF(ISBLANK($KJ$3),"",IF(ISBLANK(Tipy!IV31),"-",SUM(KL37:KP37)))</f>
        <v>0</v>
      </c>
      <c r="KR37" s="64"/>
      <c r="KS37" s="61">
        <f>IF(ISBLANK($KX$3),"",IF(ISBLANK(Tipy!JB31),0,IF(AND(Tipy!JB31=Výsledky!$KV$3,Tipy!JD31=Výsledky!$KX$3),60,0)))</f>
        <v>0</v>
      </c>
      <c r="KT37" s="61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61">
        <f>IF(ISBLANK($KX$3),"",IF(OR(Tipy!JE31=Výsledky!$KS$6,Tipy!JE31=Výsledky!$KS$7,Tipy!JE31=Výsledky!$KS$8,Tipy!JE31=Výsledky!$KS$9),VLOOKUP(Tipy!JE31,'Kategórie hráčov'!$A$2:$B$51,2,FALSE),0))</f>
        <v>0</v>
      </c>
      <c r="KV37" s="61">
        <f>IF(ISBLANK($KX$3),"",IF(OR(Tipy!JF31=Výsledky!$KV$6,Tipy!JF31=Výsledky!$KV$7,Tipy!JF31=Výsledky!$KV$8,Tipy!JF31=Výsledky!$KV$9),VLOOKUP(Tipy!JF31,'Kategórie hráčov'!$A$27:$B$76,2,FALSE),0))</f>
        <v>0</v>
      </c>
      <c r="KW37" s="62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65" t="str">
        <f>IF(ISBLANK($KX$3),"",IF(ISBLANK(Tipy!JB31),"-",SUM(KS37:KW37)))</f>
        <v>-</v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>
        <f>IF(ISBLANK($JH$3),"",IF(ISBLANK(Tipy!JU31),0,IF(AND(Tipy!JU31=Výsledky!$JF$3,Tipy!JW31=Výsledky!$JH$3),60,0)))</f>
        <v>0</v>
      </c>
      <c r="LH37" s="61" t="e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>#VALUE!</v>
      </c>
      <c r="LI37" s="61" t="e">
        <f>IF(ISBLANK($JH$3),"",IF(OR(Tipy!JX31=Výsledky!#REF!,Tipy!JX31=Výsledky!#REF!,Tipy!JX31=Výsledky!#REF!,Tipy!JX31=Výsledky!$JJ$9),IF(VLOOKUP(Tipy!JX31,'Kategórie hráčov'!$A$2:$B$46,2,FALSE)=30,30,20),0))</f>
        <v>#REF!</v>
      </c>
      <c r="LJ37" s="61" t="e">
        <f>IF(ISBLANK($JH$3),"",IF(OR(Tipy!JY31=Výsledky!#REF!,Tipy!JY31=Výsledky!#REF!,Tipy!JY31=Výsledky!#REF!,Tipy!JY31=Výsledky!$JM$9),IF(VLOOKUP(Tipy!JY31,'Kategórie hráčov'!$A$2:$B$46,2,FALSE)=30,30,20),0))</f>
        <v>#REF!</v>
      </c>
      <c r="LK37" s="62">
        <f>IF(ISBLANK($JH$3),"",IF(ISBLANK(Tipy!JU31),0,IF(OR(AND(Tipy!JU31=Výsledky!$JF$3,OR(Tipy!JW31=Výsledky!$JH$3+1,Tipy!JW31=Výsledky!$JH$3-1)),AND(Tipy!JW31=Výsledky!$JH$3,OR(Tipy!JU31=Výsledky!$JF$3+1,Tipy!JU31=Výsledky!$JF$3-1))),10,0)))</f>
        <v>0</v>
      </c>
      <c r="LL37" s="65" t="e">
        <f>IF(ISBLANK($JH$3),"",IF(ISBLANK(Tipy!JU31),"-",SUM(LG37:LK37)))</f>
        <v>#VALUE!</v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>
        <f>IF(ISBLANK($JH$3),"",IF(ISBLANK(Tipy!KI31),0,IF(AND(Tipy!KI31=Výsledky!$JF$3,Tipy!KK31=Výsledky!$JH$3),60,0)))</f>
        <v>0</v>
      </c>
      <c r="LV37" s="61" t="e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>#VALUE!</v>
      </c>
      <c r="LW37" s="61" t="e">
        <f>IF(ISBLANK($JH$3),"",IF(OR(Tipy!KL31=Výsledky!#REF!,Tipy!KL31=Výsledky!#REF!,Tipy!KL31=Výsledky!#REF!,Tipy!KL31=Výsledky!$JJ$9),IF(VLOOKUP(Tipy!KL31,'Kategórie hráčov'!$A$2:$B$46,2,FALSE)=30,30,20),0))</f>
        <v>#REF!</v>
      </c>
      <c r="LX37" s="61" t="e">
        <f>IF(ISBLANK($JH$3),"",IF(OR(Tipy!KM31=Výsledky!#REF!,Tipy!KM31=Výsledky!#REF!,Tipy!KM31=Výsledky!#REF!,Tipy!KM31=Výsledky!$JM$9),IF(VLOOKUP(Tipy!KM31,'Kategórie hráčov'!$A$2:$B$46,2,FALSE)=30,30,20),0))</f>
        <v>#REF!</v>
      </c>
      <c r="LY37" s="62">
        <f>IF(ISBLANK($JH$3),"",IF(ISBLANK(Tipy!KI31),0,IF(OR(AND(Tipy!KI31=Výsledky!$JF$3,OR(Tipy!KK31=Výsledky!$JH$3+1,Tipy!KK31=Výsledky!$JH$3-1)),AND(Tipy!KK31=Výsledky!$JH$3,OR(Tipy!KI31=Výsledky!$JF$3+1,Tipy!KI31=Výsledky!$JF$3-1))),10,0)))</f>
        <v>0</v>
      </c>
      <c r="LZ37" s="65" t="e">
        <f>IF(ISBLANK($JH$3),"",IF(ISBLANK(Tipy!KI31),"-",SUM(LU37:LY37)))</f>
        <v>#VALUE!</v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 x14ac:dyDescent="0.2">
      <c r="A38" s="287">
        <f>Tipy!A32</f>
        <v>57</v>
      </c>
      <c r="B38" s="302" t="s">
        <v>324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>
        <f>IF(ISBLANK($GB$3),"",IF(ISBLANK(Tipy!EX32),0,IF(AND(Tipy!EX32=Výsledky!$FZ$3,Tipy!EZ32=Výsledky!$GB$3),60,0)))</f>
        <v>0</v>
      </c>
      <c r="FX38" s="61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61">
        <f>IF(ISBLANK($GB$3),"",IF(OR(Tipy!FA32=Výsledky!$FW$6,Tipy!FA32=Výsledky!$FW$7,Tipy!FA32=Výsledky!$FW$8,Tipy!FA32=Výsledky!$FW$9),IF(VLOOKUP(Tipy!FA32,'Kategórie hráčov'!$A$2:$B$46,2,FALSE)=30,30,20),0))</f>
        <v>0</v>
      </c>
      <c r="FZ38" s="61">
        <f>IF(ISBLANK($GB$3),"",IF(OR(Tipy!FB32=Výsledky!$FZ$6,Tipy!FB32=Výsledky!$FZ$7,Tipy!FB32=Výsledky!$FZ$8,Tipy!FB32=Výsledky!$FZ$9),IF(VLOOKUP(Tipy!FB32,'Kategórie hráčov'!$A$2:$B$46,2,FALSE)=30,30,20),0))</f>
        <v>0</v>
      </c>
      <c r="GA38" s="62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5">
        <f>IF(ISBLANK($GB$3),"",IF(ISBLANK(Tipy!EX32),"-",SUM(FW38:GA38)))</f>
        <v>0</v>
      </c>
      <c r="GC38" s="64"/>
      <c r="GD38" s="61">
        <f>IF(ISBLANK($GI$3),"",IF(ISBLANK(Tipy!FD32),0,IF(AND(Tipy!FD32=Výsledky!$GG$3,Tipy!FF32=Výsledky!$GI$3),60,0)))</f>
        <v>0</v>
      </c>
      <c r="GE38" s="61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61">
        <f>IF(ISBLANK($GI$3),"",IF(OR(Tipy!FG32=Výsledky!$GD$6,Tipy!FG32=Výsledky!$GD$7,Tipy!FG32=Výsledky!$GD$8,Tipy!FG32=Výsledky!$GD$9),VLOOKUP(Tipy!FG32,'Kategórie hráčov'!$A$2:$B$51,2,FALSE),0))</f>
        <v>20</v>
      </c>
      <c r="GG38" s="61">
        <f>IF(ISBLANK($GI$3),"",IF(OR(Tipy!FH32=Výsledky!$GG$6,Tipy!FH32=Výsledky!$GG$7,Tipy!FH32=Výsledky!$GG$8,Tipy!FH32=Výsledky!$GG$9),VLOOKUP(Tipy!FH32,'Kategórie hráčov'!$A$27:$B$76,2,FALSE),0))</f>
        <v>0</v>
      </c>
      <c r="GH38" s="62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5">
        <f>IF(ISBLANK($GI$3),"",IF(ISBLANK(Tipy!FD32),"-",SUM(GD38:GH38)))</f>
        <v>20</v>
      </c>
      <c r="GJ38" s="64"/>
      <c r="GK38" s="61">
        <f>IF(ISBLANK($GP$3),"",IF(ISBLANK(Tipy!FJ32),0,IF(AND(Tipy!FJ32=Výsledky!$GN$3,Tipy!FL32=Výsledky!$GP$3),60,0)))</f>
        <v>0</v>
      </c>
      <c r="GL38" s="61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61">
        <f>IF(ISBLANK($GP$3),"",IF(OR(Tipy!FM32=Výsledky!$GK$6,Tipy!FM32=Výsledky!$GK$7,Tipy!FM32=Výsledky!$GK$8,Tipy!FM32=Výsledky!$GK$9),VLOOKUP(Tipy!FM32,'Kategórie hráčov'!$A$2:$B$51,2,FALSE),0))</f>
        <v>20</v>
      </c>
      <c r="GN38" s="61">
        <f>IF(ISBLANK($GP$3),"",IF(OR(Tipy!FN32=Výsledky!$GN$6,Tipy!FN32=Výsledky!$GN$7,Tipy!FN32=Výsledky!$GN$8,Tipy!FN32=Výsledky!$GN$9),VLOOKUP(Tipy!FN32,'Kategórie hráčov'!$A$27:$B$76,2,FALSE),0))</f>
        <v>30</v>
      </c>
      <c r="GO38" s="62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5">
        <f>IF(ISBLANK($GP$3),"",IF(ISBLANK(Tipy!FJ32),"-",SUM(GK38:GO38)))</f>
        <v>50</v>
      </c>
      <c r="GQ38" s="64"/>
      <c r="GR38" s="61">
        <f>IF(ISBLANK($GW$3),"",IF(ISBLANK(Tipy!FP32),0,IF(AND(Tipy!FP32=Výsledky!$GU$3,Tipy!FR32=Výsledky!$GW$3),60,0)))</f>
        <v>0</v>
      </c>
      <c r="GS38" s="61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61">
        <f>IF(ISBLANK($GW$3),"",IF(OR(Tipy!FS32=Výsledky!$GR$6,Tipy!FS32=Výsledky!$GR$7,Tipy!FS32=Výsledky!$GR$8,Tipy!FS32=Výsledky!$GR$9),VLOOKUP(Tipy!FS32,'Kategórie hráčov'!$A$2:$B$51,2,FALSE),0))</f>
        <v>20</v>
      </c>
      <c r="GU38" s="61">
        <f>IF(ISBLANK($GW$3),"",IF(OR(Tipy!FT32=Výsledky!$GU$6,Tipy!FT32=Výsledky!$GU$7,Tipy!FT32=Výsledky!$GU$8,Tipy!FT32=Výsledky!$GU$9),VLOOKUP(Tipy!FT32,'Kategórie hráčov'!$A$27:$B$76,2,FALSE),0))</f>
        <v>0</v>
      </c>
      <c r="GV38" s="62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5">
        <f>IF(ISBLANK($GW$3),"",IF(ISBLANK(Tipy!FP32),"-",SUM(GR38:GV38)))</f>
        <v>40</v>
      </c>
      <c r="GX38" s="64"/>
      <c r="GY38" s="61">
        <f>IF(ISBLANK($HD$3),"",IF(ISBLANK(Tipy!FV32),0,IF(AND(Tipy!FV32=Výsledky!$HB$3,Tipy!FX32=Výsledky!$HD$3),60,0)))</f>
        <v>0</v>
      </c>
      <c r="GZ38" s="61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61">
        <f>IF(ISBLANK($HD$3),"",IF(OR(Tipy!FY32=Výsledky!$GY$6,Tipy!FY32=Výsledky!$GY$7,Tipy!FY32=Výsledky!$GY$8,Tipy!FY32=Výsledky!$GY$9),VLOOKUP(Tipy!FY32,'Kategórie hráčov'!$A$2:$B$51,2,FALSE),0))</f>
        <v>20</v>
      </c>
      <c r="HB38" s="61">
        <f>IF(ISBLANK($HD$3),"",IF(OR(Tipy!FZ32=Výsledky!$HB$6,Tipy!FZ32=Výsledky!$HB$7,Tipy!FZ32=Výsledky!$HB$8,Tipy!FZ32=Výsledky!$HB$9),VLOOKUP(Tipy!FZ32,'Kategórie hráčov'!$A$27:$B$76,2,FALSE),0))</f>
        <v>0</v>
      </c>
      <c r="HC38" s="62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5">
        <f>IF(ISBLANK($HD$3),"",IF(ISBLANK(Tipy!FV32),"-",SUM(GY38:HC38)))</f>
        <v>40</v>
      </c>
      <c r="HE38" s="64"/>
      <c r="HF38" s="61">
        <f>IF(ISBLANK($HK$3),"",IF(ISBLANK(Tipy!GB32),0,IF(AND(Tipy!GB32=Výsledky!$HI$3,Tipy!GD32=Výsledky!$HK$3),60,0)))</f>
        <v>0</v>
      </c>
      <c r="HG38" s="61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61">
        <f>IF(ISBLANK($HK$3),"",IF(OR(Tipy!GE32=Výsledky!$HF$6,Tipy!GE32=Výsledky!$HF$7,Tipy!GE32=Výsledky!$HF$8,Tipy!GE32=Výsledky!$HF$9),VLOOKUP(Tipy!GE32,'Kategórie hráčov'!$A$2:$B$51,2,FALSE),0))</f>
        <v>0</v>
      </c>
      <c r="HI38" s="61">
        <f>IF(ISBLANK($HK$3),"",IF(OR(Tipy!GF32=Výsledky!$HI$6,Tipy!GF32=Výsledky!$HI$7,Tipy!GF32=Výsledky!$HI$8,Tipy!GF32=Výsledky!$HI$9),VLOOKUP(Tipy!GF32,'Kategórie hráčov'!$A$27:$B$76,2,FALSE),0))</f>
        <v>0</v>
      </c>
      <c r="HJ38" s="62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5">
        <f>IF(ISBLANK($HK$3),"",IF(ISBLANK(Tipy!GB32),"-",SUM(HF38:HJ38)))</f>
        <v>20</v>
      </c>
      <c r="HL38" s="64"/>
      <c r="HM38" s="61">
        <f>IF(ISBLANK($HR$3),"",IF(ISBLANK(Tipy!GH32),0,IF(AND(Tipy!GH32=Výsledky!$HP$3,Tipy!GJ32=Výsledky!$HR$3),60,0)))</f>
        <v>0</v>
      </c>
      <c r="HN38" s="61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61">
        <f>IF(ISBLANK($HR$3),"",IF(OR(Tipy!GK32=Výsledky!$HM$6,Tipy!GK32=Výsledky!$HM$7,Tipy!GK32=Výsledky!$HM$8,Tipy!GK32=Výsledky!$HM$9),VLOOKUP(Tipy!GK32,'Kategórie hráčov'!$A$2:$B$51,2,FALSE),0))</f>
        <v>0</v>
      </c>
      <c r="HP38" s="61">
        <f>IF(ISBLANK($HR$3),"",IF(OR(Tipy!GL32=Výsledky!$HP$6,Tipy!GL32=Výsledky!$HP$7,Tipy!GL32=Výsledky!$HP$8,Tipy!GL32=Výsledky!$HP$9),VLOOKUP(Tipy!GL32,'Kategórie hráčov'!$A$27:$B$76,2,FALSE),0))</f>
        <v>0</v>
      </c>
      <c r="HQ38" s="62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5">
        <f>IF(ISBLANK($HR$3),"",IF(ISBLANK(Tipy!GH32),"-",SUM(HM38:HQ38)))</f>
        <v>30</v>
      </c>
      <c r="HS38" s="64"/>
      <c r="HT38" s="61">
        <f>IF(ISBLANK($HY$3),"",IF(ISBLANK(Tipy!GN32),0,IF(AND(Tipy!GN32=Výsledky!$HW$3,Tipy!GP32=Výsledky!$HY$3),60,0)))</f>
        <v>0</v>
      </c>
      <c r="HU38" s="61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61">
        <f>IF(ISBLANK($HY$3),"",IF(OR(Tipy!GQ32=Výsledky!$HT$6,Tipy!GQ32=Výsledky!$HT$7,Tipy!GQ32=Výsledky!$HT$8,Tipy!GQ32=Výsledky!$HT$9),VLOOKUP(Tipy!GQ32,'Kategórie hráčov'!$A$2:$B$51,2,FALSE),0))</f>
        <v>0</v>
      </c>
      <c r="HW38" s="61">
        <f>IF(ISBLANK($HY$3),"",IF(OR(Tipy!GR32=Výsledky!$HW$6,Tipy!GR32=Výsledky!$HW$7,Tipy!GR32=Výsledky!$HW$8,Tipy!GR32=Výsledky!$HW$9),VLOOKUP(Tipy!GR32,'Kategórie hráčov'!$A$27:$B$76,2,FALSE),0))</f>
        <v>0</v>
      </c>
      <c r="HX38" s="62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5">
        <f>IF(ISBLANK($HY$3),"",IF(ISBLANK(Tipy!GN32),"-",SUM(HT38:HX38)))</f>
        <v>20</v>
      </c>
      <c r="HZ38" s="64"/>
      <c r="IA38" s="61">
        <f>IF(ISBLANK($IF$3),"",IF(ISBLANK(Tipy!GT32),0,IF(AND(Tipy!GT32=Výsledky!$ID$3,Tipy!GV32=Výsledky!$IF$3),60,0)))</f>
        <v>60</v>
      </c>
      <c r="IB38" s="61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61">
        <f>IF(ISBLANK($IF$3),"",IF(OR(Tipy!GW32=Výsledky!$IA$6,Tipy!GW32=Výsledky!$IA$7,Tipy!GW32=Výsledky!$IA$8,Tipy!GW32=Výsledky!$IA$9),VLOOKUP(Tipy!GW32,'Kategórie hráčov'!$A$2:$B$51,2,FALSE),0))</f>
        <v>20</v>
      </c>
      <c r="ID38" s="61">
        <f>IF(ISBLANK($IF$3),"",IF(OR(Tipy!GX32=Výsledky!$ID$6,Tipy!GX32=Výsledky!$ID$7,Tipy!GX32=Výsledky!$ID$8,Tipy!GX32=Výsledky!$ID$9),IF(VLOOKUP(Tipy!GX32,'Kategórie hráčov'!$A$2:$B$46,2,FALSE)=30,30,20),0))</f>
        <v>0</v>
      </c>
      <c r="IE38" s="62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65">
        <f>IF(ISBLANK($IF$3),"",IF(ISBLANK(Tipy!GT32),"-",SUM(IA38:IE38)))</f>
        <v>80</v>
      </c>
      <c r="IG38" s="64"/>
      <c r="IH38" s="61">
        <f>IF(ISBLANK($IM$3),"",IF(ISBLANK(Tipy!GZ32),0,IF(AND(Tipy!GZ32=Výsledky!$IK$3,Tipy!HB32=Výsledky!$IM$3),60,0)))</f>
        <v>0</v>
      </c>
      <c r="II38" s="61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61">
        <f>IF(ISBLANK($IM$3),"",IF(OR(Tipy!HC32=Výsledky!$IH$6,Tipy!HC32=Výsledky!$IH$7,Tipy!HC32=Výsledky!$IH$8,Tipy!HC32=Výsledky!$IH$9),VLOOKUP(Tipy!HC32,'Kategórie hráčov'!$A$2:$B$51,2,FALSE),0))</f>
        <v>20</v>
      </c>
      <c r="IK38" s="61">
        <f>IF(ISBLANK($IM$3),"",IF(OR(Tipy!HD32=Výsledky!$IK$6,Tipy!HD32=Výsledky!$IK$7,Tipy!HD32=Výsledky!$IK$8,Tipy!HD32=Výsledky!$IK$9),VLOOKUP(Tipy!HD32,'Kategórie hráčov'!$A$27:$B$76,2,FALSE),0))</f>
        <v>20</v>
      </c>
      <c r="IL38" s="62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65">
        <f>IF(ISBLANK($IM$3),"",IF(ISBLANK(Tipy!GZ32),"-",SUM(IH38:IL38)))</f>
        <v>60</v>
      </c>
      <c r="IN38" s="64"/>
      <c r="IO38" s="61">
        <f>IF(ISBLANK($IT$3),"",IF(ISBLANK(Tipy!HF32),0,IF(AND(Tipy!HF32=Výsledky!$IR$3,Tipy!HH32=Výsledky!$IT$3),60,0)))</f>
        <v>0</v>
      </c>
      <c r="IP38" s="61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61">
        <f>IF(ISBLANK($IT$3),"",IF(OR(Tipy!HI32=Výsledky!$IO$6,Tipy!HI32=Výsledky!$IO$7,Tipy!HI32=Výsledky!$IO$8,Tipy!HI32=Výsledky!$IO$9),VLOOKUP(Tipy!HI32,'Kategórie hráčov'!$A$2:$B$51,2,FALSE),0))</f>
        <v>0</v>
      </c>
      <c r="IR38" s="61">
        <f>IF(ISBLANK($IT$3),"",IF(OR(Tipy!HJ32=Výsledky!$IR$6,Tipy!HJ32=Výsledky!$IR$7,Tipy!HJ32=Výsledky!$IR$8,Tipy!HJ32=Výsledky!$IR$9),VLOOKUP(Tipy!HJ32,'Kategórie hráčov'!$A$27:$B$76,2,FALSE),0))</f>
        <v>0</v>
      </c>
      <c r="IS38" s="62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65">
        <f>IF(ISBLANK($IT$3),"",IF(ISBLANK(Tipy!HF32),"-",SUM(IO38:IS38)))</f>
        <v>20</v>
      </c>
      <c r="IU38" s="64"/>
      <c r="IV38" s="61">
        <f>IF(ISBLANK($JA$3),"",IF(ISBLANK(Tipy!HL32),0,IF(AND(Tipy!HL32=Výsledky!$IY$3,Tipy!HN32=Výsledky!$JA$3),60,0)))</f>
        <v>0</v>
      </c>
      <c r="IW38" s="61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61">
        <f>IF(ISBLANK($JA$3),"",IF(OR(Tipy!HO32=Výsledky!$IV$6,Tipy!HO32=Výsledky!$IV$7,Tipy!HO32=Výsledky!$IV$8,Tipy!HO32=Výsledky!$IV$9),IF(VLOOKUP(Tipy!HO32,'Kategórie hráčov'!$A$2:$B$46,2,FALSE)=30,30,20),0))</f>
        <v>0</v>
      </c>
      <c r="IY38" s="61">
        <f>IF(ISBLANK($JA$3),"",IF(OR(Tipy!HP32=Výsledky!$IY$6,Tipy!HP32=Výsledky!$IY$7,Tipy!HP32=Výsledky!$IY$8,Tipy!HP32=Výsledky!$IY$9),IF(VLOOKUP(Tipy!HP32,'Kategórie hráčov'!$A$2:$B$46,2,FALSE)=30,30,20),0))</f>
        <v>0</v>
      </c>
      <c r="IZ38" s="62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65">
        <f>IF(ISBLANK($JA$3),"",IF(ISBLANK(Tipy!HL32),"-",SUM(IV38:IZ38)))</f>
        <v>0</v>
      </c>
      <c r="JB38" s="64"/>
      <c r="JC38" s="102">
        <f>IF(ISBLANK($JH$3),"",IF(ISBLANK(Tipy!HR32),0,IF(AND(Tipy!HR32=Výsledky!$JF$3,Tipy!HT32=Výsledky!$JH$3),60,0)))</f>
        <v>0</v>
      </c>
      <c r="JD38" s="101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01">
        <f>IF(ISBLANK($JH$3),"",IF(OR(Tipy!HU32=Výsledky!$JC$6,Tipy!HU32=Výsledky!$JC$7,Tipy!HU32=Výsledky!$JC$8,Tipy!HU32=Výsledky!$JC$9),VLOOKUP(Tipy!HU32,'Kategórie hráčov'!$A$2:$B$51,2,FALSE),0))</f>
        <v>20</v>
      </c>
      <c r="JF38" s="101">
        <f>IF(ISBLANK($JH$3),"",IF(OR(Tipy!HV32=Výsledky!$JF$6,Tipy!HV32=Výsledky!$JF$7,Tipy!HV32=Výsledky!$JF$8,Tipy!HV32=Výsledky!$JF$9),VLOOKUP(Tipy!HV32,'Kategórie hráčov'!$A$27:$B$76,2,FALSE),0))</f>
        <v>30</v>
      </c>
      <c r="JG38" s="303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63">
        <f>IF(ISBLANK($JH$3),"",IF(ISBLANK(Tipy!HR32),"-",SUM(JC38:JG38)))</f>
        <v>80</v>
      </c>
      <c r="JI38" s="64"/>
      <c r="JJ38" s="61">
        <f>IF(ISBLANK($JH$3),"",IF(ISBLANK(Tipy!HX32),0,IF(AND(Tipy!HX32=Výsledky!$JF$3,Tipy!HZ32=Výsledky!$JH$3),60,0)))</f>
        <v>0</v>
      </c>
      <c r="JK38" s="61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61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61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62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65" t="str">
        <f>IF(ISBLANK($JH$3),"",IF(ISBLANK(Tipy!HX32),"-",SUM(JJ38:JN38)))</f>
        <v>-</v>
      </c>
      <c r="JP38" s="64"/>
      <c r="JQ38" s="61">
        <f>IF(ISBLANK($JV$3),"",IF(ISBLANK(Tipy!ID32),0,IF(AND(Tipy!ID32=Výsledky!$JT$3,Tipy!IF32=Výsledky!$JV$3),60,0)))</f>
        <v>0</v>
      </c>
      <c r="JR38" s="61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61">
        <f>IF(ISBLANK($JV$3),"",IF(OR(Tipy!IG32=Výsledky!$JQ$6,Tipy!IG32=Výsledky!$JQ$7,Tipy!IG32=Výsledky!$JQ$8,Tipy!IG32=Výsledky!$JQ$9),VLOOKUP(Tipy!IG32,'Kategórie hráčov'!$A$2:$B$51,2,FALSE),0))</f>
        <v>20</v>
      </c>
      <c r="JT38" s="61">
        <f>IF(ISBLANK($JV$3),"",IF(OR(Tipy!IH32=Výsledky!$JT$6,Tipy!IH32=Výsledky!$JT$7,Tipy!IH32=Výsledky!$JT$8,Tipy!IH32=Výsledky!$JT$9),VLOOKUP(Tipy!IH32,'Kategórie hráčov'!$A$27:$B$76,2,FALSE),0))</f>
        <v>0</v>
      </c>
      <c r="JU38" s="62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65">
        <f>IF(ISBLANK($JV$3),"",IF(ISBLANK(Tipy!ID32),"-",SUM(JQ38:JU38)))</f>
        <v>50</v>
      </c>
      <c r="JW38" s="64"/>
      <c r="JX38" s="61">
        <f>IF(ISBLANK($KQ$3),"",IF(ISBLANK(Tipy!IJ32),0,IF(AND(Tipy!IJ32=Výsledky!$KO$3,Tipy!IL32=Výsledky!$KQ$3),60,0)))</f>
        <v>0</v>
      </c>
      <c r="JY38" s="61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>0</v>
      </c>
      <c r="JZ38" s="61">
        <f>IF(ISBLANK($KQ$3),"",IF(OR(Tipy!IM32=Výsledky!$JX$6,Tipy!IM32=Výsledky!$JX$7,Tipy!IM32=Výsledky!$JX$8,Tipy!IM32=Výsledky!$JX$9),IF(VLOOKUP(Tipy!IM32,'Kategórie hráčov'!$A$2:$B$46,2,FALSE)=30,30,20),0))</f>
        <v>0</v>
      </c>
      <c r="KA38" s="61">
        <f>IF(ISBLANK($KQ$3),"",IF(OR(Tipy!IN32=Výsledky!$KA$6,Tipy!IN32=Výsledky!$KA$7,Tipy!IN32=Výsledky!$KA$8,Tipy!IN32=Výsledky!$KA$9),IF(VLOOKUP(Tipy!IN32,'Kategórie hráčov'!$A$2:$B$46,2,FALSE)=30,30,20),0))</f>
        <v>0</v>
      </c>
      <c r="KB38" s="62">
        <f>IF(ISBLANK($KQ$3),"",IF(ISBLANK(Tipy!IJ32),0,IF(OR(AND(Tipy!IJ32=Výsledky!$KO$3,OR(Tipy!IL32=Výsledky!$KQ$3+1,Tipy!IL32=Výsledky!$KQ$3-1)),AND(Tipy!IL32=Výsledky!$KQ$3,OR(Tipy!IJ32=Výsledky!$KO$3+1,Tipy!IJ32=Výsledky!$KO$3-1))),10,0)))</f>
        <v>0</v>
      </c>
      <c r="KC38" s="65" t="str">
        <f>IF(ISBLANK($KQ$3),"",IF(ISBLANK(Tipy!IJ32),"-",SUM(JX38:KB38)))</f>
        <v>-</v>
      </c>
      <c r="KD38" s="64"/>
      <c r="KE38" s="61">
        <f>IF(ISBLANK($KJ$3),"",IF(ISBLANK(Tipy!IP32),0,IF(AND(Tipy!IP32=Výsledky!$KH$3,Tipy!IR32=Výsledky!$KJ$3),60,0)))</f>
        <v>0</v>
      </c>
      <c r="KF38" s="61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20</v>
      </c>
      <c r="KG38" s="61">
        <f>IF(ISBLANK($KJ$3),"",IF(OR(Tipy!IS32=Výsledky!$KE$6,Tipy!IS32=Výsledky!$KE$7,Tipy!IS32=Výsledky!$KE$8,Tipy!IS32=Výsledky!$KE$9),VLOOKUP(Tipy!IS32,'Kategórie hráčov'!$A$2:$B$51,2,FALSE),0))</f>
        <v>20</v>
      </c>
      <c r="KH38" s="61">
        <f>IF(ISBLANK($KJ$3),"",IF(OR(Tipy!IT32=Výsledky!$KH$6,Tipy!IT32=Výsledky!$KH$7,Tipy!IT32=Výsledky!$KH$8,Tipy!IT32=Výsledky!$KH$9),VLOOKUP(Tipy!IT32,'Kategórie hráčov'!$A$27:$B$76,2,FALSE),0))</f>
        <v>0</v>
      </c>
      <c r="KI38" s="62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65">
        <f>IF(ISBLANK($KJ$3),"",IF(ISBLANK(Tipy!IP32),"-",SUM(KE38:KI38)))</f>
        <v>40</v>
      </c>
      <c r="KK38" s="64"/>
      <c r="KL38" s="61">
        <f>IF(ISBLANK($KQ$3),"",IF(ISBLANK(Tipy!IV32),0,IF(AND(Tipy!IV32=Výsledky!$KO$3,Tipy!IX32=Výsledky!$KQ$3),60,0)))</f>
        <v>0</v>
      </c>
      <c r="KM38" s="61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0</v>
      </c>
      <c r="KN38" s="61">
        <f>IF(ISBLANK($KQ$3),"",IF(OR(Tipy!IY32=Výsledky!$KL$6,Tipy!IY32=Výsledky!$KL$7,Tipy!IY32=Výsledky!$KL$8,Tipy!IY32=Výsledky!$KL$9),VLOOKUP(Tipy!IY32,'Kategórie hráčov'!$A$2:$B$51,2,FALSE),0))</f>
        <v>0</v>
      </c>
      <c r="KO38" s="61">
        <f>IF(ISBLANK($KQ$3),"",IF(OR(Tipy!IZ32=Výsledky!$KO$6,Tipy!IZ32=Výsledky!$KO$7,Tipy!IZ32=Výsledky!$KO$8,Tipy!IZ32=Výsledky!$KO$9),VLOOKUP(Tipy!IZ32,'Kategórie hráčov'!$A$27:$B$76,2,FALSE),0))</f>
        <v>0</v>
      </c>
      <c r="KP38" s="62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65">
        <f>IF(ISBLANK($KJ$3),"",IF(ISBLANK(Tipy!IV32),"-",SUM(KL38:KP38)))</f>
        <v>0</v>
      </c>
      <c r="KR38" s="64"/>
      <c r="KS38" s="61">
        <f>IF(ISBLANK($KX$3),"",IF(ISBLANK(Tipy!JB32),0,IF(AND(Tipy!JB32=Výsledky!$KV$3,Tipy!JD32=Výsledky!$KX$3),60,0)))</f>
        <v>0</v>
      </c>
      <c r="KT38" s="61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61">
        <f>IF(ISBLANK($KX$3),"",IF(OR(Tipy!JE32=Výsledky!$KS$6,Tipy!JE32=Výsledky!$KS$7,Tipy!JE32=Výsledky!$KS$8,Tipy!JE32=Výsledky!$KS$9),VLOOKUP(Tipy!JE32,'Kategórie hráčov'!$A$2:$B$51,2,FALSE),0))</f>
        <v>0</v>
      </c>
      <c r="KV38" s="61">
        <f>IF(ISBLANK($KX$3),"",IF(OR(Tipy!JF32=Výsledky!$KV$6,Tipy!JF32=Výsledky!$KV$7,Tipy!JF32=Výsledky!$KV$8,Tipy!JF32=Výsledky!$KV$9),VLOOKUP(Tipy!JF32,'Kategórie hráčov'!$A$27:$B$76,2,FALSE),0))</f>
        <v>0</v>
      </c>
      <c r="KW38" s="62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65">
        <f>IF(ISBLANK($KX$3),"",IF(ISBLANK(Tipy!JB32),"-",SUM(KS38:KW38)))</f>
        <v>20</v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>
        <f>IF(ISBLANK($JH$3),"",IF(ISBLANK(Tipy!JU32),0,IF(AND(Tipy!JU32=Výsledky!$JF$3,Tipy!JW32=Výsledky!$JH$3),60,0)))</f>
        <v>0</v>
      </c>
      <c r="LH38" s="61" t="e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>#VALUE!</v>
      </c>
      <c r="LI38" s="61" t="e">
        <f>IF(ISBLANK($JH$3),"",IF(OR(Tipy!JX32=Výsledky!#REF!,Tipy!JX32=Výsledky!#REF!,Tipy!JX32=Výsledky!#REF!,Tipy!JX32=Výsledky!$JJ$9),IF(VLOOKUP(Tipy!JX32,'Kategórie hráčov'!$A$2:$B$46,2,FALSE)=30,30,20),0))</f>
        <v>#REF!</v>
      </c>
      <c r="LJ38" s="61" t="e">
        <f>IF(ISBLANK($JH$3),"",IF(OR(Tipy!JY32=Výsledky!#REF!,Tipy!JY32=Výsledky!#REF!,Tipy!JY32=Výsledky!#REF!,Tipy!JY32=Výsledky!$JM$9),IF(VLOOKUP(Tipy!JY32,'Kategórie hráčov'!$A$2:$B$46,2,FALSE)=30,30,20),0))</f>
        <v>#REF!</v>
      </c>
      <c r="LK38" s="62">
        <f>IF(ISBLANK($JH$3),"",IF(ISBLANK(Tipy!JU32),0,IF(OR(AND(Tipy!JU32=Výsledky!$JF$3,OR(Tipy!JW32=Výsledky!$JH$3+1,Tipy!JW32=Výsledky!$JH$3-1)),AND(Tipy!JW32=Výsledky!$JH$3,OR(Tipy!JU32=Výsledky!$JF$3+1,Tipy!JU32=Výsledky!$JF$3-1))),10,0)))</f>
        <v>0</v>
      </c>
      <c r="LL38" s="65" t="e">
        <f>IF(ISBLANK($JH$3),"",IF(ISBLANK(Tipy!JU32),"-",SUM(LG38:LK38)))</f>
        <v>#VALUE!</v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>
        <f>IF(ISBLANK($JH$3),"",IF(ISBLANK(Tipy!KI32),0,IF(AND(Tipy!KI32=Výsledky!$JF$3,Tipy!KK32=Výsledky!$JH$3),60,0)))</f>
        <v>0</v>
      </c>
      <c r="LV38" s="61" t="e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>#VALUE!</v>
      </c>
      <c r="LW38" s="61" t="e">
        <f>IF(ISBLANK($JH$3),"",IF(OR(Tipy!KL32=Výsledky!#REF!,Tipy!KL32=Výsledky!#REF!,Tipy!KL32=Výsledky!#REF!,Tipy!KL32=Výsledky!$JJ$9),IF(VLOOKUP(Tipy!KL32,'Kategórie hráčov'!$A$2:$B$46,2,FALSE)=30,30,20),0))</f>
        <v>#REF!</v>
      </c>
      <c r="LX38" s="61" t="e">
        <f>IF(ISBLANK($JH$3),"",IF(OR(Tipy!KM32=Výsledky!#REF!,Tipy!KM32=Výsledky!#REF!,Tipy!KM32=Výsledky!#REF!,Tipy!KM32=Výsledky!$JM$9),IF(VLOOKUP(Tipy!KM32,'Kategórie hráčov'!$A$2:$B$46,2,FALSE)=30,30,20),0))</f>
        <v>#REF!</v>
      </c>
      <c r="LY38" s="62">
        <f>IF(ISBLANK($JH$3),"",IF(ISBLANK(Tipy!KI32),0,IF(OR(AND(Tipy!KI32=Výsledky!$JF$3,OR(Tipy!KK32=Výsledky!$JH$3+1,Tipy!KK32=Výsledky!$JH$3-1)),AND(Tipy!KK32=Výsledky!$JH$3,OR(Tipy!KI32=Výsledky!$JF$3+1,Tipy!KI32=Výsledky!$JF$3-1))),10,0)))</f>
        <v>0</v>
      </c>
      <c r="LZ38" s="65" t="e">
        <f>IF(ISBLANK($JH$3),"",IF(ISBLANK(Tipy!KI32),"-",SUM(LU38:LY38)))</f>
        <v>#VALUE!</v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hidden="1" customHeight="1" x14ac:dyDescent="0.2">
      <c r="A39" s="61">
        <f>Tipy!A33</f>
        <v>71</v>
      </c>
      <c r="B39" s="302" t="s">
        <v>341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>
        <f>IF(ISBLANK($GB$3),"",IF(ISBLANK(Tipy!EX33),0,IF(AND(Tipy!EX33=Výsledky!$FZ$3,Tipy!EZ33=Výsledky!$GB$3),60,0)))</f>
        <v>0</v>
      </c>
      <c r="FX39" s="61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61">
        <f>IF(ISBLANK($GB$3),"",IF(OR(Tipy!FA33=Výsledky!$FW$6,Tipy!FA33=Výsledky!$FW$7,Tipy!FA33=Výsledky!$FW$8,Tipy!FA33=Výsledky!$FW$9),IF(VLOOKUP(Tipy!FA33,'Kategórie hráčov'!$A$2:$B$46,2,FALSE)=30,30,20),0))</f>
        <v>0</v>
      </c>
      <c r="FZ39" s="61">
        <f>IF(ISBLANK($GB$3),"",IF(OR(Tipy!FB33=Výsledky!$FZ$6,Tipy!FB33=Výsledky!$FZ$7,Tipy!FB33=Výsledky!$FZ$8,Tipy!FB33=Výsledky!$FZ$9),IF(VLOOKUP(Tipy!FB33,'Kategórie hráčov'!$A$2:$B$46,2,FALSE)=30,30,20),0))</f>
        <v>0</v>
      </c>
      <c r="GA39" s="62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5" t="str">
        <f>IF(ISBLANK($GB$3),"",IF(ISBLANK(Tipy!EX33),"-",SUM(FW39:GA39)))</f>
        <v>-</v>
      </c>
      <c r="GC39" s="64"/>
      <c r="GD39" s="61">
        <f>IF(ISBLANK($GI$3),"",IF(ISBLANK(Tipy!FD33),0,IF(AND(Tipy!FD33=Výsledky!$GG$3,Tipy!FF33=Výsledky!$GI$3),60,0)))</f>
        <v>0</v>
      </c>
      <c r="GE39" s="61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61">
        <f>IF(ISBLANK($GI$3),"",IF(OR(Tipy!FG33=Výsledky!$GD$6,Tipy!FG33=Výsledky!$GD$7,Tipy!FG33=Výsledky!$GD$8,Tipy!FG33=Výsledky!$GD$9),VLOOKUP(Tipy!FG33,'Kategórie hráčov'!$A$2:$B$51,2,FALSE),0))</f>
        <v>0</v>
      </c>
      <c r="GG39" s="61">
        <f>IF(ISBLANK($GI$3),"",IF(OR(Tipy!FH33=Výsledky!$GG$6,Tipy!FH33=Výsledky!$GG$7,Tipy!FH33=Výsledky!$GG$8,Tipy!FH33=Výsledky!$GG$9),VLOOKUP(Tipy!FH33,'Kategórie hráčov'!$A$27:$B$76,2,FALSE),0))</f>
        <v>0</v>
      </c>
      <c r="GH39" s="62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5" t="str">
        <f>IF(ISBLANK($GI$3),"",IF(ISBLANK(Tipy!FD33),"-",SUM(GD39:GH39)))</f>
        <v>-</v>
      </c>
      <c r="GJ39" s="64"/>
      <c r="GK39" s="61">
        <f>IF(ISBLANK($GP$3),"",IF(ISBLANK(Tipy!FJ33),0,IF(AND(Tipy!FJ33=Výsledky!$GN$3,Tipy!FL33=Výsledky!$GP$3),60,0)))</f>
        <v>0</v>
      </c>
      <c r="GL39" s="61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61">
        <f>IF(ISBLANK($GP$3),"",IF(OR(Tipy!FM33=Výsledky!$GK$6,Tipy!FM33=Výsledky!$GK$7,Tipy!FM33=Výsledky!$GK$8,Tipy!FM33=Výsledky!$GK$9),VLOOKUP(Tipy!FM33,'Kategórie hráčov'!$A$2:$B$51,2,FALSE),0))</f>
        <v>0</v>
      </c>
      <c r="GN39" s="61">
        <f>IF(ISBLANK($GP$3),"",IF(OR(Tipy!FN33=Výsledky!$GN$6,Tipy!FN33=Výsledky!$GN$7,Tipy!FN33=Výsledky!$GN$8,Tipy!FN33=Výsledky!$GN$9),VLOOKUP(Tipy!FN33,'Kategórie hráčov'!$A$27:$B$76,2,FALSE),0))</f>
        <v>0</v>
      </c>
      <c r="GO39" s="62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5" t="str">
        <f>IF(ISBLANK($GP$3),"",IF(ISBLANK(Tipy!FJ33),"-",SUM(GK39:GO39)))</f>
        <v>-</v>
      </c>
      <c r="GQ39" s="64"/>
      <c r="GR39" s="61">
        <f>IF(ISBLANK($GW$3),"",IF(ISBLANK(Tipy!FP33),0,IF(AND(Tipy!FP33=Výsledky!$GU$3,Tipy!FR33=Výsledky!$GW$3),60,0)))</f>
        <v>0</v>
      </c>
      <c r="GS39" s="61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61">
        <f>IF(ISBLANK($GW$3),"",IF(OR(Tipy!FS33=Výsledky!$GR$6,Tipy!FS33=Výsledky!$GR$7,Tipy!FS33=Výsledky!$GR$8,Tipy!FS33=Výsledky!$GR$9),VLOOKUP(Tipy!FS33,'Kategórie hráčov'!$A$2:$B$51,2,FALSE),0))</f>
        <v>0</v>
      </c>
      <c r="GU39" s="61">
        <f>IF(ISBLANK($GW$3),"",IF(OR(Tipy!FT33=Výsledky!$GU$6,Tipy!FT33=Výsledky!$GU$7,Tipy!FT33=Výsledky!$GU$8,Tipy!FT33=Výsledky!$GU$9),VLOOKUP(Tipy!FT33,'Kategórie hráčov'!$A$27:$B$76,2,FALSE),0))</f>
        <v>0</v>
      </c>
      <c r="GV39" s="62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5" t="str">
        <f>IF(ISBLANK($GW$3),"",IF(ISBLANK(Tipy!FP33),"-",SUM(GR39:GV39)))</f>
        <v>-</v>
      </c>
      <c r="GX39" s="64"/>
      <c r="GY39" s="61">
        <f>IF(ISBLANK($HD$3),"",IF(ISBLANK(Tipy!FV33),0,IF(AND(Tipy!FV33=Výsledky!$HB$3,Tipy!FX33=Výsledky!$HD$3),60,0)))</f>
        <v>0</v>
      </c>
      <c r="GZ39" s="61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61">
        <f>IF(ISBLANK($HD$3),"",IF(OR(Tipy!FY33=Výsledky!$GY$6,Tipy!FY33=Výsledky!$GY$7,Tipy!FY33=Výsledky!$GY$8,Tipy!FY33=Výsledky!$GY$9),VLOOKUP(Tipy!FY33,'Kategórie hráčov'!$A$2:$B$51,2,FALSE),0))</f>
        <v>0</v>
      </c>
      <c r="HB39" s="61">
        <f>IF(ISBLANK($HD$3),"",IF(OR(Tipy!FZ33=Výsledky!$HB$6,Tipy!FZ33=Výsledky!$HB$7,Tipy!FZ33=Výsledky!$HB$8,Tipy!FZ33=Výsledky!$HB$9),VLOOKUP(Tipy!FZ33,'Kategórie hráčov'!$A$27:$B$76,2,FALSE),0))</f>
        <v>0</v>
      </c>
      <c r="HC39" s="62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5" t="str">
        <f>IF(ISBLANK($HD$3),"",IF(ISBLANK(Tipy!FV33),"-",SUM(GY39:HC39)))</f>
        <v>-</v>
      </c>
      <c r="HE39" s="64"/>
      <c r="HF39" s="61">
        <f>IF(ISBLANK($HK$3),"",IF(ISBLANK(Tipy!GB33),0,IF(AND(Tipy!GB33=Výsledky!$HI$3,Tipy!GD33=Výsledky!$HK$3),60,0)))</f>
        <v>0</v>
      </c>
      <c r="HG39" s="61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61">
        <f>IF(ISBLANK($HK$3),"",IF(OR(Tipy!GE33=Výsledky!$HF$6,Tipy!GE33=Výsledky!$HF$7,Tipy!GE33=Výsledky!$HF$8,Tipy!GE33=Výsledky!$HF$9),VLOOKUP(Tipy!GE33,'Kategórie hráčov'!$A$2:$B$51,2,FALSE),0))</f>
        <v>0</v>
      </c>
      <c r="HI39" s="61">
        <f>IF(ISBLANK($HK$3),"",IF(OR(Tipy!GF33=Výsledky!$HI$6,Tipy!GF33=Výsledky!$HI$7,Tipy!GF33=Výsledky!$HI$8,Tipy!GF33=Výsledky!$HI$9),VLOOKUP(Tipy!GF33,'Kategórie hráčov'!$A$27:$B$76,2,FALSE),0))</f>
        <v>0</v>
      </c>
      <c r="HJ39" s="62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5" t="str">
        <f>IF(ISBLANK($HK$3),"",IF(ISBLANK(Tipy!GB33),"-",SUM(HF39:HJ39)))</f>
        <v>-</v>
      </c>
      <c r="HL39" s="64"/>
      <c r="HM39" s="61">
        <f>IF(ISBLANK($HR$3),"",IF(ISBLANK(Tipy!GH33),0,IF(AND(Tipy!GH33=Výsledky!$HP$3,Tipy!GJ33=Výsledky!$HR$3),60,0)))</f>
        <v>0</v>
      </c>
      <c r="HN39" s="61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61">
        <f>IF(ISBLANK($HR$3),"",IF(OR(Tipy!GK33=Výsledky!$HM$6,Tipy!GK33=Výsledky!$HM$7,Tipy!GK33=Výsledky!$HM$8,Tipy!GK33=Výsledky!$HM$9),VLOOKUP(Tipy!GK33,'Kategórie hráčov'!$A$2:$B$51,2,FALSE),0))</f>
        <v>0</v>
      </c>
      <c r="HP39" s="61">
        <f>IF(ISBLANK($HR$3),"",IF(OR(Tipy!GL33=Výsledky!$HP$6,Tipy!GL33=Výsledky!$HP$7,Tipy!GL33=Výsledky!$HP$8,Tipy!GL33=Výsledky!$HP$9),VLOOKUP(Tipy!GL33,'Kategórie hráčov'!$A$27:$B$76,2,FALSE),0))</f>
        <v>0</v>
      </c>
      <c r="HQ39" s="62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5" t="str">
        <f>IF(ISBLANK($HR$3),"",IF(ISBLANK(Tipy!GH33),"-",SUM(HM39:HQ39)))</f>
        <v>-</v>
      </c>
      <c r="HS39" s="64"/>
      <c r="HT39" s="61">
        <f>IF(ISBLANK($HY$3),"",IF(ISBLANK(Tipy!GN33),0,IF(AND(Tipy!GN33=Výsledky!$HW$3,Tipy!GP33=Výsledky!$HY$3),60,0)))</f>
        <v>0</v>
      </c>
      <c r="HU39" s="61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61">
        <f>IF(ISBLANK($HY$3),"",IF(OR(Tipy!GQ33=Výsledky!$HT$6,Tipy!GQ33=Výsledky!$HT$7,Tipy!GQ33=Výsledky!$HT$8,Tipy!GQ33=Výsledky!$HT$9),VLOOKUP(Tipy!GQ33,'Kategórie hráčov'!$A$2:$B$51,2,FALSE),0))</f>
        <v>0</v>
      </c>
      <c r="HW39" s="61">
        <f>IF(ISBLANK($HY$3),"",IF(OR(Tipy!GR33=Výsledky!$HW$6,Tipy!GR33=Výsledky!$HW$7,Tipy!GR33=Výsledky!$HW$8,Tipy!GR33=Výsledky!$HW$9),VLOOKUP(Tipy!GR33,'Kategórie hráčov'!$A$27:$B$76,2,FALSE),0))</f>
        <v>0</v>
      </c>
      <c r="HX39" s="62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5" t="str">
        <f>IF(ISBLANK($HY$3),"",IF(ISBLANK(Tipy!GN33),"-",SUM(HT39:HX39)))</f>
        <v>-</v>
      </c>
      <c r="HZ39" s="64"/>
      <c r="IA39" s="61">
        <f>IF(ISBLANK($IF$3),"",IF(ISBLANK(Tipy!GT33),0,IF(AND(Tipy!GT33=Výsledky!$ID$3,Tipy!GV33=Výsledky!$IF$3),60,0)))</f>
        <v>0</v>
      </c>
      <c r="IB39" s="61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61">
        <f>IF(ISBLANK($IF$3),"",IF(OR(Tipy!GW33=Výsledky!$IA$6,Tipy!GW33=Výsledky!$IA$7,Tipy!GW33=Výsledky!$IA$8,Tipy!GW33=Výsledky!$IA$9),VLOOKUP(Tipy!GW33,'Kategórie hráčov'!$A$2:$B$51,2,FALSE),0))</f>
        <v>0</v>
      </c>
      <c r="ID39" s="61">
        <f>IF(ISBLANK($IF$3),"",IF(OR(Tipy!GX33=Výsledky!$ID$6,Tipy!GX33=Výsledky!$ID$7,Tipy!GX33=Výsledky!$ID$8,Tipy!GX33=Výsledky!$ID$9),IF(VLOOKUP(Tipy!GX33,'Kategórie hráčov'!$A$2:$B$46,2,FALSE)=30,30,20),0))</f>
        <v>0</v>
      </c>
      <c r="IE39" s="62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65" t="str">
        <f>IF(ISBLANK($IF$3),"",IF(ISBLANK(Tipy!GT33),"-",SUM(IA39:IE39)))</f>
        <v>-</v>
      </c>
      <c r="IG39" s="64"/>
      <c r="IH39" s="61">
        <f>IF(ISBLANK($IM$3),"",IF(ISBLANK(Tipy!GZ33),0,IF(AND(Tipy!GZ33=Výsledky!$IK$3,Tipy!HB33=Výsledky!$IM$3),60,0)))</f>
        <v>0</v>
      </c>
      <c r="II39" s="61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61">
        <f>IF(ISBLANK($IM$3),"",IF(OR(Tipy!HC33=Výsledky!$IH$6,Tipy!HC33=Výsledky!$IH$7,Tipy!HC33=Výsledky!$IH$8,Tipy!HC33=Výsledky!$IH$9),VLOOKUP(Tipy!HC33,'Kategórie hráčov'!$A$2:$B$51,2,FALSE),0))</f>
        <v>0</v>
      </c>
      <c r="IK39" s="61">
        <f>IF(ISBLANK($IM$3),"",IF(OR(Tipy!HD33=Výsledky!$IK$6,Tipy!HD33=Výsledky!$IK$7,Tipy!HD33=Výsledky!$IK$8,Tipy!HD33=Výsledky!$IK$9),VLOOKUP(Tipy!HD33,'Kategórie hráčov'!$A$27:$B$76,2,FALSE),0))</f>
        <v>0</v>
      </c>
      <c r="IL39" s="62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65" t="str">
        <f>IF(ISBLANK($IM$3),"",IF(ISBLANK(Tipy!GZ33),"-",SUM(IH39:IL39)))</f>
        <v>-</v>
      </c>
      <c r="IN39" s="64"/>
      <c r="IO39" s="61">
        <f>IF(ISBLANK($IT$3),"",IF(ISBLANK(Tipy!HF33),0,IF(AND(Tipy!HF33=Výsledky!$IR$3,Tipy!HH33=Výsledky!$IT$3),60,0)))</f>
        <v>0</v>
      </c>
      <c r="IP39" s="61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61">
        <f>IF(ISBLANK($IT$3),"",IF(OR(Tipy!HI33=Výsledky!$IO$6,Tipy!HI33=Výsledky!$IO$7,Tipy!HI33=Výsledky!$IO$8,Tipy!HI33=Výsledky!$IO$9),VLOOKUP(Tipy!HI33,'Kategórie hráčov'!$A$2:$B$51,2,FALSE),0))</f>
        <v>0</v>
      </c>
      <c r="IR39" s="61">
        <f>IF(ISBLANK($IT$3),"",IF(OR(Tipy!HJ33=Výsledky!$IR$6,Tipy!HJ33=Výsledky!$IR$7,Tipy!HJ33=Výsledky!$IR$8,Tipy!HJ33=Výsledky!$IR$9),VLOOKUP(Tipy!HJ33,'Kategórie hráčov'!$A$27:$B$76,2,FALSE),0))</f>
        <v>0</v>
      </c>
      <c r="IS39" s="62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65" t="str">
        <f>IF(ISBLANK($IT$3),"",IF(ISBLANK(Tipy!HF33),"-",SUM(IO39:IS39)))</f>
        <v>-</v>
      </c>
      <c r="IU39" s="64"/>
      <c r="IV39" s="61">
        <f>IF(ISBLANK($JA$3),"",IF(ISBLANK(Tipy!HL33),0,IF(AND(Tipy!HL33=Výsledky!$IY$3,Tipy!HN33=Výsledky!$JA$3),60,0)))</f>
        <v>0</v>
      </c>
      <c r="IW39" s="61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61">
        <f>IF(ISBLANK($JA$3),"",IF(OR(Tipy!HO33=Výsledky!$IV$6,Tipy!HO33=Výsledky!$IV$7,Tipy!HO33=Výsledky!$IV$8,Tipy!HO33=Výsledky!$IV$9),IF(VLOOKUP(Tipy!HO33,'Kategórie hráčov'!$A$2:$B$46,2,FALSE)=30,30,20),0))</f>
        <v>0</v>
      </c>
      <c r="IY39" s="61">
        <f>IF(ISBLANK($JA$3),"",IF(OR(Tipy!HP33=Výsledky!$IY$6,Tipy!HP33=Výsledky!$IY$7,Tipy!HP33=Výsledky!$IY$8,Tipy!HP33=Výsledky!$IY$9),IF(VLOOKUP(Tipy!HP33,'Kategórie hráčov'!$A$2:$B$46,2,FALSE)=30,30,20),0))</f>
        <v>0</v>
      </c>
      <c r="IZ39" s="62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65" t="str">
        <f>IF(ISBLANK($JA$3),"",IF(ISBLANK(Tipy!HL33),"-",SUM(IV39:IZ39)))</f>
        <v>-</v>
      </c>
      <c r="JB39" s="64"/>
      <c r="JC39" s="102">
        <f>IF(ISBLANK($JH$3),"",IF(ISBLANK(Tipy!HR33),0,IF(AND(Tipy!HR33=Výsledky!$JF$3,Tipy!HT33=Výsledky!$JH$3),60,0)))</f>
        <v>0</v>
      </c>
      <c r="JD39" s="101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01">
        <f>IF(ISBLANK($JH$3),"",IF(OR(Tipy!HU33=Výsledky!$JC$6,Tipy!HU33=Výsledky!$JC$7,Tipy!HU33=Výsledky!$JC$8,Tipy!HU33=Výsledky!$JC$9),VLOOKUP(Tipy!HU33,'Kategórie hráčov'!$A$2:$B$51,2,FALSE),0))</f>
        <v>0</v>
      </c>
      <c r="JF39" s="101">
        <f>IF(ISBLANK($JH$3),"",IF(OR(Tipy!HV33=Výsledky!$JF$6,Tipy!HV33=Výsledky!$JF$7,Tipy!HV33=Výsledky!$JF$8,Tipy!HV33=Výsledky!$JF$9),VLOOKUP(Tipy!HV33,'Kategórie hráčov'!$A$27:$B$76,2,FALSE),0))</f>
        <v>0</v>
      </c>
      <c r="JG39" s="30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63" t="str">
        <f>IF(ISBLANK($JH$3),"",IF(ISBLANK(Tipy!HR33),"-",SUM(JC39:JG39)))</f>
        <v>-</v>
      </c>
      <c r="JI39" s="64"/>
      <c r="JJ39" s="61">
        <f>IF(ISBLANK($JH$3),"",IF(ISBLANK(Tipy!HX33),0,IF(AND(Tipy!HX33=Výsledky!$JF$3,Tipy!HZ33=Výsledky!$JH$3),60,0)))</f>
        <v>0</v>
      </c>
      <c r="JK39" s="61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61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61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62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65" t="str">
        <f>IF(ISBLANK($JH$3),"",IF(ISBLANK(Tipy!HX33),"-",SUM(JJ39:JN39)))</f>
        <v>-</v>
      </c>
      <c r="JP39" s="64"/>
      <c r="JQ39" s="61">
        <f>IF(ISBLANK($JV$3),"",IF(ISBLANK(Tipy!ID33),0,IF(AND(Tipy!ID33=Výsledky!$JT$3,Tipy!IF33=Výsledky!$JV$3),60,0)))</f>
        <v>0</v>
      </c>
      <c r="JR39" s="61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61">
        <f>IF(ISBLANK($JV$3),"",IF(OR(Tipy!IG33=Výsledky!$JQ$6,Tipy!IG33=Výsledky!$JQ$7,Tipy!IG33=Výsledky!$JQ$8,Tipy!IG33=Výsledky!$JQ$9),VLOOKUP(Tipy!IG33,'Kategórie hráčov'!$A$2:$B$51,2,FALSE),0))</f>
        <v>0</v>
      </c>
      <c r="JT39" s="61">
        <f>IF(ISBLANK($JV$3),"",IF(OR(Tipy!IH33=Výsledky!$JT$6,Tipy!IH33=Výsledky!$JT$7,Tipy!IH33=Výsledky!$JT$8,Tipy!IH33=Výsledky!$JT$9),VLOOKUP(Tipy!IH33,'Kategórie hráčov'!$A$27:$B$76,2,FALSE),0))</f>
        <v>0</v>
      </c>
      <c r="JU39" s="62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65" t="str">
        <f>IF(ISBLANK($JV$3),"",IF(ISBLANK(Tipy!ID33),"-",SUM(JQ39:JU39)))</f>
        <v>-</v>
      </c>
      <c r="JW39" s="64"/>
      <c r="JX39" s="61">
        <f>IF(ISBLANK($KQ$3),"",IF(ISBLANK(Tipy!IJ33),0,IF(AND(Tipy!IJ33=Výsledky!$KO$3,Tipy!IL33=Výsledky!$KQ$3),60,0)))</f>
        <v>0</v>
      </c>
      <c r="JY39" s="61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>0</v>
      </c>
      <c r="JZ39" s="61">
        <f>IF(ISBLANK($KQ$3),"",IF(OR(Tipy!IM33=Výsledky!$JX$6,Tipy!IM33=Výsledky!$JX$7,Tipy!IM33=Výsledky!$JX$8,Tipy!IM33=Výsledky!$JX$9),IF(VLOOKUP(Tipy!IM33,'Kategórie hráčov'!$A$2:$B$46,2,FALSE)=30,30,20),0))</f>
        <v>0</v>
      </c>
      <c r="KA39" s="61">
        <f>IF(ISBLANK($KQ$3),"",IF(OR(Tipy!IN33=Výsledky!$KA$6,Tipy!IN33=Výsledky!$KA$7,Tipy!IN33=Výsledky!$KA$8,Tipy!IN33=Výsledky!$KA$9),IF(VLOOKUP(Tipy!IN33,'Kategórie hráčov'!$A$2:$B$46,2,FALSE)=30,30,20),0))</f>
        <v>0</v>
      </c>
      <c r="KB39" s="62">
        <f>IF(ISBLANK($KQ$3),"",IF(ISBLANK(Tipy!IJ33),0,IF(OR(AND(Tipy!IJ33=Výsledky!$KO$3,OR(Tipy!IL33=Výsledky!$KQ$3+1,Tipy!IL33=Výsledky!$KQ$3-1)),AND(Tipy!IL33=Výsledky!$KQ$3,OR(Tipy!IJ33=Výsledky!$KO$3+1,Tipy!IJ33=Výsledky!$KO$3-1))),10,0)))</f>
        <v>0</v>
      </c>
      <c r="KC39" s="65" t="str">
        <f>IF(ISBLANK($KQ$3),"",IF(ISBLANK(Tipy!IJ33),"-",SUM(JX39:KB39)))</f>
        <v>-</v>
      </c>
      <c r="KD39" s="64"/>
      <c r="KE39" s="61">
        <f>IF(ISBLANK($KJ$3),"",IF(ISBLANK(Tipy!IP33),0,IF(AND(Tipy!IP33=Výsledky!$KH$3,Tipy!IR33=Výsledky!$KJ$3),60,0)))</f>
        <v>0</v>
      </c>
      <c r="KF39" s="61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61">
        <f>IF(ISBLANK($KJ$3),"",IF(OR(Tipy!IS33=Výsledky!$KE$6,Tipy!IS33=Výsledky!$KE$7,Tipy!IS33=Výsledky!$KE$8,Tipy!IS33=Výsledky!$KE$9),VLOOKUP(Tipy!IS33,'Kategórie hráčov'!$A$2:$B$51,2,FALSE),0))</f>
        <v>0</v>
      </c>
      <c r="KH39" s="61">
        <f>IF(ISBLANK($KJ$3),"",IF(OR(Tipy!IT33=Výsledky!$KH$6,Tipy!IT33=Výsledky!$KH$7,Tipy!IT33=Výsledky!$KH$8,Tipy!IT33=Výsledky!$KH$9),VLOOKUP(Tipy!IT33,'Kategórie hráčov'!$A$27:$B$76,2,FALSE),0))</f>
        <v>0</v>
      </c>
      <c r="KI39" s="62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65" t="str">
        <f>IF(ISBLANK($KJ$3),"",IF(ISBLANK(Tipy!IP33),"-",SUM(KE39:KI39)))</f>
        <v>-</v>
      </c>
      <c r="KK39" s="64"/>
      <c r="KL39" s="61">
        <f>IF(ISBLANK($KQ$3),"",IF(ISBLANK(Tipy!IV33),0,IF(AND(Tipy!IV33=Výsledky!$KO$3,Tipy!IX33=Výsledky!$KQ$3),60,0)))</f>
        <v>0</v>
      </c>
      <c r="KM39" s="61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61">
        <f>IF(ISBLANK($KQ$3),"",IF(OR(Tipy!IY33=Výsledky!$KL$6,Tipy!IY33=Výsledky!$KL$7,Tipy!IY33=Výsledky!$KL$8,Tipy!IY33=Výsledky!$KL$9),VLOOKUP(Tipy!IY33,'Kategórie hráčov'!$A$2:$B$51,2,FALSE),0))</f>
        <v>0</v>
      </c>
      <c r="KO39" s="61">
        <f>IF(ISBLANK($KQ$3),"",IF(OR(Tipy!IZ33=Výsledky!$KO$6,Tipy!IZ33=Výsledky!$KO$7,Tipy!IZ33=Výsledky!$KO$8,Tipy!IZ33=Výsledky!$KO$9),VLOOKUP(Tipy!IZ33,'Kategórie hráčov'!$A$27:$B$76,2,FALSE),0))</f>
        <v>0</v>
      </c>
      <c r="KP39" s="62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65" t="str">
        <f>IF(ISBLANK($KJ$3),"",IF(ISBLANK(Tipy!IV33),"-",SUM(KL39:KP39)))</f>
        <v>-</v>
      </c>
      <c r="KR39" s="64"/>
      <c r="KS39" s="61">
        <f>IF(ISBLANK($KX$3),"",IF(ISBLANK(Tipy!JB33),0,IF(AND(Tipy!JB33=Výsledky!$KV$3,Tipy!JD33=Výsledky!$KX$3),60,0)))</f>
        <v>0</v>
      </c>
      <c r="KT39" s="61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61">
        <f>IF(ISBLANK($KX$3),"",IF(OR(Tipy!JE33=Výsledky!$KS$6,Tipy!JE33=Výsledky!$KS$7,Tipy!JE33=Výsledky!$KS$8,Tipy!JE33=Výsledky!$KS$9),VLOOKUP(Tipy!JE33,'Kategórie hráčov'!$A$2:$B$51,2,FALSE),0))</f>
        <v>0</v>
      </c>
      <c r="KV39" s="61">
        <f>IF(ISBLANK($KX$3),"",IF(OR(Tipy!JF33=Výsledky!$KV$6,Tipy!JF33=Výsledky!$KV$7,Tipy!JF33=Výsledky!$KV$8,Tipy!JF33=Výsledky!$KV$9),VLOOKUP(Tipy!JF33,'Kategórie hráčov'!$A$27:$B$76,2,FALSE),0))</f>
        <v>0</v>
      </c>
      <c r="KW39" s="62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65" t="str">
        <f>IF(ISBLANK($KX$3),"",IF(ISBLANK(Tipy!JB33),"-",SUM(KS39:KW39)))</f>
        <v>-</v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>
        <f>IF(ISBLANK($JH$3),"",IF(ISBLANK(Tipy!JU33),0,IF(AND(Tipy!JU33=Výsledky!$JF$3,Tipy!JW33=Výsledky!$JH$3),60,0)))</f>
        <v>0</v>
      </c>
      <c r="LH39" s="61" t="e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>#VALUE!</v>
      </c>
      <c r="LI39" s="61" t="e">
        <f>IF(ISBLANK($JH$3),"",IF(OR(Tipy!JX33=Výsledky!#REF!,Tipy!JX33=Výsledky!#REF!,Tipy!JX33=Výsledky!#REF!,Tipy!JX33=Výsledky!$JJ$9),IF(VLOOKUP(Tipy!JX33,'Kategórie hráčov'!$A$2:$B$46,2,FALSE)=30,30,20),0))</f>
        <v>#REF!</v>
      </c>
      <c r="LJ39" s="61" t="e">
        <f>IF(ISBLANK($JH$3),"",IF(OR(Tipy!JY33=Výsledky!#REF!,Tipy!JY33=Výsledky!#REF!,Tipy!JY33=Výsledky!#REF!,Tipy!JY33=Výsledky!$JM$9),IF(VLOOKUP(Tipy!JY33,'Kategórie hráčov'!$A$2:$B$46,2,FALSE)=30,30,20),0))</f>
        <v>#REF!</v>
      </c>
      <c r="LK39" s="62">
        <f>IF(ISBLANK($JH$3),"",IF(ISBLANK(Tipy!JU33),0,IF(OR(AND(Tipy!JU33=Výsledky!$JF$3,OR(Tipy!JW33=Výsledky!$JH$3+1,Tipy!JW33=Výsledky!$JH$3-1)),AND(Tipy!JW33=Výsledky!$JH$3,OR(Tipy!JU33=Výsledky!$JF$3+1,Tipy!JU33=Výsledky!$JF$3-1))),10,0)))</f>
        <v>0</v>
      </c>
      <c r="LL39" s="65" t="e">
        <f>IF(ISBLANK($JH$3),"",IF(ISBLANK(Tipy!JU33),"-",SUM(LG39:LK39)))</f>
        <v>#VALUE!</v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>
        <f>IF(ISBLANK($JH$3),"",IF(ISBLANK(Tipy!KI33),0,IF(AND(Tipy!KI33=Výsledky!$JF$3,Tipy!KK33=Výsledky!$JH$3),60,0)))</f>
        <v>0</v>
      </c>
      <c r="LV39" s="61" t="e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>#VALUE!</v>
      </c>
      <c r="LW39" s="61" t="e">
        <f>IF(ISBLANK($JH$3),"",IF(OR(Tipy!KL33=Výsledky!#REF!,Tipy!KL33=Výsledky!#REF!,Tipy!KL33=Výsledky!#REF!,Tipy!KL33=Výsledky!$JJ$9),IF(VLOOKUP(Tipy!KL33,'Kategórie hráčov'!$A$2:$B$46,2,FALSE)=30,30,20),0))</f>
        <v>#REF!</v>
      </c>
      <c r="LX39" s="61" t="e">
        <f>IF(ISBLANK($JH$3),"",IF(OR(Tipy!KM33=Výsledky!#REF!,Tipy!KM33=Výsledky!#REF!,Tipy!KM33=Výsledky!#REF!,Tipy!KM33=Výsledky!$JM$9),IF(VLOOKUP(Tipy!KM33,'Kategórie hráčov'!$A$2:$B$46,2,FALSE)=30,30,20),0))</f>
        <v>#REF!</v>
      </c>
      <c r="LY39" s="62">
        <f>IF(ISBLANK($JH$3),"",IF(ISBLANK(Tipy!KI33),0,IF(OR(AND(Tipy!KI33=Výsledky!$JF$3,OR(Tipy!KK33=Výsledky!$JH$3+1,Tipy!KK33=Výsledky!$JH$3-1)),AND(Tipy!KK33=Výsledky!$JH$3,OR(Tipy!KI33=Výsledky!$JF$3+1,Tipy!KI33=Výsledky!$JF$3-1))),10,0)))</f>
        <v>0</v>
      </c>
      <c r="LZ39" s="65" t="e">
        <f>IF(ISBLANK($JH$3),"",IF(ISBLANK(Tipy!KI33),"-",SUM(LU39:LY39)))</f>
        <v>#VALUE!</v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 x14ac:dyDescent="0.2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>
        <f>IF(ISBLANK($GB$3),"",IF(ISBLANK(Tipy!EX34),0,IF(AND(Tipy!EX34=Výsledky!$FZ$3,Tipy!EZ34=Výsledky!$GB$3),60,0)))</f>
        <v>0</v>
      </c>
      <c r="FX40" s="61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61">
        <f>IF(ISBLANK($GB$3),"",IF(OR(Tipy!FA34=Výsledky!$FW$6,Tipy!FA34=Výsledky!$FW$7,Tipy!FA34=Výsledky!$FW$8,Tipy!FA34=Výsledky!$FW$9),IF(VLOOKUP(Tipy!FA34,'Kategórie hráčov'!$A$2:$B$46,2,FALSE)=30,30,20),0))</f>
        <v>0</v>
      </c>
      <c r="FZ40" s="61">
        <f>IF(ISBLANK($GB$3),"",IF(OR(Tipy!FB34=Výsledky!$FZ$6,Tipy!FB34=Výsledky!$FZ$7,Tipy!FB34=Výsledky!$FZ$8,Tipy!FB34=Výsledky!$FZ$9),IF(VLOOKUP(Tipy!FB34,'Kategórie hráčov'!$A$2:$B$46,2,FALSE)=30,30,20),0))</f>
        <v>0</v>
      </c>
      <c r="GA40" s="62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5">
        <f>IF(ISBLANK($GB$3),"",IF(ISBLANK(Tipy!EX34),"-",SUM(FW40:GA40)))</f>
        <v>0</v>
      </c>
      <c r="GC40" s="64"/>
      <c r="GD40" s="61">
        <f>IF(ISBLANK($GI$3),"",IF(ISBLANK(Tipy!FD34),0,IF(AND(Tipy!FD34=Výsledky!$GG$3,Tipy!FF34=Výsledky!$GI$3),60,0)))</f>
        <v>0</v>
      </c>
      <c r="GE40" s="61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61">
        <f>IF(ISBLANK($GI$3),"",IF(OR(Tipy!FG34=Výsledky!$GD$6,Tipy!FG34=Výsledky!$GD$7,Tipy!FG34=Výsledky!$GD$8,Tipy!FG34=Výsledky!$GD$9),VLOOKUP(Tipy!FG34,'Kategórie hráčov'!$A$2:$B$51,2,FALSE),0))</f>
        <v>20</v>
      </c>
      <c r="GG40" s="61">
        <f>IF(ISBLANK($GI$3),"",IF(OR(Tipy!FH34=Výsledky!$GG$6,Tipy!FH34=Výsledky!$GG$7,Tipy!FH34=Výsledky!$GG$8,Tipy!FH34=Výsledky!$GG$9),VLOOKUP(Tipy!FH34,'Kategórie hráčov'!$A$27:$B$76,2,FALSE),0))</f>
        <v>0</v>
      </c>
      <c r="GH40" s="62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5">
        <f>IF(ISBLANK($GI$3),"",IF(ISBLANK(Tipy!FD34),"-",SUM(GD40:GH40)))</f>
        <v>40</v>
      </c>
      <c r="GJ40" s="64"/>
      <c r="GK40" s="61">
        <f>IF(ISBLANK($GP$3),"",IF(ISBLANK(Tipy!FJ34),0,IF(AND(Tipy!FJ34=Výsledky!$GN$3,Tipy!FL34=Výsledky!$GP$3),60,0)))</f>
        <v>0</v>
      </c>
      <c r="GL40" s="61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61">
        <f>IF(ISBLANK($GP$3),"",IF(OR(Tipy!FM34=Výsledky!$GK$6,Tipy!FM34=Výsledky!$GK$7,Tipy!FM34=Výsledky!$GK$8,Tipy!FM34=Výsledky!$GK$9),VLOOKUP(Tipy!FM34,'Kategórie hráčov'!$A$2:$B$51,2,FALSE),0))</f>
        <v>20</v>
      </c>
      <c r="GN40" s="61">
        <f>IF(ISBLANK($GP$3),"",IF(OR(Tipy!FN34=Výsledky!$GN$6,Tipy!FN34=Výsledky!$GN$7,Tipy!FN34=Výsledky!$GN$8,Tipy!FN34=Výsledky!$GN$9),VLOOKUP(Tipy!FN34,'Kategórie hráčov'!$A$27:$B$76,2,FALSE),0))</f>
        <v>0</v>
      </c>
      <c r="GO40" s="62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5">
        <f>IF(ISBLANK($GP$3),"",IF(ISBLANK(Tipy!FJ34),"-",SUM(GK40:GO40)))</f>
        <v>20</v>
      </c>
      <c r="GQ40" s="64"/>
      <c r="GR40" s="61">
        <f>IF(ISBLANK($GW$3),"",IF(ISBLANK(Tipy!FP34),0,IF(AND(Tipy!FP34=Výsledky!$GU$3,Tipy!FR34=Výsledky!$GW$3),60,0)))</f>
        <v>60</v>
      </c>
      <c r="GS40" s="61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61">
        <f>IF(ISBLANK($GW$3),"",IF(OR(Tipy!FS34=Výsledky!$GR$6,Tipy!FS34=Výsledky!$GR$7,Tipy!FS34=Výsledky!$GR$8,Tipy!FS34=Výsledky!$GR$9),VLOOKUP(Tipy!FS34,'Kategórie hráčov'!$A$2:$B$51,2,FALSE),0))</f>
        <v>0</v>
      </c>
      <c r="GU40" s="61">
        <f>IF(ISBLANK($GW$3),"",IF(OR(Tipy!FT34=Výsledky!$GU$6,Tipy!FT34=Výsledky!$GU$7,Tipy!FT34=Výsledky!$GU$8,Tipy!FT34=Výsledky!$GU$9),VLOOKUP(Tipy!FT34,'Kategórie hráčov'!$A$27:$B$76,2,FALSE),0))</f>
        <v>0</v>
      </c>
      <c r="GV40" s="62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5">
        <f>IF(ISBLANK($GW$3),"",IF(ISBLANK(Tipy!FP34),"-",SUM(GR40:GV40)))</f>
        <v>60</v>
      </c>
      <c r="GX40" s="64"/>
      <c r="GY40" s="61">
        <f>IF(ISBLANK($HD$3),"",IF(ISBLANK(Tipy!FV34),0,IF(AND(Tipy!FV34=Výsledky!$HB$3,Tipy!FX34=Výsledky!$HD$3),60,0)))</f>
        <v>0</v>
      </c>
      <c r="GZ40" s="61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61">
        <f>IF(ISBLANK($HD$3),"",IF(OR(Tipy!FY34=Výsledky!$GY$6,Tipy!FY34=Výsledky!$GY$7,Tipy!FY34=Výsledky!$GY$8,Tipy!FY34=Výsledky!$GY$9),VLOOKUP(Tipy!FY34,'Kategórie hráčov'!$A$2:$B$51,2,FALSE),0))</f>
        <v>0</v>
      </c>
      <c r="HB40" s="61">
        <f>IF(ISBLANK($HD$3),"",IF(OR(Tipy!FZ34=Výsledky!$HB$6,Tipy!FZ34=Výsledky!$HB$7,Tipy!FZ34=Výsledky!$HB$8,Tipy!FZ34=Výsledky!$HB$9),VLOOKUP(Tipy!FZ34,'Kategórie hráčov'!$A$27:$B$76,2,FALSE),0))</f>
        <v>0</v>
      </c>
      <c r="HC40" s="62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5">
        <f>IF(ISBLANK($HD$3),"",IF(ISBLANK(Tipy!FV34),"-",SUM(GY40:HC40)))</f>
        <v>20</v>
      </c>
      <c r="HE40" s="64"/>
      <c r="HF40" s="61">
        <f>IF(ISBLANK($HK$3),"",IF(ISBLANK(Tipy!GB34),0,IF(AND(Tipy!GB34=Výsledky!$HI$3,Tipy!GD34=Výsledky!$HK$3),60,0)))</f>
        <v>0</v>
      </c>
      <c r="HG40" s="61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61">
        <f>IF(ISBLANK($HK$3),"",IF(OR(Tipy!GE34=Výsledky!$HF$6,Tipy!GE34=Výsledky!$HF$7,Tipy!GE34=Výsledky!$HF$8,Tipy!GE34=Výsledky!$HF$9),VLOOKUP(Tipy!GE34,'Kategórie hráčov'!$A$2:$B$51,2,FALSE),0))</f>
        <v>0</v>
      </c>
      <c r="HI40" s="61">
        <f>IF(ISBLANK($HK$3),"",IF(OR(Tipy!GF34=Výsledky!$HI$6,Tipy!GF34=Výsledky!$HI$7,Tipy!GF34=Výsledky!$HI$8,Tipy!GF34=Výsledky!$HI$9),VLOOKUP(Tipy!GF34,'Kategórie hráčov'!$A$27:$B$76,2,FALSE),0))</f>
        <v>0</v>
      </c>
      <c r="HJ40" s="62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5">
        <f>IF(ISBLANK($HK$3),"",IF(ISBLANK(Tipy!GB34),"-",SUM(HF40:HJ40)))</f>
        <v>30</v>
      </c>
      <c r="HL40" s="64"/>
      <c r="HM40" s="61">
        <f>IF(ISBLANK($HR$3),"",IF(ISBLANK(Tipy!GH34),0,IF(AND(Tipy!GH34=Výsledky!$HP$3,Tipy!GJ34=Výsledky!$HR$3),60,0)))</f>
        <v>0</v>
      </c>
      <c r="HN40" s="61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61">
        <f>IF(ISBLANK($HR$3),"",IF(OR(Tipy!GK34=Výsledky!$HM$6,Tipy!GK34=Výsledky!$HM$7,Tipy!GK34=Výsledky!$HM$8,Tipy!GK34=Výsledky!$HM$9),VLOOKUP(Tipy!GK34,'Kategórie hráčov'!$A$2:$B$51,2,FALSE),0))</f>
        <v>0</v>
      </c>
      <c r="HP40" s="61">
        <f>IF(ISBLANK($HR$3),"",IF(OR(Tipy!GL34=Výsledky!$HP$6,Tipy!GL34=Výsledky!$HP$7,Tipy!GL34=Výsledky!$HP$8,Tipy!GL34=Výsledky!$HP$9),VLOOKUP(Tipy!GL34,'Kategórie hráčov'!$A$27:$B$76,2,FALSE),0))</f>
        <v>0</v>
      </c>
      <c r="HQ40" s="62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5">
        <f>IF(ISBLANK($HR$3),"",IF(ISBLANK(Tipy!GH34),"-",SUM(HM40:HQ40)))</f>
        <v>30</v>
      </c>
      <c r="HS40" s="64"/>
      <c r="HT40" s="61">
        <f>IF(ISBLANK($HY$3),"",IF(ISBLANK(Tipy!GN34),0,IF(AND(Tipy!GN34=Výsledky!$HW$3,Tipy!GP34=Výsledky!$HY$3),60,0)))</f>
        <v>0</v>
      </c>
      <c r="HU40" s="61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61">
        <f>IF(ISBLANK($HY$3),"",IF(OR(Tipy!GQ34=Výsledky!$HT$6,Tipy!GQ34=Výsledky!$HT$7,Tipy!GQ34=Výsledky!$HT$8,Tipy!GQ34=Výsledky!$HT$9),VLOOKUP(Tipy!GQ34,'Kategórie hráčov'!$A$2:$B$51,2,FALSE),0))</f>
        <v>20</v>
      </c>
      <c r="HW40" s="61">
        <f>IF(ISBLANK($HY$3),"",IF(OR(Tipy!GR34=Výsledky!$HW$6,Tipy!GR34=Výsledky!$HW$7,Tipy!GR34=Výsledky!$HW$8,Tipy!GR34=Výsledky!$HW$9),VLOOKUP(Tipy!GR34,'Kategórie hráčov'!$A$27:$B$76,2,FALSE),0))</f>
        <v>20</v>
      </c>
      <c r="HX40" s="62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5">
        <f>IF(ISBLANK($HY$3),"",IF(ISBLANK(Tipy!GN34),"-",SUM(HT40:HX40)))</f>
        <v>60</v>
      </c>
      <c r="HZ40" s="64"/>
      <c r="IA40" s="61">
        <f>IF(ISBLANK($IF$3),"",IF(ISBLANK(Tipy!GT34),0,IF(AND(Tipy!GT34=Výsledky!$ID$3,Tipy!GV34=Výsledky!$IF$3),60,0)))</f>
        <v>0</v>
      </c>
      <c r="IB40" s="61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61">
        <f>IF(ISBLANK($IF$3),"",IF(OR(Tipy!GW34=Výsledky!$IA$6,Tipy!GW34=Výsledky!$IA$7,Tipy!GW34=Výsledky!$IA$8,Tipy!GW34=Výsledky!$IA$9),VLOOKUP(Tipy!GW34,'Kategórie hráčov'!$A$2:$B$51,2,FALSE),0))</f>
        <v>0</v>
      </c>
      <c r="ID40" s="61">
        <f>IF(ISBLANK($IF$3),"",IF(OR(Tipy!GX34=Výsledky!$ID$6,Tipy!GX34=Výsledky!$ID$7,Tipy!GX34=Výsledky!$ID$8,Tipy!GX34=Výsledky!$ID$9),IF(VLOOKUP(Tipy!GX34,'Kategórie hráčov'!$A$2:$B$46,2,FALSE)=30,30,20),0))</f>
        <v>0</v>
      </c>
      <c r="IE40" s="62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65">
        <f>IF(ISBLANK($IF$3),"",IF(ISBLANK(Tipy!GT34),"-",SUM(IA40:IE40)))</f>
        <v>10</v>
      </c>
      <c r="IG40" s="64"/>
      <c r="IH40" s="61">
        <f>IF(ISBLANK($IM$3),"",IF(ISBLANK(Tipy!GZ34),0,IF(AND(Tipy!GZ34=Výsledky!$IK$3,Tipy!HB34=Výsledky!$IM$3),60,0)))</f>
        <v>0</v>
      </c>
      <c r="II40" s="61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61">
        <f>IF(ISBLANK($IM$3),"",IF(OR(Tipy!HC34=Výsledky!$IH$6,Tipy!HC34=Výsledky!$IH$7,Tipy!HC34=Výsledky!$IH$8,Tipy!HC34=Výsledky!$IH$9),VLOOKUP(Tipy!HC34,'Kategórie hráčov'!$A$2:$B$51,2,FALSE),0))</f>
        <v>20</v>
      </c>
      <c r="IK40" s="61">
        <f>IF(ISBLANK($IM$3),"",IF(OR(Tipy!HD34=Výsledky!$IK$6,Tipy!HD34=Výsledky!$IK$7,Tipy!HD34=Výsledky!$IK$8,Tipy!HD34=Výsledky!$IK$9),VLOOKUP(Tipy!HD34,'Kategórie hráčov'!$A$27:$B$76,2,FALSE),0))</f>
        <v>0</v>
      </c>
      <c r="IL40" s="62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65">
        <f>IF(ISBLANK($IM$3),"",IF(ISBLANK(Tipy!GZ34),"-",SUM(IH40:IL40)))</f>
        <v>40</v>
      </c>
      <c r="IN40" s="64"/>
      <c r="IO40" s="61">
        <f>IF(ISBLANK($IT$3),"",IF(ISBLANK(Tipy!HF34),0,IF(AND(Tipy!HF34=Výsledky!$IR$3,Tipy!HH34=Výsledky!$IT$3),60,0)))</f>
        <v>0</v>
      </c>
      <c r="IP40" s="61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61">
        <f>IF(ISBLANK($IT$3),"",IF(OR(Tipy!HI34=Výsledky!$IO$6,Tipy!HI34=Výsledky!$IO$7,Tipy!HI34=Výsledky!$IO$8,Tipy!HI34=Výsledky!$IO$9),VLOOKUP(Tipy!HI34,'Kategórie hráčov'!$A$2:$B$51,2,FALSE),0))</f>
        <v>0</v>
      </c>
      <c r="IR40" s="61">
        <f>IF(ISBLANK($IT$3),"",IF(OR(Tipy!HJ34=Výsledky!$IR$6,Tipy!HJ34=Výsledky!$IR$7,Tipy!HJ34=Výsledky!$IR$8,Tipy!HJ34=Výsledky!$IR$9),VLOOKUP(Tipy!HJ34,'Kategórie hráčov'!$A$27:$B$76,2,FALSE),0))</f>
        <v>0</v>
      </c>
      <c r="IS40" s="62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65" t="str">
        <f>IF(ISBLANK($IT$3),"",IF(ISBLANK(Tipy!HF34),"-",SUM(IO40:IS40)))</f>
        <v>-</v>
      </c>
      <c r="IU40" s="64"/>
      <c r="IV40" s="61">
        <f>IF(ISBLANK($JA$3),"",IF(ISBLANK(Tipy!HL34),0,IF(AND(Tipy!HL34=Výsledky!$IY$3,Tipy!HN34=Výsledky!$JA$3),60,0)))</f>
        <v>0</v>
      </c>
      <c r="IW40" s="61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61">
        <f>IF(ISBLANK($JA$3),"",IF(OR(Tipy!HO34=Výsledky!$IV$6,Tipy!HO34=Výsledky!$IV$7,Tipy!HO34=Výsledky!$IV$8,Tipy!HO34=Výsledky!$IV$9),IF(VLOOKUP(Tipy!HO34,'Kategórie hráčov'!$A$2:$B$46,2,FALSE)=30,30,20),0))</f>
        <v>0</v>
      </c>
      <c r="IY40" s="61">
        <f>IF(ISBLANK($JA$3),"",IF(OR(Tipy!HP34=Výsledky!$IY$6,Tipy!HP34=Výsledky!$IY$7,Tipy!HP34=Výsledky!$IY$8,Tipy!HP34=Výsledky!$IY$9),IF(VLOOKUP(Tipy!HP34,'Kategórie hráčov'!$A$2:$B$46,2,FALSE)=30,30,20),0))</f>
        <v>0</v>
      </c>
      <c r="IZ40" s="62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65">
        <f>IF(ISBLANK($JA$3),"",IF(ISBLANK(Tipy!HL34),"-",SUM(IV40:IZ40)))</f>
        <v>0</v>
      </c>
      <c r="JB40" s="64"/>
      <c r="JC40" s="102">
        <f>IF(ISBLANK($JH$3),"",IF(ISBLANK(Tipy!HR34),0,IF(AND(Tipy!HR34=Výsledky!$JF$3,Tipy!HT34=Výsledky!$JH$3),60,0)))</f>
        <v>0</v>
      </c>
      <c r="JD40" s="101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101">
        <f>IF(ISBLANK($JH$3),"",IF(OR(Tipy!HU34=Výsledky!$JC$6,Tipy!HU34=Výsledky!$JC$7,Tipy!HU34=Výsledky!$JC$8,Tipy!HU34=Výsledky!$JC$9),VLOOKUP(Tipy!HU34,'Kategórie hráčov'!$A$2:$B$51,2,FALSE),0))</f>
        <v>20</v>
      </c>
      <c r="JF40" s="101">
        <f>IF(ISBLANK($JH$3),"",IF(OR(Tipy!HV34=Výsledky!$JF$6,Tipy!HV34=Výsledky!$JF$7,Tipy!HV34=Výsledky!$JF$8,Tipy!HV34=Výsledky!$JF$9),VLOOKUP(Tipy!HV34,'Kategórie hráčov'!$A$27:$B$76,2,FALSE),0))</f>
        <v>0</v>
      </c>
      <c r="JG40" s="303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63">
        <f>IF(ISBLANK($JH$3),"",IF(ISBLANK(Tipy!HR34),"-",SUM(JC40:JG40)))</f>
        <v>50</v>
      </c>
      <c r="JI40" s="64"/>
      <c r="JJ40" s="61">
        <f>IF(ISBLANK($JH$3),"",IF(ISBLANK(Tipy!HX34),0,IF(AND(Tipy!HX34=Výsledky!$JF$3,Tipy!HZ34=Výsledky!$JH$3),60,0)))</f>
        <v>0</v>
      </c>
      <c r="JK40" s="61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61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61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62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65" t="str">
        <f>IF(ISBLANK($JH$3),"",IF(ISBLANK(Tipy!HX34),"-",SUM(JJ40:JN40)))</f>
        <v>-</v>
      </c>
      <c r="JP40" s="64"/>
      <c r="JQ40" s="61">
        <f>IF(ISBLANK($JV$3),"",IF(ISBLANK(Tipy!ID34),0,IF(AND(Tipy!ID34=Výsledky!$JT$3,Tipy!IF34=Výsledky!$JV$3),60,0)))</f>
        <v>0</v>
      </c>
      <c r="JR40" s="61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61">
        <f>IF(ISBLANK($JV$3),"",IF(OR(Tipy!IG34=Výsledky!$JQ$6,Tipy!IG34=Výsledky!$JQ$7,Tipy!IG34=Výsledky!$JQ$8,Tipy!IG34=Výsledky!$JQ$9),VLOOKUP(Tipy!IG34,'Kategórie hráčov'!$A$2:$B$51,2,FALSE),0))</f>
        <v>0</v>
      </c>
      <c r="JT40" s="61">
        <f>IF(ISBLANK($JV$3),"",IF(OR(Tipy!IH34=Výsledky!$JT$6,Tipy!IH34=Výsledky!$JT$7,Tipy!IH34=Výsledky!$JT$8,Tipy!IH34=Výsledky!$JT$9),VLOOKUP(Tipy!IH34,'Kategórie hráčov'!$A$27:$B$76,2,FALSE),0))</f>
        <v>0</v>
      </c>
      <c r="JU40" s="62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65">
        <f>IF(ISBLANK($JV$3),"",IF(ISBLANK(Tipy!ID34),"-",SUM(JQ40:JU40)))</f>
        <v>20</v>
      </c>
      <c r="JW40" s="64"/>
      <c r="JX40" s="61">
        <f>IF(ISBLANK($KQ$3),"",IF(ISBLANK(Tipy!IJ34),0,IF(AND(Tipy!IJ34=Výsledky!$KO$3,Tipy!IL34=Výsledky!$KQ$3),60,0)))</f>
        <v>0</v>
      </c>
      <c r="JY40" s="61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>0</v>
      </c>
      <c r="JZ40" s="61">
        <f>IF(ISBLANK($KQ$3),"",IF(OR(Tipy!IM34=Výsledky!$JX$6,Tipy!IM34=Výsledky!$JX$7,Tipy!IM34=Výsledky!$JX$8,Tipy!IM34=Výsledky!$JX$9),IF(VLOOKUP(Tipy!IM34,'Kategórie hráčov'!$A$2:$B$46,2,FALSE)=30,30,20),0))</f>
        <v>0</v>
      </c>
      <c r="KA40" s="61">
        <f>IF(ISBLANK($KQ$3),"",IF(OR(Tipy!IN34=Výsledky!$KA$6,Tipy!IN34=Výsledky!$KA$7,Tipy!IN34=Výsledky!$KA$8,Tipy!IN34=Výsledky!$KA$9),IF(VLOOKUP(Tipy!IN34,'Kategórie hráčov'!$A$2:$B$46,2,FALSE)=30,30,20),0))</f>
        <v>0</v>
      </c>
      <c r="KB40" s="62">
        <f>IF(ISBLANK($KQ$3),"",IF(ISBLANK(Tipy!IJ34),0,IF(OR(AND(Tipy!IJ34=Výsledky!$KO$3,OR(Tipy!IL34=Výsledky!$KQ$3+1,Tipy!IL34=Výsledky!$KQ$3-1)),AND(Tipy!IL34=Výsledky!$KQ$3,OR(Tipy!IJ34=Výsledky!$KO$3+1,Tipy!IJ34=Výsledky!$KO$3-1))),10,0)))</f>
        <v>0</v>
      </c>
      <c r="KC40" s="65" t="str">
        <f>IF(ISBLANK($KQ$3),"",IF(ISBLANK(Tipy!IJ34),"-",SUM(JX40:KB40)))</f>
        <v>-</v>
      </c>
      <c r="KD40" s="64"/>
      <c r="KE40" s="61">
        <f>IF(ISBLANK($KJ$3),"",IF(ISBLANK(Tipy!IP34),0,IF(AND(Tipy!IP34=Výsledky!$KH$3,Tipy!IR34=Výsledky!$KJ$3),60,0)))</f>
        <v>0</v>
      </c>
      <c r="KF40" s="61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20</v>
      </c>
      <c r="KG40" s="61">
        <f>IF(ISBLANK($KJ$3),"",IF(OR(Tipy!IS34=Výsledky!$KE$6,Tipy!IS34=Výsledky!$KE$7,Tipy!IS34=Výsledky!$KE$8,Tipy!IS34=Výsledky!$KE$9),VLOOKUP(Tipy!IS34,'Kategórie hráčov'!$A$2:$B$51,2,FALSE),0))</f>
        <v>20</v>
      </c>
      <c r="KH40" s="61">
        <f>IF(ISBLANK($KJ$3),"",IF(OR(Tipy!IT34=Výsledky!$KH$6,Tipy!IT34=Výsledky!$KH$7,Tipy!IT34=Výsledky!$KH$8,Tipy!IT34=Výsledky!$KH$9),VLOOKUP(Tipy!IT34,'Kategórie hráčov'!$A$27:$B$76,2,FALSE),0))</f>
        <v>0</v>
      </c>
      <c r="KI40" s="62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65">
        <f>IF(ISBLANK($KJ$3),"",IF(ISBLANK(Tipy!IP34),"-",SUM(KE40:KI40)))</f>
        <v>40</v>
      </c>
      <c r="KK40" s="64"/>
      <c r="KL40" s="61">
        <f>IF(ISBLANK($KQ$3),"",IF(ISBLANK(Tipy!IV34),0,IF(AND(Tipy!IV34=Výsledky!$KO$3,Tipy!IX34=Výsledky!$KQ$3),60,0)))</f>
        <v>0</v>
      </c>
      <c r="KM40" s="61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61">
        <f>IF(ISBLANK($KQ$3),"",IF(OR(Tipy!IY34=Výsledky!$KL$6,Tipy!IY34=Výsledky!$KL$7,Tipy!IY34=Výsledky!$KL$8,Tipy!IY34=Výsledky!$KL$9),VLOOKUP(Tipy!IY34,'Kategórie hráčov'!$A$2:$B$51,2,FALSE),0))</f>
        <v>0</v>
      </c>
      <c r="KO40" s="61">
        <f>IF(ISBLANK($KQ$3),"",IF(OR(Tipy!IZ34=Výsledky!$KO$6,Tipy!IZ34=Výsledky!$KO$7,Tipy!IZ34=Výsledky!$KO$8,Tipy!IZ34=Výsledky!$KO$9),VLOOKUP(Tipy!IZ34,'Kategórie hráčov'!$A$27:$B$76,2,FALSE),0))</f>
        <v>0</v>
      </c>
      <c r="KP40" s="62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65">
        <f>IF(ISBLANK($KJ$3),"",IF(ISBLANK(Tipy!IV34),"-",SUM(KL40:KP40)))</f>
        <v>0</v>
      </c>
      <c r="KR40" s="64"/>
      <c r="KS40" s="61">
        <f>IF(ISBLANK($KX$3),"",IF(ISBLANK(Tipy!JB34),0,IF(AND(Tipy!JB34=Výsledky!$KV$3,Tipy!JD34=Výsledky!$KX$3),60,0)))</f>
        <v>0</v>
      </c>
      <c r="KT40" s="61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20</v>
      </c>
      <c r="KU40" s="61">
        <f>IF(ISBLANK($KX$3),"",IF(OR(Tipy!JE34=Výsledky!$KS$6,Tipy!JE34=Výsledky!$KS$7,Tipy!JE34=Výsledky!$KS$8,Tipy!JE34=Výsledky!$KS$9),VLOOKUP(Tipy!JE34,'Kategórie hráčov'!$A$2:$B$51,2,FALSE),0))</f>
        <v>0</v>
      </c>
      <c r="KV40" s="61">
        <f>IF(ISBLANK($KX$3),"",IF(OR(Tipy!JF34=Výsledky!$KV$6,Tipy!JF34=Výsledky!$KV$7,Tipy!JF34=Výsledky!$KV$8,Tipy!JF34=Výsledky!$KV$9),VLOOKUP(Tipy!JF34,'Kategórie hráčov'!$A$27:$B$76,2,FALSE),0))</f>
        <v>20</v>
      </c>
      <c r="KW40" s="62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65">
        <f>IF(ISBLANK($KX$3),"",IF(ISBLANK(Tipy!JB34),"-",SUM(KS40:KW40)))</f>
        <v>40</v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>
        <f>IF(ISBLANK($JH$3),"",IF(ISBLANK(Tipy!JU34),0,IF(AND(Tipy!JU34=Výsledky!$JF$3,Tipy!JW34=Výsledky!$JH$3),60,0)))</f>
        <v>0</v>
      </c>
      <c r="LH40" s="61" t="e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>#VALUE!</v>
      </c>
      <c r="LI40" s="61" t="e">
        <f>IF(ISBLANK($JH$3),"",IF(OR(Tipy!JX34=Výsledky!#REF!,Tipy!JX34=Výsledky!#REF!,Tipy!JX34=Výsledky!#REF!,Tipy!JX34=Výsledky!$JJ$9),IF(VLOOKUP(Tipy!JX34,'Kategórie hráčov'!$A$2:$B$46,2,FALSE)=30,30,20),0))</f>
        <v>#REF!</v>
      </c>
      <c r="LJ40" s="61" t="e">
        <f>IF(ISBLANK($JH$3),"",IF(OR(Tipy!JY34=Výsledky!#REF!,Tipy!JY34=Výsledky!#REF!,Tipy!JY34=Výsledky!#REF!,Tipy!JY34=Výsledky!$JM$9),IF(VLOOKUP(Tipy!JY34,'Kategórie hráčov'!$A$2:$B$46,2,FALSE)=30,30,20),0))</f>
        <v>#REF!</v>
      </c>
      <c r="LK40" s="62">
        <f>IF(ISBLANK($JH$3),"",IF(ISBLANK(Tipy!JU34),0,IF(OR(AND(Tipy!JU34=Výsledky!$JF$3,OR(Tipy!JW34=Výsledky!$JH$3+1,Tipy!JW34=Výsledky!$JH$3-1)),AND(Tipy!JW34=Výsledky!$JH$3,OR(Tipy!JU34=Výsledky!$JF$3+1,Tipy!JU34=Výsledky!$JF$3-1))),10,0)))</f>
        <v>0</v>
      </c>
      <c r="LL40" s="65" t="e">
        <f>IF(ISBLANK($JH$3),"",IF(ISBLANK(Tipy!JU34),"-",SUM(LG40:LK40)))</f>
        <v>#VALUE!</v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>
        <f>IF(ISBLANK($JH$3),"",IF(ISBLANK(Tipy!KI34),0,IF(AND(Tipy!KI34=Výsledky!$JF$3,Tipy!KK34=Výsledky!$JH$3),60,0)))</f>
        <v>0</v>
      </c>
      <c r="LV40" s="61" t="e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>#VALUE!</v>
      </c>
      <c r="LW40" s="61" t="e">
        <f>IF(ISBLANK($JH$3),"",IF(OR(Tipy!KL34=Výsledky!#REF!,Tipy!KL34=Výsledky!#REF!,Tipy!KL34=Výsledky!#REF!,Tipy!KL34=Výsledky!$JJ$9),IF(VLOOKUP(Tipy!KL34,'Kategórie hráčov'!$A$2:$B$46,2,FALSE)=30,30,20),0))</f>
        <v>#REF!</v>
      </c>
      <c r="LX40" s="61" t="e">
        <f>IF(ISBLANK($JH$3),"",IF(OR(Tipy!KM34=Výsledky!#REF!,Tipy!KM34=Výsledky!#REF!,Tipy!KM34=Výsledky!#REF!,Tipy!KM34=Výsledky!$JM$9),IF(VLOOKUP(Tipy!KM34,'Kategórie hráčov'!$A$2:$B$46,2,FALSE)=30,30,20),0))</f>
        <v>#REF!</v>
      </c>
      <c r="LY40" s="62">
        <f>IF(ISBLANK($JH$3),"",IF(ISBLANK(Tipy!KI34),0,IF(OR(AND(Tipy!KI34=Výsledky!$JF$3,OR(Tipy!KK34=Výsledky!$JH$3+1,Tipy!KK34=Výsledky!$JH$3-1)),AND(Tipy!KK34=Výsledky!$JH$3,OR(Tipy!KI34=Výsledky!$JF$3+1,Tipy!KI34=Výsledky!$JF$3-1))),10,0)))</f>
        <v>0</v>
      </c>
      <c r="LZ40" s="65" t="e">
        <f>IF(ISBLANK($JH$3),"",IF(ISBLANK(Tipy!KI34),"-",SUM(LU40:LY40)))</f>
        <v>#VALUE!</v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 x14ac:dyDescent="0.2">
      <c r="A41" s="287">
        <f>Tipy!A35</f>
        <v>58</v>
      </c>
      <c r="B41" s="302" t="s">
        <v>325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>
        <f>IF(ISBLANK($GB$3),"",IF(ISBLANK(Tipy!EX35),0,IF(AND(Tipy!EX35=Výsledky!$FZ$3,Tipy!EZ35=Výsledky!$GB$3),60,0)))</f>
        <v>0</v>
      </c>
      <c r="FX41" s="61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61">
        <f>IF(ISBLANK($GB$3),"",IF(OR(Tipy!FA35=Výsledky!$FW$6,Tipy!FA35=Výsledky!$FW$7,Tipy!FA35=Výsledky!$FW$8,Tipy!FA35=Výsledky!$FW$9),IF(VLOOKUP(Tipy!FA35,'Kategórie hráčov'!$A$2:$B$46,2,FALSE)=30,30,20),0))</f>
        <v>0</v>
      </c>
      <c r="FZ41" s="61">
        <f>IF(ISBLANK($GB$3),"",IF(OR(Tipy!FB35=Výsledky!$FZ$6,Tipy!FB35=Výsledky!$FZ$7,Tipy!FB35=Výsledky!$FZ$8,Tipy!FB35=Výsledky!$FZ$9),IF(VLOOKUP(Tipy!FB35,'Kategórie hráčov'!$A$2:$B$46,2,FALSE)=30,30,20),0))</f>
        <v>0</v>
      </c>
      <c r="GA41" s="62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5" t="str">
        <f>IF(ISBLANK($GB$3),"",IF(ISBLANK(Tipy!EX35),"-",SUM(FW41:GA41)))</f>
        <v>-</v>
      </c>
      <c r="GC41" s="64"/>
      <c r="GD41" s="61">
        <f>IF(ISBLANK($GI$3),"",IF(ISBLANK(Tipy!FD35),0,IF(AND(Tipy!FD35=Výsledky!$GG$3,Tipy!FF35=Výsledky!$GI$3),60,0)))</f>
        <v>0</v>
      </c>
      <c r="GE41" s="61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61">
        <f>IF(ISBLANK($GI$3),"",IF(OR(Tipy!FG35=Výsledky!$GD$6,Tipy!FG35=Výsledky!$GD$7,Tipy!FG35=Výsledky!$GD$8,Tipy!FG35=Výsledky!$GD$9),VLOOKUP(Tipy!FG35,'Kategórie hráčov'!$A$2:$B$51,2,FALSE),0))</f>
        <v>0</v>
      </c>
      <c r="GG41" s="61">
        <f>IF(ISBLANK($GI$3),"",IF(OR(Tipy!FH35=Výsledky!$GG$6,Tipy!FH35=Výsledky!$GG$7,Tipy!FH35=Výsledky!$GG$8,Tipy!FH35=Výsledky!$GG$9),VLOOKUP(Tipy!FH35,'Kategórie hráčov'!$A$27:$B$76,2,FALSE),0))</f>
        <v>0</v>
      </c>
      <c r="GH41" s="62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5" t="str">
        <f>IF(ISBLANK($GI$3),"",IF(ISBLANK(Tipy!FD35),"-",SUM(GD41:GH41)))</f>
        <v>-</v>
      </c>
      <c r="GJ41" s="64"/>
      <c r="GK41" s="61">
        <f>IF(ISBLANK($GP$3),"",IF(ISBLANK(Tipy!FJ35),0,IF(AND(Tipy!FJ35=Výsledky!$GN$3,Tipy!FL35=Výsledky!$GP$3),60,0)))</f>
        <v>0</v>
      </c>
      <c r="GL41" s="61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61">
        <f>IF(ISBLANK($GP$3),"",IF(OR(Tipy!FM35=Výsledky!$GK$6,Tipy!FM35=Výsledky!$GK$7,Tipy!FM35=Výsledky!$GK$8,Tipy!FM35=Výsledky!$GK$9),VLOOKUP(Tipy!FM35,'Kategórie hráčov'!$A$2:$B$51,2,FALSE),0))</f>
        <v>0</v>
      </c>
      <c r="GN41" s="61">
        <f>IF(ISBLANK($GP$3),"",IF(OR(Tipy!FN35=Výsledky!$GN$6,Tipy!FN35=Výsledky!$GN$7,Tipy!FN35=Výsledky!$GN$8,Tipy!FN35=Výsledky!$GN$9),VLOOKUP(Tipy!FN35,'Kategórie hráčov'!$A$27:$B$76,2,FALSE),0))</f>
        <v>0</v>
      </c>
      <c r="GO41" s="62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5" t="str">
        <f>IF(ISBLANK($GP$3),"",IF(ISBLANK(Tipy!FJ35),"-",SUM(GK41:GO41)))</f>
        <v>-</v>
      </c>
      <c r="GQ41" s="64"/>
      <c r="GR41" s="61">
        <f>IF(ISBLANK($GW$3),"",IF(ISBLANK(Tipy!FP35),0,IF(AND(Tipy!FP35=Výsledky!$GU$3,Tipy!FR35=Výsledky!$GW$3),60,0)))</f>
        <v>0</v>
      </c>
      <c r="GS41" s="61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61">
        <f>IF(ISBLANK($GW$3),"",IF(OR(Tipy!FS35=Výsledky!$GR$6,Tipy!FS35=Výsledky!$GR$7,Tipy!FS35=Výsledky!$GR$8,Tipy!FS35=Výsledky!$GR$9),VLOOKUP(Tipy!FS35,'Kategórie hráčov'!$A$2:$B$51,2,FALSE),0))</f>
        <v>0</v>
      </c>
      <c r="GU41" s="61">
        <f>IF(ISBLANK($GW$3),"",IF(OR(Tipy!FT35=Výsledky!$GU$6,Tipy!FT35=Výsledky!$GU$7,Tipy!FT35=Výsledky!$GU$8,Tipy!FT35=Výsledky!$GU$9),VLOOKUP(Tipy!FT35,'Kategórie hráčov'!$A$27:$B$76,2,FALSE),0))</f>
        <v>0</v>
      </c>
      <c r="GV41" s="62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5" t="str">
        <f>IF(ISBLANK($GW$3),"",IF(ISBLANK(Tipy!FP35),"-",SUM(GR41:GV41)))</f>
        <v>-</v>
      </c>
      <c r="GX41" s="64"/>
      <c r="GY41" s="61">
        <f>IF(ISBLANK($HD$3),"",IF(ISBLANK(Tipy!FV35),0,IF(AND(Tipy!FV35=Výsledky!$HB$3,Tipy!FX35=Výsledky!$HD$3),60,0)))</f>
        <v>0</v>
      </c>
      <c r="GZ41" s="61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61">
        <f>IF(ISBLANK($HD$3),"",IF(OR(Tipy!FY35=Výsledky!$GY$6,Tipy!FY35=Výsledky!$GY$7,Tipy!FY35=Výsledky!$GY$8,Tipy!FY35=Výsledky!$GY$9),VLOOKUP(Tipy!FY35,'Kategórie hráčov'!$A$2:$B$51,2,FALSE),0))</f>
        <v>0</v>
      </c>
      <c r="HB41" s="61">
        <f>IF(ISBLANK($HD$3),"",IF(OR(Tipy!FZ35=Výsledky!$HB$6,Tipy!FZ35=Výsledky!$HB$7,Tipy!FZ35=Výsledky!$HB$8,Tipy!FZ35=Výsledky!$HB$9),VLOOKUP(Tipy!FZ35,'Kategórie hráčov'!$A$27:$B$76,2,FALSE),0))</f>
        <v>0</v>
      </c>
      <c r="HC41" s="62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5" t="str">
        <f>IF(ISBLANK($HD$3),"",IF(ISBLANK(Tipy!FV35),"-",SUM(GY41:HC41)))</f>
        <v>-</v>
      </c>
      <c r="HE41" s="64"/>
      <c r="HF41" s="61">
        <f>IF(ISBLANK($HK$3),"",IF(ISBLANK(Tipy!GB35),0,IF(AND(Tipy!GB35=Výsledky!$HI$3,Tipy!GD35=Výsledky!$HK$3),60,0)))</f>
        <v>0</v>
      </c>
      <c r="HG41" s="61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61">
        <f>IF(ISBLANK($HK$3),"",IF(OR(Tipy!GE35=Výsledky!$HF$6,Tipy!GE35=Výsledky!$HF$7,Tipy!GE35=Výsledky!$HF$8,Tipy!GE35=Výsledky!$HF$9),VLOOKUP(Tipy!GE35,'Kategórie hráčov'!$A$2:$B$51,2,FALSE),0))</f>
        <v>0</v>
      </c>
      <c r="HI41" s="61">
        <f>IF(ISBLANK($HK$3),"",IF(OR(Tipy!GF35=Výsledky!$HI$6,Tipy!GF35=Výsledky!$HI$7,Tipy!GF35=Výsledky!$HI$8,Tipy!GF35=Výsledky!$HI$9),VLOOKUP(Tipy!GF35,'Kategórie hráčov'!$A$27:$B$76,2,FALSE),0))</f>
        <v>0</v>
      </c>
      <c r="HJ41" s="62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5" t="str">
        <f>IF(ISBLANK($HK$3),"",IF(ISBLANK(Tipy!GB35),"-",SUM(HF41:HJ41)))</f>
        <v>-</v>
      </c>
      <c r="HL41" s="64"/>
      <c r="HM41" s="61">
        <f>IF(ISBLANK($HR$3),"",IF(ISBLANK(Tipy!GH35),0,IF(AND(Tipy!GH35=Výsledky!$HP$3,Tipy!GJ35=Výsledky!$HR$3),60,0)))</f>
        <v>0</v>
      </c>
      <c r="HN41" s="61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61">
        <f>IF(ISBLANK($HR$3),"",IF(OR(Tipy!GK35=Výsledky!$HM$6,Tipy!GK35=Výsledky!$HM$7,Tipy!GK35=Výsledky!$HM$8,Tipy!GK35=Výsledky!$HM$9),VLOOKUP(Tipy!GK35,'Kategórie hráčov'!$A$2:$B$51,2,FALSE),0))</f>
        <v>0</v>
      </c>
      <c r="HP41" s="61">
        <f>IF(ISBLANK($HR$3),"",IF(OR(Tipy!GL35=Výsledky!$HP$6,Tipy!GL35=Výsledky!$HP$7,Tipy!GL35=Výsledky!$HP$8,Tipy!GL35=Výsledky!$HP$9),VLOOKUP(Tipy!GL35,'Kategórie hráčov'!$A$27:$B$76,2,FALSE),0))</f>
        <v>0</v>
      </c>
      <c r="HQ41" s="62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5" t="str">
        <f>IF(ISBLANK($HR$3),"",IF(ISBLANK(Tipy!GH35),"-",SUM(HM41:HQ41)))</f>
        <v>-</v>
      </c>
      <c r="HS41" s="64"/>
      <c r="HT41" s="61">
        <f>IF(ISBLANK($HY$3),"",IF(ISBLANK(Tipy!GN35),0,IF(AND(Tipy!GN35=Výsledky!$HW$3,Tipy!GP35=Výsledky!$HY$3),60,0)))</f>
        <v>0</v>
      </c>
      <c r="HU41" s="61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61">
        <f>IF(ISBLANK($HY$3),"",IF(OR(Tipy!GQ35=Výsledky!$HT$6,Tipy!GQ35=Výsledky!$HT$7,Tipy!GQ35=Výsledky!$HT$8,Tipy!GQ35=Výsledky!$HT$9),VLOOKUP(Tipy!GQ35,'Kategórie hráčov'!$A$2:$B$51,2,FALSE),0))</f>
        <v>0</v>
      </c>
      <c r="HW41" s="61">
        <f>IF(ISBLANK($HY$3),"",IF(OR(Tipy!GR35=Výsledky!$HW$6,Tipy!GR35=Výsledky!$HW$7,Tipy!GR35=Výsledky!$HW$8,Tipy!GR35=Výsledky!$HW$9),VLOOKUP(Tipy!GR35,'Kategórie hráčov'!$A$27:$B$76,2,FALSE),0))</f>
        <v>0</v>
      </c>
      <c r="HX41" s="62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5" t="str">
        <f>IF(ISBLANK($HY$3),"",IF(ISBLANK(Tipy!GN35),"-",SUM(HT41:HX41)))</f>
        <v>-</v>
      </c>
      <c r="HZ41" s="64"/>
      <c r="IA41" s="61">
        <f>IF(ISBLANK($IF$3),"",IF(ISBLANK(Tipy!GT35),0,IF(AND(Tipy!GT35=Výsledky!$ID$3,Tipy!GV35=Výsledky!$IF$3),60,0)))</f>
        <v>0</v>
      </c>
      <c r="IB41" s="61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61">
        <f>IF(ISBLANK($IF$3),"",IF(OR(Tipy!GW35=Výsledky!$IA$6,Tipy!GW35=Výsledky!$IA$7,Tipy!GW35=Výsledky!$IA$8,Tipy!GW35=Výsledky!$IA$9),VLOOKUP(Tipy!GW35,'Kategórie hráčov'!$A$2:$B$51,2,FALSE),0))</f>
        <v>0</v>
      </c>
      <c r="ID41" s="61">
        <f>IF(ISBLANK($IF$3),"",IF(OR(Tipy!GX35=Výsledky!$ID$6,Tipy!GX35=Výsledky!$ID$7,Tipy!GX35=Výsledky!$ID$8,Tipy!GX35=Výsledky!$ID$9),IF(VLOOKUP(Tipy!GX35,'Kategórie hráčov'!$A$2:$B$46,2,FALSE)=30,30,20),0))</f>
        <v>0</v>
      </c>
      <c r="IE41" s="62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65" t="str">
        <f>IF(ISBLANK($IF$3),"",IF(ISBLANK(Tipy!GT35),"-",SUM(IA41:IE41)))</f>
        <v>-</v>
      </c>
      <c r="IG41" s="64"/>
      <c r="IH41" s="61">
        <f>IF(ISBLANK($IM$3),"",IF(ISBLANK(Tipy!GZ35),0,IF(AND(Tipy!GZ35=Výsledky!$IK$3,Tipy!HB35=Výsledky!$IM$3),60,0)))</f>
        <v>0</v>
      </c>
      <c r="II41" s="61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61">
        <f>IF(ISBLANK($IM$3),"",IF(OR(Tipy!HC35=Výsledky!$IH$6,Tipy!HC35=Výsledky!$IH$7,Tipy!HC35=Výsledky!$IH$8,Tipy!HC35=Výsledky!$IH$9),VLOOKUP(Tipy!HC35,'Kategórie hráčov'!$A$2:$B$51,2,FALSE),0))</f>
        <v>0</v>
      </c>
      <c r="IK41" s="61">
        <f>IF(ISBLANK($IM$3),"",IF(OR(Tipy!HD35=Výsledky!$IK$6,Tipy!HD35=Výsledky!$IK$7,Tipy!HD35=Výsledky!$IK$8,Tipy!HD35=Výsledky!$IK$9),VLOOKUP(Tipy!HD35,'Kategórie hráčov'!$A$27:$B$76,2,FALSE),0))</f>
        <v>0</v>
      </c>
      <c r="IL41" s="62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65" t="str">
        <f>IF(ISBLANK($IM$3),"",IF(ISBLANK(Tipy!GZ35),"-",SUM(IH41:IL41)))</f>
        <v>-</v>
      </c>
      <c r="IN41" s="64"/>
      <c r="IO41" s="61">
        <f>IF(ISBLANK($IT$3),"",IF(ISBLANK(Tipy!HF35),0,IF(AND(Tipy!HF35=Výsledky!$IR$3,Tipy!HH35=Výsledky!$IT$3),60,0)))</f>
        <v>0</v>
      </c>
      <c r="IP41" s="61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61">
        <f>IF(ISBLANK($IT$3),"",IF(OR(Tipy!HI35=Výsledky!$IO$6,Tipy!HI35=Výsledky!$IO$7,Tipy!HI35=Výsledky!$IO$8,Tipy!HI35=Výsledky!$IO$9),VLOOKUP(Tipy!HI35,'Kategórie hráčov'!$A$2:$B$51,2,FALSE),0))</f>
        <v>0</v>
      </c>
      <c r="IR41" s="61">
        <f>IF(ISBLANK($IT$3),"",IF(OR(Tipy!HJ35=Výsledky!$IR$6,Tipy!HJ35=Výsledky!$IR$7,Tipy!HJ35=Výsledky!$IR$8,Tipy!HJ35=Výsledky!$IR$9),VLOOKUP(Tipy!HJ35,'Kategórie hráčov'!$A$27:$B$76,2,FALSE),0))</f>
        <v>0</v>
      </c>
      <c r="IS41" s="62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65" t="str">
        <f>IF(ISBLANK($IT$3),"",IF(ISBLANK(Tipy!HF35),"-",SUM(IO41:IS41)))</f>
        <v>-</v>
      </c>
      <c r="IU41" s="64"/>
      <c r="IV41" s="61">
        <f>IF(ISBLANK($JA$3),"",IF(ISBLANK(Tipy!HL35),0,IF(AND(Tipy!HL35=Výsledky!$IY$3,Tipy!HN35=Výsledky!$JA$3),60,0)))</f>
        <v>0</v>
      </c>
      <c r="IW41" s="61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61">
        <f>IF(ISBLANK($JA$3),"",IF(OR(Tipy!HO35=Výsledky!$IV$6,Tipy!HO35=Výsledky!$IV$7,Tipy!HO35=Výsledky!$IV$8,Tipy!HO35=Výsledky!$IV$9),IF(VLOOKUP(Tipy!HO35,'Kategórie hráčov'!$A$2:$B$46,2,FALSE)=30,30,20),0))</f>
        <v>0</v>
      </c>
      <c r="IY41" s="61">
        <f>IF(ISBLANK($JA$3),"",IF(OR(Tipy!HP35=Výsledky!$IY$6,Tipy!HP35=Výsledky!$IY$7,Tipy!HP35=Výsledky!$IY$8,Tipy!HP35=Výsledky!$IY$9),IF(VLOOKUP(Tipy!HP35,'Kategórie hráčov'!$A$2:$B$46,2,FALSE)=30,30,20),0))</f>
        <v>0</v>
      </c>
      <c r="IZ41" s="62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65" t="str">
        <f>IF(ISBLANK($JA$3),"",IF(ISBLANK(Tipy!HL35),"-",SUM(IV41:IZ41)))</f>
        <v>-</v>
      </c>
      <c r="JB41" s="64"/>
      <c r="JC41" s="102">
        <f>IF(ISBLANK($JH$3),"",IF(ISBLANK(Tipy!HR35),0,IF(AND(Tipy!HR35=Výsledky!$JF$3,Tipy!HT35=Výsledky!$JH$3),60,0)))</f>
        <v>0</v>
      </c>
      <c r="JD41" s="101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01">
        <f>IF(ISBLANK($JH$3),"",IF(OR(Tipy!HU35=Výsledky!$JC$6,Tipy!HU35=Výsledky!$JC$7,Tipy!HU35=Výsledky!$JC$8,Tipy!HU35=Výsledky!$JC$9),VLOOKUP(Tipy!HU35,'Kategórie hráčov'!$A$2:$B$51,2,FALSE),0))</f>
        <v>0</v>
      </c>
      <c r="JF41" s="101">
        <f>IF(ISBLANK($JH$3),"",IF(OR(Tipy!HV35=Výsledky!$JF$6,Tipy!HV35=Výsledky!$JF$7,Tipy!HV35=Výsledky!$JF$8,Tipy!HV35=Výsledky!$JF$9),VLOOKUP(Tipy!HV35,'Kategórie hráčov'!$A$27:$B$76,2,FALSE),0))</f>
        <v>0</v>
      </c>
      <c r="JG41" s="30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63" t="str">
        <f>IF(ISBLANK($JH$3),"",IF(ISBLANK(Tipy!HR35),"-",SUM(JC41:JG41)))</f>
        <v>-</v>
      </c>
      <c r="JI41" s="64"/>
      <c r="JJ41" s="61">
        <f>IF(ISBLANK($JH$3),"",IF(ISBLANK(Tipy!HX35),0,IF(AND(Tipy!HX35=Výsledky!$JF$3,Tipy!HZ35=Výsledky!$JH$3),60,0)))</f>
        <v>0</v>
      </c>
      <c r="JK41" s="61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61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61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62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65" t="str">
        <f>IF(ISBLANK($JH$3),"",IF(ISBLANK(Tipy!HX35),"-",SUM(JJ41:JN41)))</f>
        <v>-</v>
      </c>
      <c r="JP41" s="64"/>
      <c r="JQ41" s="61">
        <f>IF(ISBLANK($JV$3),"",IF(ISBLANK(Tipy!ID35),0,IF(AND(Tipy!ID35=Výsledky!$JT$3,Tipy!IF35=Výsledky!$JV$3),60,0)))</f>
        <v>0</v>
      </c>
      <c r="JR41" s="61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61">
        <f>IF(ISBLANK($JV$3),"",IF(OR(Tipy!IG35=Výsledky!$JQ$6,Tipy!IG35=Výsledky!$JQ$7,Tipy!IG35=Výsledky!$JQ$8,Tipy!IG35=Výsledky!$JQ$9),VLOOKUP(Tipy!IG35,'Kategórie hráčov'!$A$2:$B$51,2,FALSE),0))</f>
        <v>0</v>
      </c>
      <c r="JT41" s="61">
        <f>IF(ISBLANK($JV$3),"",IF(OR(Tipy!IH35=Výsledky!$JT$6,Tipy!IH35=Výsledky!$JT$7,Tipy!IH35=Výsledky!$JT$8,Tipy!IH35=Výsledky!$JT$9),VLOOKUP(Tipy!IH35,'Kategórie hráčov'!$A$27:$B$76,2,FALSE),0))</f>
        <v>0</v>
      </c>
      <c r="JU41" s="62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65" t="str">
        <f>IF(ISBLANK($JV$3),"",IF(ISBLANK(Tipy!ID35),"-",SUM(JQ41:JU41)))</f>
        <v>-</v>
      </c>
      <c r="JW41" s="64"/>
      <c r="JX41" s="61">
        <f>IF(ISBLANK($KQ$3),"",IF(ISBLANK(Tipy!IJ35),0,IF(AND(Tipy!IJ35=Výsledky!$KO$3,Tipy!IL35=Výsledky!$KQ$3),60,0)))</f>
        <v>0</v>
      </c>
      <c r="JY41" s="61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>0</v>
      </c>
      <c r="JZ41" s="61">
        <f>IF(ISBLANK($KQ$3),"",IF(OR(Tipy!IM35=Výsledky!$JX$6,Tipy!IM35=Výsledky!$JX$7,Tipy!IM35=Výsledky!$JX$8,Tipy!IM35=Výsledky!$JX$9),IF(VLOOKUP(Tipy!IM35,'Kategórie hráčov'!$A$2:$B$46,2,FALSE)=30,30,20),0))</f>
        <v>0</v>
      </c>
      <c r="KA41" s="61">
        <f>IF(ISBLANK($KQ$3),"",IF(OR(Tipy!IN35=Výsledky!$KA$6,Tipy!IN35=Výsledky!$KA$7,Tipy!IN35=Výsledky!$KA$8,Tipy!IN35=Výsledky!$KA$9),IF(VLOOKUP(Tipy!IN35,'Kategórie hráčov'!$A$2:$B$46,2,FALSE)=30,30,20),0))</f>
        <v>0</v>
      </c>
      <c r="KB41" s="62">
        <f>IF(ISBLANK($KQ$3),"",IF(ISBLANK(Tipy!IJ35),0,IF(OR(AND(Tipy!IJ35=Výsledky!$KO$3,OR(Tipy!IL35=Výsledky!$KQ$3+1,Tipy!IL35=Výsledky!$KQ$3-1)),AND(Tipy!IL35=Výsledky!$KQ$3,OR(Tipy!IJ35=Výsledky!$KO$3+1,Tipy!IJ35=Výsledky!$KO$3-1))),10,0)))</f>
        <v>0</v>
      </c>
      <c r="KC41" s="65" t="str">
        <f>IF(ISBLANK($KQ$3),"",IF(ISBLANK(Tipy!IJ35),"-",SUM(JX41:KB41)))</f>
        <v>-</v>
      </c>
      <c r="KD41" s="64"/>
      <c r="KE41" s="61">
        <f>IF(ISBLANK($KJ$3),"",IF(ISBLANK(Tipy!IP35),0,IF(AND(Tipy!IP35=Výsledky!$KH$3,Tipy!IR35=Výsledky!$KJ$3),60,0)))</f>
        <v>0</v>
      </c>
      <c r="KF41" s="61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61">
        <f>IF(ISBLANK($KJ$3),"",IF(OR(Tipy!IS35=Výsledky!$KE$6,Tipy!IS35=Výsledky!$KE$7,Tipy!IS35=Výsledky!$KE$8,Tipy!IS35=Výsledky!$KE$9),VLOOKUP(Tipy!IS35,'Kategórie hráčov'!$A$2:$B$51,2,FALSE),0))</f>
        <v>0</v>
      </c>
      <c r="KH41" s="61">
        <f>IF(ISBLANK($KJ$3),"",IF(OR(Tipy!IT35=Výsledky!$KH$6,Tipy!IT35=Výsledky!$KH$7,Tipy!IT35=Výsledky!$KH$8,Tipy!IT35=Výsledky!$KH$9),VLOOKUP(Tipy!IT35,'Kategórie hráčov'!$A$27:$B$76,2,FALSE),0))</f>
        <v>0</v>
      </c>
      <c r="KI41" s="62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65" t="str">
        <f>IF(ISBLANK($KJ$3),"",IF(ISBLANK(Tipy!IP35),"-",SUM(KE41:KI41)))</f>
        <v>-</v>
      </c>
      <c r="KK41" s="64"/>
      <c r="KL41" s="61">
        <f>IF(ISBLANK($KQ$3),"",IF(ISBLANK(Tipy!IV35),0,IF(AND(Tipy!IV35=Výsledky!$KO$3,Tipy!IX35=Výsledky!$KQ$3),60,0)))</f>
        <v>0</v>
      </c>
      <c r="KM41" s="61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61">
        <f>IF(ISBLANK($KQ$3),"",IF(OR(Tipy!IY35=Výsledky!$KL$6,Tipy!IY35=Výsledky!$KL$7,Tipy!IY35=Výsledky!$KL$8,Tipy!IY35=Výsledky!$KL$9),VLOOKUP(Tipy!IY35,'Kategórie hráčov'!$A$2:$B$51,2,FALSE),0))</f>
        <v>0</v>
      </c>
      <c r="KO41" s="61">
        <f>IF(ISBLANK($KQ$3),"",IF(OR(Tipy!IZ35=Výsledky!$KO$6,Tipy!IZ35=Výsledky!$KO$7,Tipy!IZ35=Výsledky!$KO$8,Tipy!IZ35=Výsledky!$KO$9),VLOOKUP(Tipy!IZ35,'Kategórie hráčov'!$A$27:$B$76,2,FALSE),0))</f>
        <v>0</v>
      </c>
      <c r="KP41" s="62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65" t="str">
        <f>IF(ISBLANK($KJ$3),"",IF(ISBLANK(Tipy!IV35),"-",SUM(KL41:KP41)))</f>
        <v>-</v>
      </c>
      <c r="KR41" s="64"/>
      <c r="KS41" s="61">
        <f>IF(ISBLANK($KX$3),"",IF(ISBLANK(Tipy!JB35),0,IF(AND(Tipy!JB35=Výsledky!$KV$3,Tipy!JD35=Výsledky!$KX$3),60,0)))</f>
        <v>0</v>
      </c>
      <c r="KT41" s="61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61">
        <f>IF(ISBLANK($KX$3),"",IF(OR(Tipy!JE35=Výsledky!$KS$6,Tipy!JE35=Výsledky!$KS$7,Tipy!JE35=Výsledky!$KS$8,Tipy!JE35=Výsledky!$KS$9),VLOOKUP(Tipy!JE35,'Kategórie hráčov'!$A$2:$B$51,2,FALSE),0))</f>
        <v>0</v>
      </c>
      <c r="KV41" s="61">
        <f>IF(ISBLANK($KX$3),"",IF(OR(Tipy!JF35=Výsledky!$KV$6,Tipy!JF35=Výsledky!$KV$7,Tipy!JF35=Výsledky!$KV$8,Tipy!JF35=Výsledky!$KV$9),VLOOKUP(Tipy!JF35,'Kategórie hráčov'!$A$27:$B$76,2,FALSE),0))</f>
        <v>0</v>
      </c>
      <c r="KW41" s="62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65" t="str">
        <f>IF(ISBLANK($KX$3),"",IF(ISBLANK(Tipy!JB35),"-",SUM(KS41:KW41)))</f>
        <v>-</v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>
        <f>IF(ISBLANK($JH$3),"",IF(ISBLANK(Tipy!JU35),0,IF(AND(Tipy!JU35=Výsledky!$JF$3,Tipy!JW35=Výsledky!$JH$3),60,0)))</f>
        <v>0</v>
      </c>
      <c r="LH41" s="61" t="e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>#VALUE!</v>
      </c>
      <c r="LI41" s="61" t="e">
        <f>IF(ISBLANK($JH$3),"",IF(OR(Tipy!JX35=Výsledky!#REF!,Tipy!JX35=Výsledky!#REF!,Tipy!JX35=Výsledky!#REF!,Tipy!JX35=Výsledky!$JJ$9),IF(VLOOKUP(Tipy!JX35,'Kategórie hráčov'!$A$2:$B$46,2,FALSE)=30,30,20),0))</f>
        <v>#REF!</v>
      </c>
      <c r="LJ41" s="61" t="e">
        <f>IF(ISBLANK($JH$3),"",IF(OR(Tipy!JY35=Výsledky!#REF!,Tipy!JY35=Výsledky!#REF!,Tipy!JY35=Výsledky!#REF!,Tipy!JY35=Výsledky!$JM$9),IF(VLOOKUP(Tipy!JY35,'Kategórie hráčov'!$A$2:$B$46,2,FALSE)=30,30,20),0))</f>
        <v>#REF!</v>
      </c>
      <c r="LK41" s="62">
        <f>IF(ISBLANK($JH$3),"",IF(ISBLANK(Tipy!JU35),0,IF(OR(AND(Tipy!JU35=Výsledky!$JF$3,OR(Tipy!JW35=Výsledky!$JH$3+1,Tipy!JW35=Výsledky!$JH$3-1)),AND(Tipy!JW35=Výsledky!$JH$3,OR(Tipy!JU35=Výsledky!$JF$3+1,Tipy!JU35=Výsledky!$JF$3-1))),10,0)))</f>
        <v>0</v>
      </c>
      <c r="LL41" s="65" t="e">
        <f>IF(ISBLANK($JH$3),"",IF(ISBLANK(Tipy!JU35),"-",SUM(LG41:LK41)))</f>
        <v>#VALUE!</v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>
        <f>IF(ISBLANK($JH$3),"",IF(ISBLANK(Tipy!KI35),0,IF(AND(Tipy!KI35=Výsledky!$JF$3,Tipy!KK35=Výsledky!$JH$3),60,0)))</f>
        <v>0</v>
      </c>
      <c r="LV41" s="61" t="e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>#VALUE!</v>
      </c>
      <c r="LW41" s="61" t="e">
        <f>IF(ISBLANK($JH$3),"",IF(OR(Tipy!KL35=Výsledky!#REF!,Tipy!KL35=Výsledky!#REF!,Tipy!KL35=Výsledky!#REF!,Tipy!KL35=Výsledky!$JJ$9),IF(VLOOKUP(Tipy!KL35,'Kategórie hráčov'!$A$2:$B$46,2,FALSE)=30,30,20),0))</f>
        <v>#REF!</v>
      </c>
      <c r="LX41" s="61" t="e">
        <f>IF(ISBLANK($JH$3),"",IF(OR(Tipy!KM35=Výsledky!#REF!,Tipy!KM35=Výsledky!#REF!,Tipy!KM35=Výsledky!#REF!,Tipy!KM35=Výsledky!$JM$9),IF(VLOOKUP(Tipy!KM35,'Kategórie hráčov'!$A$2:$B$46,2,FALSE)=30,30,20),0))</f>
        <v>#REF!</v>
      </c>
      <c r="LY41" s="62">
        <f>IF(ISBLANK($JH$3),"",IF(ISBLANK(Tipy!KI35),0,IF(OR(AND(Tipy!KI35=Výsledky!$JF$3,OR(Tipy!KK35=Výsledky!$JH$3+1,Tipy!KK35=Výsledky!$JH$3-1)),AND(Tipy!KK35=Výsledky!$JH$3,OR(Tipy!KI35=Výsledky!$JF$3+1,Tipy!KI35=Výsledky!$JF$3-1))),10,0)))</f>
        <v>0</v>
      </c>
      <c r="LZ41" s="65" t="e">
        <f>IF(ISBLANK($JH$3),"",IF(ISBLANK(Tipy!KI35),"-",SUM(LU41:LY41)))</f>
        <v>#VALUE!</v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 x14ac:dyDescent="0.2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>
        <f>IF(ISBLANK($GB$3),"",IF(ISBLANK(Tipy!EX36),0,IF(AND(Tipy!EX36=Výsledky!$FZ$3,Tipy!EZ36=Výsledky!$GB$3),60,0)))</f>
        <v>0</v>
      </c>
      <c r="FX42" s="61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61">
        <f>IF(ISBLANK($GB$3),"",IF(OR(Tipy!FA36=Výsledky!$FW$6,Tipy!FA36=Výsledky!$FW$7,Tipy!FA36=Výsledky!$FW$8,Tipy!FA36=Výsledky!$FW$9),IF(VLOOKUP(Tipy!FA36,'Kategórie hráčov'!$A$2:$B$46,2,FALSE)=30,30,20),0))</f>
        <v>0</v>
      </c>
      <c r="FZ42" s="61">
        <f>IF(ISBLANK($GB$3),"",IF(OR(Tipy!FB36=Výsledky!$FZ$6,Tipy!FB36=Výsledky!$FZ$7,Tipy!FB36=Výsledky!$FZ$8,Tipy!FB36=Výsledky!$FZ$9),IF(VLOOKUP(Tipy!FB36,'Kategórie hráčov'!$A$2:$B$46,2,FALSE)=30,30,20),0))</f>
        <v>0</v>
      </c>
      <c r="GA42" s="62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5">
        <f>IF(ISBLANK($GB$3),"",IF(ISBLANK(Tipy!EX36),"-",SUM(FW42:GA42)))</f>
        <v>0</v>
      </c>
      <c r="GC42" s="64"/>
      <c r="GD42" s="61">
        <f>IF(ISBLANK($GI$3),"",IF(ISBLANK(Tipy!FD36),0,IF(AND(Tipy!FD36=Výsledky!$GG$3,Tipy!FF36=Výsledky!$GI$3),60,0)))</f>
        <v>0</v>
      </c>
      <c r="GE42" s="61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61">
        <f>IF(ISBLANK($GI$3),"",IF(OR(Tipy!FG36=Výsledky!$GD$6,Tipy!FG36=Výsledky!$GD$7,Tipy!FG36=Výsledky!$GD$8,Tipy!FG36=Výsledky!$GD$9),VLOOKUP(Tipy!FG36,'Kategórie hráčov'!$A$2:$B$51,2,FALSE),0))</f>
        <v>20</v>
      </c>
      <c r="GG42" s="61">
        <f>IF(ISBLANK($GI$3),"",IF(OR(Tipy!FH36=Výsledky!$GG$6,Tipy!FH36=Výsledky!$GG$7,Tipy!FH36=Výsledky!$GG$8,Tipy!FH36=Výsledky!$GG$9),VLOOKUP(Tipy!FH36,'Kategórie hráčov'!$A$27:$B$76,2,FALSE),0))</f>
        <v>0</v>
      </c>
      <c r="GH42" s="62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5">
        <f>IF(ISBLANK($GI$3),"",IF(ISBLANK(Tipy!FD36),"-",SUM(GD42:GH42)))</f>
        <v>40</v>
      </c>
      <c r="GJ42" s="64"/>
      <c r="GK42" s="61">
        <f>IF(ISBLANK($GP$3),"",IF(ISBLANK(Tipy!FJ36),0,IF(AND(Tipy!FJ36=Výsledky!$GN$3,Tipy!FL36=Výsledky!$GP$3),60,0)))</f>
        <v>0</v>
      </c>
      <c r="GL42" s="61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61">
        <f>IF(ISBLANK($GP$3),"",IF(OR(Tipy!FM36=Výsledky!$GK$6,Tipy!FM36=Výsledky!$GK$7,Tipy!FM36=Výsledky!$GK$8,Tipy!FM36=Výsledky!$GK$9),VLOOKUP(Tipy!FM36,'Kategórie hráčov'!$A$2:$B$51,2,FALSE),0))</f>
        <v>20</v>
      </c>
      <c r="GN42" s="61">
        <f>IF(ISBLANK($GP$3),"",IF(OR(Tipy!FN36=Výsledky!$GN$6,Tipy!FN36=Výsledky!$GN$7,Tipy!FN36=Výsledky!$GN$8,Tipy!FN36=Výsledky!$GN$9),VLOOKUP(Tipy!FN36,'Kategórie hráčov'!$A$27:$B$76,2,FALSE),0))</f>
        <v>0</v>
      </c>
      <c r="GO42" s="62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5">
        <f>IF(ISBLANK($GP$3),"",IF(ISBLANK(Tipy!FJ36),"-",SUM(GK42:GO42)))</f>
        <v>20</v>
      </c>
      <c r="GQ42" s="64"/>
      <c r="GR42" s="61">
        <f>IF(ISBLANK($GW$3),"",IF(ISBLANK(Tipy!FP36),0,IF(AND(Tipy!FP36=Výsledky!$GU$3,Tipy!FR36=Výsledky!$GW$3),60,0)))</f>
        <v>60</v>
      </c>
      <c r="GS42" s="61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61">
        <f>IF(ISBLANK($GW$3),"",IF(OR(Tipy!FS36=Výsledky!$GR$6,Tipy!FS36=Výsledky!$GR$7,Tipy!FS36=Výsledky!$GR$8,Tipy!FS36=Výsledky!$GR$9),VLOOKUP(Tipy!FS36,'Kategórie hráčov'!$A$2:$B$51,2,FALSE),0))</f>
        <v>0</v>
      </c>
      <c r="GU42" s="61">
        <f>IF(ISBLANK($GW$3),"",IF(OR(Tipy!FT36=Výsledky!$GU$6,Tipy!FT36=Výsledky!$GU$7,Tipy!FT36=Výsledky!$GU$8,Tipy!FT36=Výsledky!$GU$9),VLOOKUP(Tipy!FT36,'Kategórie hráčov'!$A$27:$B$76,2,FALSE),0))</f>
        <v>0</v>
      </c>
      <c r="GV42" s="62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5">
        <f>IF(ISBLANK($GW$3),"",IF(ISBLANK(Tipy!FP36),"-",SUM(GR42:GV42)))</f>
        <v>60</v>
      </c>
      <c r="GX42" s="64"/>
      <c r="GY42" s="61">
        <f>IF(ISBLANK($HD$3),"",IF(ISBLANK(Tipy!FV36),0,IF(AND(Tipy!FV36=Výsledky!$HB$3,Tipy!FX36=Výsledky!$HD$3),60,0)))</f>
        <v>0</v>
      </c>
      <c r="GZ42" s="61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61">
        <f>IF(ISBLANK($HD$3),"",IF(OR(Tipy!FY36=Výsledky!$GY$6,Tipy!FY36=Výsledky!$GY$7,Tipy!FY36=Výsledky!$GY$8,Tipy!FY36=Výsledky!$GY$9),VLOOKUP(Tipy!FY36,'Kategórie hráčov'!$A$2:$B$51,2,FALSE),0))</f>
        <v>20</v>
      </c>
      <c r="HB42" s="61">
        <f>IF(ISBLANK($HD$3),"",IF(OR(Tipy!FZ36=Výsledky!$HB$6,Tipy!FZ36=Výsledky!$HB$7,Tipy!FZ36=Výsledky!$HB$8,Tipy!FZ36=Výsledky!$HB$9),VLOOKUP(Tipy!FZ36,'Kategórie hráčov'!$A$27:$B$76,2,FALSE),0))</f>
        <v>20</v>
      </c>
      <c r="HC42" s="62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5">
        <f>IF(ISBLANK($HD$3),"",IF(ISBLANK(Tipy!FV36),"-",SUM(GY42:HC42)))</f>
        <v>60</v>
      </c>
      <c r="HE42" s="64"/>
      <c r="HF42" s="61">
        <f>IF(ISBLANK($HK$3),"",IF(ISBLANK(Tipy!GB36),0,IF(AND(Tipy!GB36=Výsledky!$HI$3,Tipy!GD36=Výsledky!$HK$3),60,0)))</f>
        <v>0</v>
      </c>
      <c r="HG42" s="61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61">
        <f>IF(ISBLANK($HK$3),"",IF(OR(Tipy!GE36=Výsledky!$HF$6,Tipy!GE36=Výsledky!$HF$7,Tipy!GE36=Výsledky!$HF$8,Tipy!GE36=Výsledky!$HF$9),VLOOKUP(Tipy!GE36,'Kategórie hráčov'!$A$2:$B$51,2,FALSE),0))</f>
        <v>0</v>
      </c>
      <c r="HI42" s="61">
        <f>IF(ISBLANK($HK$3),"",IF(OR(Tipy!GF36=Výsledky!$HI$6,Tipy!GF36=Výsledky!$HI$7,Tipy!GF36=Výsledky!$HI$8,Tipy!GF36=Výsledky!$HI$9),VLOOKUP(Tipy!GF36,'Kategórie hráčov'!$A$27:$B$76,2,FALSE),0))</f>
        <v>0</v>
      </c>
      <c r="HJ42" s="62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5">
        <f>IF(ISBLANK($HK$3),"",IF(ISBLANK(Tipy!GB36),"-",SUM(HF42:HJ42)))</f>
        <v>30</v>
      </c>
      <c r="HL42" s="64"/>
      <c r="HM42" s="61">
        <f>IF(ISBLANK($HR$3),"",IF(ISBLANK(Tipy!GH36),0,IF(AND(Tipy!GH36=Výsledky!$HP$3,Tipy!GJ36=Výsledky!$HR$3),60,0)))</f>
        <v>0</v>
      </c>
      <c r="HN42" s="61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61">
        <f>IF(ISBLANK($HR$3),"",IF(OR(Tipy!GK36=Výsledky!$HM$6,Tipy!GK36=Výsledky!$HM$7,Tipy!GK36=Výsledky!$HM$8,Tipy!GK36=Výsledky!$HM$9),VLOOKUP(Tipy!GK36,'Kategórie hráčov'!$A$2:$B$51,2,FALSE),0))</f>
        <v>0</v>
      </c>
      <c r="HP42" s="61">
        <f>IF(ISBLANK($HR$3),"",IF(OR(Tipy!GL36=Výsledky!$HP$6,Tipy!GL36=Výsledky!$HP$7,Tipy!GL36=Výsledky!$HP$8,Tipy!GL36=Výsledky!$HP$9),VLOOKUP(Tipy!GL36,'Kategórie hráčov'!$A$27:$B$76,2,FALSE),0))</f>
        <v>0</v>
      </c>
      <c r="HQ42" s="62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5">
        <f>IF(ISBLANK($HR$3),"",IF(ISBLANK(Tipy!GH36),"-",SUM(HM42:HQ42)))</f>
        <v>30</v>
      </c>
      <c r="HS42" s="64"/>
      <c r="HT42" s="61">
        <f>IF(ISBLANK($HY$3),"",IF(ISBLANK(Tipy!GN36),0,IF(AND(Tipy!GN36=Výsledky!$HW$3,Tipy!GP36=Výsledky!$HY$3),60,0)))</f>
        <v>0</v>
      </c>
      <c r="HU42" s="61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61">
        <f>IF(ISBLANK($HY$3),"",IF(OR(Tipy!GQ36=Výsledky!$HT$6,Tipy!GQ36=Výsledky!$HT$7,Tipy!GQ36=Výsledky!$HT$8,Tipy!GQ36=Výsledky!$HT$9),VLOOKUP(Tipy!GQ36,'Kategórie hráčov'!$A$2:$B$51,2,FALSE),0))</f>
        <v>20</v>
      </c>
      <c r="HW42" s="61">
        <f>IF(ISBLANK($HY$3),"",IF(OR(Tipy!GR36=Výsledky!$HW$6,Tipy!GR36=Výsledky!$HW$7,Tipy!GR36=Výsledky!$HW$8,Tipy!GR36=Výsledky!$HW$9),VLOOKUP(Tipy!GR36,'Kategórie hráčov'!$A$27:$B$76,2,FALSE),0))</f>
        <v>0</v>
      </c>
      <c r="HX42" s="62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5">
        <f>IF(ISBLANK($HY$3),"",IF(ISBLANK(Tipy!GN36),"-",SUM(HT42:HX42)))</f>
        <v>40</v>
      </c>
      <c r="HZ42" s="64"/>
      <c r="IA42" s="61">
        <f>IF(ISBLANK($IF$3),"",IF(ISBLANK(Tipy!GT36),0,IF(AND(Tipy!GT36=Výsledky!$ID$3,Tipy!GV36=Výsledky!$IF$3),60,0)))</f>
        <v>0</v>
      </c>
      <c r="IB42" s="61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61">
        <f>IF(ISBLANK($IF$3),"",IF(OR(Tipy!GW36=Výsledky!$IA$6,Tipy!GW36=Výsledky!$IA$7,Tipy!GW36=Výsledky!$IA$8,Tipy!GW36=Výsledky!$IA$9),VLOOKUP(Tipy!GW36,'Kategórie hráčov'!$A$2:$B$51,2,FALSE),0))</f>
        <v>0</v>
      </c>
      <c r="ID42" s="61">
        <f>IF(ISBLANK($IF$3),"",IF(OR(Tipy!GX36=Výsledky!$ID$6,Tipy!GX36=Výsledky!$ID$7,Tipy!GX36=Výsledky!$ID$8,Tipy!GX36=Výsledky!$ID$9),IF(VLOOKUP(Tipy!GX36,'Kategórie hráčov'!$A$2:$B$46,2,FALSE)=30,30,20),0))</f>
        <v>0</v>
      </c>
      <c r="IE42" s="62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65">
        <f>IF(ISBLANK($IF$3),"",IF(ISBLANK(Tipy!GT36),"-",SUM(IA42:IE42)))</f>
        <v>10</v>
      </c>
      <c r="IG42" s="64"/>
      <c r="IH42" s="61">
        <f>IF(ISBLANK($IM$3),"",IF(ISBLANK(Tipy!GZ36),0,IF(AND(Tipy!GZ36=Výsledky!$IK$3,Tipy!HB36=Výsledky!$IM$3),60,0)))</f>
        <v>0</v>
      </c>
      <c r="II42" s="61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61">
        <f>IF(ISBLANK($IM$3),"",IF(OR(Tipy!HC36=Výsledky!$IH$6,Tipy!HC36=Výsledky!$IH$7,Tipy!HC36=Výsledky!$IH$8,Tipy!HC36=Výsledky!$IH$9),VLOOKUP(Tipy!HC36,'Kategórie hráčov'!$A$2:$B$51,2,FALSE),0))</f>
        <v>20</v>
      </c>
      <c r="IK42" s="61">
        <f>IF(ISBLANK($IM$3),"",IF(OR(Tipy!HD36=Výsledky!$IK$6,Tipy!HD36=Výsledky!$IK$7,Tipy!HD36=Výsledky!$IK$8,Tipy!HD36=Výsledky!$IK$9),VLOOKUP(Tipy!HD36,'Kategórie hráčov'!$A$27:$B$76,2,FALSE),0))</f>
        <v>0</v>
      </c>
      <c r="IL42" s="62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65">
        <f>IF(ISBLANK($IM$3),"",IF(ISBLANK(Tipy!GZ36),"-",SUM(IH42:IL42)))</f>
        <v>40</v>
      </c>
      <c r="IN42" s="64"/>
      <c r="IO42" s="61">
        <f>IF(ISBLANK($IT$3),"",IF(ISBLANK(Tipy!HF36),0,IF(AND(Tipy!HF36=Výsledky!$IR$3,Tipy!HH36=Výsledky!$IT$3),60,0)))</f>
        <v>0</v>
      </c>
      <c r="IP42" s="61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61">
        <f>IF(ISBLANK($IT$3),"",IF(OR(Tipy!HI36=Výsledky!$IO$6,Tipy!HI36=Výsledky!$IO$7,Tipy!HI36=Výsledky!$IO$8,Tipy!HI36=Výsledky!$IO$9),VLOOKUP(Tipy!HI36,'Kategórie hráčov'!$A$2:$B$51,2,FALSE),0))</f>
        <v>0</v>
      </c>
      <c r="IR42" s="61">
        <f>IF(ISBLANK($IT$3),"",IF(OR(Tipy!HJ36=Výsledky!$IR$6,Tipy!HJ36=Výsledky!$IR$7,Tipy!HJ36=Výsledky!$IR$8,Tipy!HJ36=Výsledky!$IR$9),VLOOKUP(Tipy!HJ36,'Kategórie hráčov'!$A$27:$B$76,2,FALSE),0))</f>
        <v>0</v>
      </c>
      <c r="IS42" s="62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65">
        <f>IF(ISBLANK($IT$3),"",IF(ISBLANK(Tipy!HF36),"-",SUM(IO42:IS42)))</f>
        <v>30</v>
      </c>
      <c r="IU42" s="64"/>
      <c r="IV42" s="61">
        <f>IF(ISBLANK($JA$3),"",IF(ISBLANK(Tipy!HL36),0,IF(AND(Tipy!HL36=Výsledky!$IY$3,Tipy!HN36=Výsledky!$JA$3),60,0)))</f>
        <v>0</v>
      </c>
      <c r="IW42" s="61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61">
        <f>IF(ISBLANK($JA$3),"",IF(OR(Tipy!HO36=Výsledky!$IV$6,Tipy!HO36=Výsledky!$IV$7,Tipy!HO36=Výsledky!$IV$8,Tipy!HO36=Výsledky!$IV$9),IF(VLOOKUP(Tipy!HO36,'Kategórie hráčov'!$A$2:$B$46,2,FALSE)=30,30,20),0))</f>
        <v>0</v>
      </c>
      <c r="IY42" s="61">
        <f>IF(ISBLANK($JA$3),"",IF(OR(Tipy!HP36=Výsledky!$IY$6,Tipy!HP36=Výsledky!$IY$7,Tipy!HP36=Výsledky!$IY$8,Tipy!HP36=Výsledky!$IY$9),IF(VLOOKUP(Tipy!HP36,'Kategórie hráčov'!$A$2:$B$46,2,FALSE)=30,30,20),0))</f>
        <v>0</v>
      </c>
      <c r="IZ42" s="62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65">
        <f>IF(ISBLANK($JA$3),"",IF(ISBLANK(Tipy!HL36),"-",SUM(IV42:IZ42)))</f>
        <v>0</v>
      </c>
      <c r="JB42" s="64"/>
      <c r="JC42" s="102">
        <f>IF(ISBLANK($JH$3),"",IF(ISBLANK(Tipy!HR36),0,IF(AND(Tipy!HR36=Výsledky!$JF$3,Tipy!HT36=Výsledky!$JH$3),60,0)))</f>
        <v>60</v>
      </c>
      <c r="JD42" s="101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01">
        <f>IF(ISBLANK($JH$3),"",IF(OR(Tipy!HU36=Výsledky!$JC$6,Tipy!HU36=Výsledky!$JC$7,Tipy!HU36=Výsledky!$JC$8,Tipy!HU36=Výsledky!$JC$9),VLOOKUP(Tipy!HU36,'Kategórie hráčov'!$A$2:$B$51,2,FALSE),0))</f>
        <v>20</v>
      </c>
      <c r="JF42" s="101">
        <f>IF(ISBLANK($JH$3),"",IF(OR(Tipy!HV36=Výsledky!$JF$6,Tipy!HV36=Výsledky!$JF$7,Tipy!HV36=Výsledky!$JF$8,Tipy!HV36=Výsledky!$JF$9),VLOOKUP(Tipy!HV36,'Kategórie hráčov'!$A$27:$B$76,2,FALSE),0))</f>
        <v>0</v>
      </c>
      <c r="JG42" s="30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63">
        <f>IF(ISBLANK($JH$3),"",IF(ISBLANK(Tipy!HR36),"-",SUM(JC42:JG42)))</f>
        <v>80</v>
      </c>
      <c r="JI42" s="64"/>
      <c r="JJ42" s="61">
        <f>IF(ISBLANK($JH$3),"",IF(ISBLANK(Tipy!HX36),0,IF(AND(Tipy!HX36=Výsledky!$JF$3,Tipy!HZ36=Výsledky!$JH$3),60,0)))</f>
        <v>0</v>
      </c>
      <c r="JK42" s="61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61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61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62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65" t="str">
        <f>IF(ISBLANK($JH$3),"",IF(ISBLANK(Tipy!HX36),"-",SUM(JJ42:JN42)))</f>
        <v>-</v>
      </c>
      <c r="JP42" s="64"/>
      <c r="JQ42" s="61">
        <f>IF(ISBLANK($JV$3),"",IF(ISBLANK(Tipy!ID36),0,IF(AND(Tipy!ID36=Výsledky!$JT$3,Tipy!IF36=Výsledky!$JV$3),60,0)))</f>
        <v>0</v>
      </c>
      <c r="JR42" s="61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61">
        <f>IF(ISBLANK($JV$3),"",IF(OR(Tipy!IG36=Výsledky!$JQ$6,Tipy!IG36=Výsledky!$JQ$7,Tipy!IG36=Výsledky!$JQ$8,Tipy!IG36=Výsledky!$JQ$9),VLOOKUP(Tipy!IG36,'Kategórie hráčov'!$A$2:$B$51,2,FALSE),0))</f>
        <v>20</v>
      </c>
      <c r="JT42" s="61">
        <f>IF(ISBLANK($JV$3),"",IF(OR(Tipy!IH36=Výsledky!$JT$6,Tipy!IH36=Výsledky!$JT$7,Tipy!IH36=Výsledky!$JT$8,Tipy!IH36=Výsledky!$JT$9),VLOOKUP(Tipy!IH36,'Kategórie hráčov'!$A$27:$B$76,2,FALSE),0))</f>
        <v>0</v>
      </c>
      <c r="JU42" s="62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65">
        <f>IF(ISBLANK($JV$3),"",IF(ISBLANK(Tipy!ID36),"-",SUM(JQ42:JU42)))</f>
        <v>40</v>
      </c>
      <c r="JW42" s="64"/>
      <c r="JX42" s="61">
        <f>IF(ISBLANK($KQ$3),"",IF(ISBLANK(Tipy!IJ36),0,IF(AND(Tipy!IJ36=Výsledky!$KO$3,Tipy!IL36=Výsledky!$KQ$3),60,0)))</f>
        <v>0</v>
      </c>
      <c r="JY42" s="61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>0</v>
      </c>
      <c r="JZ42" s="61">
        <f>IF(ISBLANK($KQ$3),"",IF(OR(Tipy!IM36=Výsledky!$JX$6,Tipy!IM36=Výsledky!$JX$7,Tipy!IM36=Výsledky!$JX$8,Tipy!IM36=Výsledky!$JX$9),IF(VLOOKUP(Tipy!IM36,'Kategórie hráčov'!$A$2:$B$46,2,FALSE)=30,30,20),0))</f>
        <v>0</v>
      </c>
      <c r="KA42" s="61">
        <f>IF(ISBLANK($KQ$3),"",IF(OR(Tipy!IN36=Výsledky!$KA$6,Tipy!IN36=Výsledky!$KA$7,Tipy!IN36=Výsledky!$KA$8,Tipy!IN36=Výsledky!$KA$9),IF(VLOOKUP(Tipy!IN36,'Kategórie hráčov'!$A$2:$B$46,2,FALSE)=30,30,20),0))</f>
        <v>0</v>
      </c>
      <c r="KB42" s="62">
        <f>IF(ISBLANK($KQ$3),"",IF(ISBLANK(Tipy!IJ36),0,IF(OR(AND(Tipy!IJ36=Výsledky!$KO$3,OR(Tipy!IL36=Výsledky!$KQ$3+1,Tipy!IL36=Výsledky!$KQ$3-1)),AND(Tipy!IL36=Výsledky!$KQ$3,OR(Tipy!IJ36=Výsledky!$KO$3+1,Tipy!IJ36=Výsledky!$KO$3-1))),10,0)))</f>
        <v>0</v>
      </c>
      <c r="KC42" s="65" t="str">
        <f>IF(ISBLANK($KQ$3),"",IF(ISBLANK(Tipy!IJ36),"-",SUM(JX42:KB42)))</f>
        <v>-</v>
      </c>
      <c r="KD42" s="64"/>
      <c r="KE42" s="61">
        <f>IF(ISBLANK($KJ$3),"",IF(ISBLANK(Tipy!IP36),0,IF(AND(Tipy!IP36=Výsledky!$KH$3,Tipy!IR36=Výsledky!$KJ$3),60,0)))</f>
        <v>0</v>
      </c>
      <c r="KF42" s="61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20</v>
      </c>
      <c r="KG42" s="61">
        <f>IF(ISBLANK($KJ$3),"",IF(OR(Tipy!IS36=Výsledky!$KE$6,Tipy!IS36=Výsledky!$KE$7,Tipy!IS36=Výsledky!$KE$8,Tipy!IS36=Výsledky!$KE$9),VLOOKUP(Tipy!IS36,'Kategórie hráčov'!$A$2:$B$51,2,FALSE),0))</f>
        <v>20</v>
      </c>
      <c r="KH42" s="61">
        <f>IF(ISBLANK($KJ$3),"",IF(OR(Tipy!IT36=Výsledky!$KH$6,Tipy!IT36=Výsledky!$KH$7,Tipy!IT36=Výsledky!$KH$8,Tipy!IT36=Výsledky!$KH$9),VLOOKUP(Tipy!IT36,'Kategórie hráčov'!$A$27:$B$76,2,FALSE),0))</f>
        <v>0</v>
      </c>
      <c r="KI42" s="62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65">
        <f>IF(ISBLANK($KJ$3),"",IF(ISBLANK(Tipy!IP36),"-",SUM(KE42:KI42)))</f>
        <v>40</v>
      </c>
      <c r="KK42" s="64"/>
      <c r="KL42" s="61">
        <f>IF(ISBLANK($KQ$3),"",IF(ISBLANK(Tipy!IV36),0,IF(AND(Tipy!IV36=Výsledky!$KO$3,Tipy!IX36=Výsledky!$KQ$3),60,0)))</f>
        <v>0</v>
      </c>
      <c r="KM42" s="61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61">
        <f>IF(ISBLANK($KQ$3),"",IF(OR(Tipy!IY36=Výsledky!$KL$6,Tipy!IY36=Výsledky!$KL$7,Tipy!IY36=Výsledky!$KL$8,Tipy!IY36=Výsledky!$KL$9),VLOOKUP(Tipy!IY36,'Kategórie hráčov'!$A$2:$B$51,2,FALSE),0))</f>
        <v>0</v>
      </c>
      <c r="KO42" s="61">
        <f>IF(ISBLANK($KQ$3),"",IF(OR(Tipy!IZ36=Výsledky!$KO$6,Tipy!IZ36=Výsledky!$KO$7,Tipy!IZ36=Výsledky!$KO$8,Tipy!IZ36=Výsledky!$KO$9),VLOOKUP(Tipy!IZ36,'Kategórie hráčov'!$A$27:$B$76,2,FALSE),0))</f>
        <v>0</v>
      </c>
      <c r="KP42" s="62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65">
        <f>IF(ISBLANK($KJ$3),"",IF(ISBLANK(Tipy!IV36),"-",SUM(KL42:KP42)))</f>
        <v>0</v>
      </c>
      <c r="KR42" s="64"/>
      <c r="KS42" s="61">
        <f>IF(ISBLANK($KX$3),"",IF(ISBLANK(Tipy!JB36),0,IF(AND(Tipy!JB36=Výsledky!$KV$3,Tipy!JD36=Výsledky!$KX$3),60,0)))</f>
        <v>0</v>
      </c>
      <c r="KT42" s="61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61">
        <f>IF(ISBLANK($KX$3),"",IF(OR(Tipy!JE36=Výsledky!$KS$6,Tipy!JE36=Výsledky!$KS$7,Tipy!JE36=Výsledky!$KS$8,Tipy!JE36=Výsledky!$KS$9),VLOOKUP(Tipy!JE36,'Kategórie hráčov'!$A$2:$B$51,2,FALSE),0))</f>
        <v>0</v>
      </c>
      <c r="KV42" s="61">
        <f>IF(ISBLANK($KX$3),"",IF(OR(Tipy!JF36=Výsledky!$KV$6,Tipy!JF36=Výsledky!$KV$7,Tipy!JF36=Výsledky!$KV$8,Tipy!JF36=Výsledky!$KV$9),VLOOKUP(Tipy!JF36,'Kategórie hráčov'!$A$27:$B$76,2,FALSE),0))</f>
        <v>20</v>
      </c>
      <c r="KW42" s="62">
        <f>IF(ISBLANK($KX$3),"",IF(ISBLANK(Tipy!JB36),0,IF(OR(AND(Tipy!JB36=Výsledky!$KV$3,OR(Tipy!JD36=Výsledky!$KX$3+1,Tipy!JD36=Výsledky!$KX$3-1)),AND(Tipy!JD36=Výsledky!$KX$3,OR(Tipy!JB36=Výsledky!$KV$3+1,Tipy!JB36=Výsledky!$KV$3-1))),10,0)))</f>
        <v>10</v>
      </c>
      <c r="KX42" s="65">
        <f>IF(ISBLANK($KX$3),"",IF(ISBLANK(Tipy!JB36),"-",SUM(KS42:KW42)))</f>
        <v>50</v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>
        <f>IF(ISBLANK($JH$3),"",IF(ISBLANK(Tipy!JU36),0,IF(AND(Tipy!JU36=Výsledky!$JF$3,Tipy!JW36=Výsledky!$JH$3),60,0)))</f>
        <v>0</v>
      </c>
      <c r="LH42" s="61" t="e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>#VALUE!</v>
      </c>
      <c r="LI42" s="61" t="e">
        <f>IF(ISBLANK($JH$3),"",IF(OR(Tipy!JX36=Výsledky!#REF!,Tipy!JX36=Výsledky!#REF!,Tipy!JX36=Výsledky!#REF!,Tipy!JX36=Výsledky!$JJ$9),IF(VLOOKUP(Tipy!JX36,'Kategórie hráčov'!$A$2:$B$46,2,FALSE)=30,30,20),0))</f>
        <v>#REF!</v>
      </c>
      <c r="LJ42" s="61" t="e">
        <f>IF(ISBLANK($JH$3),"",IF(OR(Tipy!JY36=Výsledky!#REF!,Tipy!JY36=Výsledky!#REF!,Tipy!JY36=Výsledky!#REF!,Tipy!JY36=Výsledky!$JM$9),IF(VLOOKUP(Tipy!JY36,'Kategórie hráčov'!$A$2:$B$46,2,FALSE)=30,30,20),0))</f>
        <v>#REF!</v>
      </c>
      <c r="LK42" s="62">
        <f>IF(ISBLANK($JH$3),"",IF(ISBLANK(Tipy!JU36),0,IF(OR(AND(Tipy!JU36=Výsledky!$JF$3,OR(Tipy!JW36=Výsledky!$JH$3+1,Tipy!JW36=Výsledky!$JH$3-1)),AND(Tipy!JW36=Výsledky!$JH$3,OR(Tipy!JU36=Výsledky!$JF$3+1,Tipy!JU36=Výsledky!$JF$3-1))),10,0)))</f>
        <v>0</v>
      </c>
      <c r="LL42" s="65" t="e">
        <f>IF(ISBLANK($JH$3),"",IF(ISBLANK(Tipy!JU36),"-",SUM(LG42:LK42)))</f>
        <v>#VALUE!</v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>
        <f>IF(ISBLANK($JH$3),"",IF(ISBLANK(Tipy!KI36),0,IF(AND(Tipy!KI36=Výsledky!$JF$3,Tipy!KK36=Výsledky!$JH$3),60,0)))</f>
        <v>0</v>
      </c>
      <c r="LV42" s="61" t="e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>#VALUE!</v>
      </c>
      <c r="LW42" s="61" t="e">
        <f>IF(ISBLANK($JH$3),"",IF(OR(Tipy!KL36=Výsledky!#REF!,Tipy!KL36=Výsledky!#REF!,Tipy!KL36=Výsledky!#REF!,Tipy!KL36=Výsledky!$JJ$9),IF(VLOOKUP(Tipy!KL36,'Kategórie hráčov'!$A$2:$B$46,2,FALSE)=30,30,20),0))</f>
        <v>#REF!</v>
      </c>
      <c r="LX42" s="61" t="e">
        <f>IF(ISBLANK($JH$3),"",IF(OR(Tipy!KM36=Výsledky!#REF!,Tipy!KM36=Výsledky!#REF!,Tipy!KM36=Výsledky!#REF!,Tipy!KM36=Výsledky!$JM$9),IF(VLOOKUP(Tipy!KM36,'Kategórie hráčov'!$A$2:$B$46,2,FALSE)=30,30,20),0))</f>
        <v>#REF!</v>
      </c>
      <c r="LY42" s="62">
        <f>IF(ISBLANK($JH$3),"",IF(ISBLANK(Tipy!KI36),0,IF(OR(AND(Tipy!KI36=Výsledky!$JF$3,OR(Tipy!KK36=Výsledky!$JH$3+1,Tipy!KK36=Výsledky!$JH$3-1)),AND(Tipy!KK36=Výsledky!$JH$3,OR(Tipy!KI36=Výsledky!$JF$3+1,Tipy!KI36=Výsledky!$JF$3-1))),10,0)))</f>
        <v>0</v>
      </c>
      <c r="LZ42" s="65" t="e">
        <f>IF(ISBLANK($JH$3),"",IF(ISBLANK(Tipy!KI36),"-",SUM(LU42:LY42)))</f>
        <v>#VALUE!</v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 x14ac:dyDescent="0.2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>
        <f>IF(ISBLANK($GB$3),"",IF(ISBLANK(Tipy!EX37),0,IF(AND(Tipy!EX37=Výsledky!$FZ$3,Tipy!EZ37=Výsledky!$GB$3),60,0)))</f>
        <v>0</v>
      </c>
      <c r="FX43" s="61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61">
        <f>IF(ISBLANK($GB$3),"",IF(OR(Tipy!FA37=Výsledky!$FW$6,Tipy!FA37=Výsledky!$FW$7,Tipy!FA37=Výsledky!$FW$8,Tipy!FA37=Výsledky!$FW$9),IF(VLOOKUP(Tipy!FA37,'Kategórie hráčov'!$A$2:$B$46,2,FALSE)=30,30,20),0))</f>
        <v>0</v>
      </c>
      <c r="FZ43" s="61">
        <f>IF(ISBLANK($GB$3),"",IF(OR(Tipy!FB37=Výsledky!$FZ$6,Tipy!FB37=Výsledky!$FZ$7,Tipy!FB37=Výsledky!$FZ$8,Tipy!FB37=Výsledky!$FZ$9),IF(VLOOKUP(Tipy!FB37,'Kategórie hráčov'!$A$2:$B$46,2,FALSE)=30,30,20),0))</f>
        <v>0</v>
      </c>
      <c r="GA43" s="62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5">
        <f>IF(ISBLANK($GB$3),"",IF(ISBLANK(Tipy!EX37),"-",SUM(FW43:GA43)))</f>
        <v>0</v>
      </c>
      <c r="GC43" s="64"/>
      <c r="GD43" s="61">
        <f>IF(ISBLANK($GI$3),"",IF(ISBLANK(Tipy!FD37),0,IF(AND(Tipy!FD37=Výsledky!$GG$3,Tipy!FF37=Výsledky!$GI$3),60,0)))</f>
        <v>0</v>
      </c>
      <c r="GE43" s="61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61">
        <f>IF(ISBLANK($GI$3),"",IF(OR(Tipy!FG37=Výsledky!$GD$6,Tipy!FG37=Výsledky!$GD$7,Tipy!FG37=Výsledky!$GD$8,Tipy!FG37=Výsledky!$GD$9),VLOOKUP(Tipy!FG37,'Kategórie hráčov'!$A$2:$B$51,2,FALSE),0))</f>
        <v>0</v>
      </c>
      <c r="GG43" s="61">
        <f>IF(ISBLANK($GI$3),"",IF(OR(Tipy!FH37=Výsledky!$GG$6,Tipy!FH37=Výsledky!$GG$7,Tipy!FH37=Výsledky!$GG$8,Tipy!FH37=Výsledky!$GG$9),VLOOKUP(Tipy!FH37,'Kategórie hráčov'!$A$27:$B$76,2,FALSE),0))</f>
        <v>0</v>
      </c>
      <c r="GH43" s="62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5" t="str">
        <f>IF(ISBLANK($GI$3),"",IF(ISBLANK(Tipy!FD37),"-",SUM(GD43:GH43)))</f>
        <v>-</v>
      </c>
      <c r="GJ43" s="64"/>
      <c r="GK43" s="61">
        <f>IF(ISBLANK($GP$3),"",IF(ISBLANK(Tipy!FJ37),0,IF(AND(Tipy!FJ37=Výsledky!$GN$3,Tipy!FL37=Výsledky!$GP$3),60,0)))</f>
        <v>60</v>
      </c>
      <c r="GL43" s="61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61">
        <f>IF(ISBLANK($GP$3),"",IF(OR(Tipy!FM37=Výsledky!$GK$6,Tipy!FM37=Výsledky!$GK$7,Tipy!FM37=Výsledky!$GK$8,Tipy!FM37=Výsledky!$GK$9),VLOOKUP(Tipy!FM37,'Kategórie hráčov'!$A$2:$B$51,2,FALSE),0))</f>
        <v>20</v>
      </c>
      <c r="GN43" s="61">
        <f>IF(ISBLANK($GP$3),"",IF(OR(Tipy!FN37=Výsledky!$GN$6,Tipy!FN37=Výsledky!$GN$7,Tipy!FN37=Výsledky!$GN$8,Tipy!FN37=Výsledky!$GN$9),VLOOKUP(Tipy!FN37,'Kategórie hráčov'!$A$27:$B$76,2,FALSE),0))</f>
        <v>0</v>
      </c>
      <c r="GO43" s="62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5">
        <f>IF(ISBLANK($GP$3),"",IF(ISBLANK(Tipy!FJ37),"-",SUM(GK43:GO43)))</f>
        <v>80</v>
      </c>
      <c r="GQ43" s="64"/>
      <c r="GR43" s="61">
        <f>IF(ISBLANK($GW$3),"",IF(ISBLANK(Tipy!FP37),0,IF(AND(Tipy!FP37=Výsledky!$GU$3,Tipy!FR37=Výsledky!$GW$3),60,0)))</f>
        <v>0</v>
      </c>
      <c r="GS43" s="61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61">
        <f>IF(ISBLANK($GW$3),"",IF(OR(Tipy!FS37=Výsledky!$GR$6,Tipy!FS37=Výsledky!$GR$7,Tipy!FS37=Výsledky!$GR$8,Tipy!FS37=Výsledky!$GR$9),VLOOKUP(Tipy!FS37,'Kategórie hráčov'!$A$2:$B$51,2,FALSE),0))</f>
        <v>0</v>
      </c>
      <c r="GU43" s="61">
        <f>IF(ISBLANK($GW$3),"",IF(OR(Tipy!FT37=Výsledky!$GU$6,Tipy!FT37=Výsledky!$GU$7,Tipy!FT37=Výsledky!$GU$8,Tipy!FT37=Výsledky!$GU$9),VLOOKUP(Tipy!FT37,'Kategórie hráčov'!$A$27:$B$76,2,FALSE),0))</f>
        <v>0</v>
      </c>
      <c r="GV43" s="62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5" t="str">
        <f>IF(ISBLANK($GW$3),"",IF(ISBLANK(Tipy!FP37),"-",SUM(GR43:GV43)))</f>
        <v>-</v>
      </c>
      <c r="GX43" s="64"/>
      <c r="GY43" s="61">
        <f>IF(ISBLANK($HD$3),"",IF(ISBLANK(Tipy!FV37),0,IF(AND(Tipy!FV37=Výsledky!$HB$3,Tipy!FX37=Výsledky!$HD$3),60,0)))</f>
        <v>0</v>
      </c>
      <c r="GZ43" s="61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61">
        <f>IF(ISBLANK($HD$3),"",IF(OR(Tipy!FY37=Výsledky!$GY$6,Tipy!FY37=Výsledky!$GY$7,Tipy!FY37=Výsledky!$GY$8,Tipy!FY37=Výsledky!$GY$9),VLOOKUP(Tipy!FY37,'Kategórie hráčov'!$A$2:$B$51,2,FALSE),0))</f>
        <v>0</v>
      </c>
      <c r="HB43" s="61">
        <f>IF(ISBLANK($HD$3),"",IF(OR(Tipy!FZ37=Výsledky!$HB$6,Tipy!FZ37=Výsledky!$HB$7,Tipy!FZ37=Výsledky!$HB$8,Tipy!FZ37=Výsledky!$HB$9),VLOOKUP(Tipy!FZ37,'Kategórie hráčov'!$A$27:$B$76,2,FALSE),0))</f>
        <v>0</v>
      </c>
      <c r="HC43" s="62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5">
        <f>IF(ISBLANK($HD$3),"",IF(ISBLANK(Tipy!FV37),"-",SUM(GY43:HC43)))</f>
        <v>20</v>
      </c>
      <c r="HE43" s="64"/>
      <c r="HF43" s="61">
        <f>IF(ISBLANK($HK$3),"",IF(ISBLANK(Tipy!GB37),0,IF(AND(Tipy!GB37=Výsledky!$HI$3,Tipy!GD37=Výsledky!$HK$3),60,0)))</f>
        <v>0</v>
      </c>
      <c r="HG43" s="61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61">
        <f>IF(ISBLANK($HK$3),"",IF(OR(Tipy!GE37=Výsledky!$HF$6,Tipy!GE37=Výsledky!$HF$7,Tipy!GE37=Výsledky!$HF$8,Tipy!GE37=Výsledky!$HF$9),VLOOKUP(Tipy!GE37,'Kategórie hráčov'!$A$2:$B$51,2,FALSE),0))</f>
        <v>0</v>
      </c>
      <c r="HI43" s="61">
        <f>IF(ISBLANK($HK$3),"",IF(OR(Tipy!GF37=Výsledky!$HI$6,Tipy!GF37=Výsledky!$HI$7,Tipy!GF37=Výsledky!$HI$8,Tipy!GF37=Výsledky!$HI$9),VLOOKUP(Tipy!GF37,'Kategórie hráčov'!$A$27:$B$76,2,FALSE),0))</f>
        <v>0</v>
      </c>
      <c r="HJ43" s="62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5">
        <f>IF(ISBLANK($HK$3),"",IF(ISBLANK(Tipy!GB37),"-",SUM(HF43:HJ43)))</f>
        <v>0</v>
      </c>
      <c r="HL43" s="64"/>
      <c r="HM43" s="61">
        <f>IF(ISBLANK($HR$3),"",IF(ISBLANK(Tipy!GH37),0,IF(AND(Tipy!GH37=Výsledky!$HP$3,Tipy!GJ37=Výsledky!$HR$3),60,0)))</f>
        <v>0</v>
      </c>
      <c r="HN43" s="61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61">
        <f>IF(ISBLANK($HR$3),"",IF(OR(Tipy!GK37=Výsledky!$HM$6,Tipy!GK37=Výsledky!$HM$7,Tipy!GK37=Výsledky!$HM$8,Tipy!GK37=Výsledky!$HM$9),VLOOKUP(Tipy!GK37,'Kategórie hráčov'!$A$2:$B$51,2,FALSE),0))</f>
        <v>0</v>
      </c>
      <c r="HP43" s="61">
        <f>IF(ISBLANK($HR$3),"",IF(OR(Tipy!GL37=Výsledky!$HP$6,Tipy!GL37=Výsledky!$HP$7,Tipy!GL37=Výsledky!$HP$8,Tipy!GL37=Výsledky!$HP$9),VLOOKUP(Tipy!GL37,'Kategórie hráčov'!$A$27:$B$76,2,FALSE),0))</f>
        <v>0</v>
      </c>
      <c r="HQ43" s="62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5">
        <f>IF(ISBLANK($HR$3),"",IF(ISBLANK(Tipy!GH37),"-",SUM(HM43:HQ43)))</f>
        <v>30</v>
      </c>
      <c r="HS43" s="64"/>
      <c r="HT43" s="61">
        <f>IF(ISBLANK($HY$3),"",IF(ISBLANK(Tipy!GN37),0,IF(AND(Tipy!GN37=Výsledky!$HW$3,Tipy!GP37=Výsledky!$HY$3),60,0)))</f>
        <v>0</v>
      </c>
      <c r="HU43" s="61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61">
        <f>IF(ISBLANK($HY$3),"",IF(OR(Tipy!GQ37=Výsledky!$HT$6,Tipy!GQ37=Výsledky!$HT$7,Tipy!GQ37=Výsledky!$HT$8,Tipy!GQ37=Výsledky!$HT$9),VLOOKUP(Tipy!GQ37,'Kategórie hráčov'!$A$2:$B$51,2,FALSE),0))</f>
        <v>0</v>
      </c>
      <c r="HW43" s="61">
        <f>IF(ISBLANK($HY$3),"",IF(OR(Tipy!GR37=Výsledky!$HW$6,Tipy!GR37=Výsledky!$HW$7,Tipy!GR37=Výsledky!$HW$8,Tipy!GR37=Výsledky!$HW$9),VLOOKUP(Tipy!GR37,'Kategórie hráčov'!$A$27:$B$76,2,FALSE),0))</f>
        <v>0</v>
      </c>
      <c r="HX43" s="62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5" t="str">
        <f>IF(ISBLANK($HY$3),"",IF(ISBLANK(Tipy!GN37),"-",SUM(HT43:HX43)))</f>
        <v>-</v>
      </c>
      <c r="HZ43" s="64"/>
      <c r="IA43" s="61">
        <f>IF(ISBLANK($IF$3),"",IF(ISBLANK(Tipy!GT37),0,IF(AND(Tipy!GT37=Výsledky!$ID$3,Tipy!GV37=Výsledky!$IF$3),60,0)))</f>
        <v>60</v>
      </c>
      <c r="IB43" s="61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61">
        <f>IF(ISBLANK($IF$3),"",IF(OR(Tipy!GW37=Výsledky!$IA$6,Tipy!GW37=Výsledky!$IA$7,Tipy!GW37=Výsledky!$IA$8,Tipy!GW37=Výsledky!$IA$9),VLOOKUP(Tipy!GW37,'Kategórie hráčov'!$A$2:$B$51,2,FALSE),0))</f>
        <v>20</v>
      </c>
      <c r="ID43" s="61">
        <f>IF(ISBLANK($IF$3),"",IF(OR(Tipy!GX37=Výsledky!$ID$6,Tipy!GX37=Výsledky!$ID$7,Tipy!GX37=Výsledky!$ID$8,Tipy!GX37=Výsledky!$ID$9),IF(VLOOKUP(Tipy!GX37,'Kategórie hráčov'!$A$2:$B$46,2,FALSE)=30,30,20),0))</f>
        <v>0</v>
      </c>
      <c r="IE43" s="62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65">
        <f>IF(ISBLANK($IF$3),"",IF(ISBLANK(Tipy!GT37),"-",SUM(IA43:IE43)))</f>
        <v>80</v>
      </c>
      <c r="IG43" s="64"/>
      <c r="IH43" s="61">
        <f>IF(ISBLANK($IM$3),"",IF(ISBLANK(Tipy!GZ37),0,IF(AND(Tipy!GZ37=Výsledky!$IK$3,Tipy!HB37=Výsledky!$IM$3),60,0)))</f>
        <v>0</v>
      </c>
      <c r="II43" s="61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61">
        <f>IF(ISBLANK($IM$3),"",IF(OR(Tipy!HC37=Výsledky!$IH$6,Tipy!HC37=Výsledky!$IH$7,Tipy!HC37=Výsledky!$IH$8,Tipy!HC37=Výsledky!$IH$9),VLOOKUP(Tipy!HC37,'Kategórie hráčov'!$A$2:$B$51,2,FALSE),0))</f>
        <v>20</v>
      </c>
      <c r="IK43" s="61">
        <f>IF(ISBLANK($IM$3),"",IF(OR(Tipy!HD37=Výsledky!$IK$6,Tipy!HD37=Výsledky!$IK$7,Tipy!HD37=Výsledky!$IK$8,Tipy!HD37=Výsledky!$IK$9),VLOOKUP(Tipy!HD37,'Kategórie hráčov'!$A$27:$B$76,2,FALSE),0))</f>
        <v>0</v>
      </c>
      <c r="IL43" s="62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65">
        <f>IF(ISBLANK($IM$3),"",IF(ISBLANK(Tipy!GZ37),"-",SUM(IH43:IL43)))</f>
        <v>40</v>
      </c>
      <c r="IN43" s="64"/>
      <c r="IO43" s="61">
        <f>IF(ISBLANK($IT$3),"",IF(ISBLANK(Tipy!HF37),0,IF(AND(Tipy!HF37=Výsledky!$IR$3,Tipy!HH37=Výsledky!$IT$3),60,0)))</f>
        <v>0</v>
      </c>
      <c r="IP43" s="61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61">
        <f>IF(ISBLANK($IT$3),"",IF(OR(Tipy!HI37=Výsledky!$IO$6,Tipy!HI37=Výsledky!$IO$7,Tipy!HI37=Výsledky!$IO$8,Tipy!HI37=Výsledky!$IO$9),VLOOKUP(Tipy!HI37,'Kategórie hráčov'!$A$2:$B$51,2,FALSE),0))</f>
        <v>0</v>
      </c>
      <c r="IR43" s="61">
        <f>IF(ISBLANK($IT$3),"",IF(OR(Tipy!HJ37=Výsledky!$IR$6,Tipy!HJ37=Výsledky!$IR$7,Tipy!HJ37=Výsledky!$IR$8,Tipy!HJ37=Výsledky!$IR$9),VLOOKUP(Tipy!HJ37,'Kategórie hráčov'!$A$27:$B$76,2,FALSE),0))</f>
        <v>0</v>
      </c>
      <c r="IS43" s="62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65">
        <f>IF(ISBLANK($IT$3),"",IF(ISBLANK(Tipy!HF37),"-",SUM(IO43:IS43)))</f>
        <v>30</v>
      </c>
      <c r="IU43" s="64"/>
      <c r="IV43" s="61">
        <f>IF(ISBLANK($JA$3),"",IF(ISBLANK(Tipy!HL37),0,IF(AND(Tipy!HL37=Výsledky!$IY$3,Tipy!HN37=Výsledky!$JA$3),60,0)))</f>
        <v>0</v>
      </c>
      <c r="IW43" s="61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61">
        <f>IF(ISBLANK($JA$3),"",IF(OR(Tipy!HO37=Výsledky!$IV$6,Tipy!HO37=Výsledky!$IV$7,Tipy!HO37=Výsledky!$IV$8,Tipy!HO37=Výsledky!$IV$9),IF(VLOOKUP(Tipy!HO37,'Kategórie hráčov'!$A$2:$B$46,2,FALSE)=30,30,20),0))</f>
        <v>0</v>
      </c>
      <c r="IY43" s="61">
        <f>IF(ISBLANK($JA$3),"",IF(OR(Tipy!HP37=Výsledky!$IY$6,Tipy!HP37=Výsledky!$IY$7,Tipy!HP37=Výsledky!$IY$8,Tipy!HP37=Výsledky!$IY$9),IF(VLOOKUP(Tipy!HP37,'Kategórie hráčov'!$A$2:$B$46,2,FALSE)=30,30,20),0))</f>
        <v>0</v>
      </c>
      <c r="IZ43" s="62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65">
        <f>IF(ISBLANK($JA$3),"",IF(ISBLANK(Tipy!HL37),"-",SUM(IV43:IZ43)))</f>
        <v>0</v>
      </c>
      <c r="JB43" s="64"/>
      <c r="JC43" s="102">
        <f>IF(ISBLANK($JH$3),"",IF(ISBLANK(Tipy!HR37),0,IF(AND(Tipy!HR37=Výsledky!$JF$3,Tipy!HT37=Výsledky!$JH$3),60,0)))</f>
        <v>0</v>
      </c>
      <c r="JD43" s="101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101">
        <f>IF(ISBLANK($JH$3),"",IF(OR(Tipy!HU37=Výsledky!$JC$6,Tipy!HU37=Výsledky!$JC$7,Tipy!HU37=Výsledky!$JC$8,Tipy!HU37=Výsledky!$JC$9),VLOOKUP(Tipy!HU37,'Kategórie hráčov'!$A$2:$B$51,2,FALSE),0))</f>
        <v>0</v>
      </c>
      <c r="JF43" s="101">
        <f>IF(ISBLANK($JH$3),"",IF(OR(Tipy!HV37=Výsledky!$JF$6,Tipy!HV37=Výsledky!$JF$7,Tipy!HV37=Výsledky!$JF$8,Tipy!HV37=Výsledky!$JF$9),VLOOKUP(Tipy!HV37,'Kategórie hráčov'!$A$27:$B$76,2,FALSE),0))</f>
        <v>30</v>
      </c>
      <c r="JG43" s="303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63">
        <f>IF(ISBLANK($JH$3),"",IF(ISBLANK(Tipy!HR37),"-",SUM(JC43:JG43)))</f>
        <v>60</v>
      </c>
      <c r="JI43" s="64"/>
      <c r="JJ43" s="61">
        <f>IF(ISBLANK($JH$3),"",IF(ISBLANK(Tipy!HX37),0,IF(AND(Tipy!HX37=Výsledky!$JF$3,Tipy!HZ37=Výsledky!$JH$3),60,0)))</f>
        <v>0</v>
      </c>
      <c r="JK43" s="61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61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61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62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65" t="str">
        <f>IF(ISBLANK($JH$3),"",IF(ISBLANK(Tipy!HX37),"-",SUM(JJ43:JN43)))</f>
        <v>-</v>
      </c>
      <c r="JP43" s="64"/>
      <c r="JQ43" s="61">
        <f>IF(ISBLANK($JV$3),"",IF(ISBLANK(Tipy!ID37),0,IF(AND(Tipy!ID37=Výsledky!$JT$3,Tipy!IF37=Výsledky!$JV$3),60,0)))</f>
        <v>0</v>
      </c>
      <c r="JR43" s="61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61">
        <f>IF(ISBLANK($JV$3),"",IF(OR(Tipy!IG37=Výsledky!$JQ$6,Tipy!IG37=Výsledky!$JQ$7,Tipy!IG37=Výsledky!$JQ$8,Tipy!IG37=Výsledky!$JQ$9),VLOOKUP(Tipy!IG37,'Kategórie hráčov'!$A$2:$B$51,2,FALSE),0))</f>
        <v>20</v>
      </c>
      <c r="JT43" s="61">
        <f>IF(ISBLANK($JV$3),"",IF(OR(Tipy!IH37=Výsledky!$JT$6,Tipy!IH37=Výsledky!$JT$7,Tipy!IH37=Výsledky!$JT$8,Tipy!IH37=Výsledky!$JT$9),VLOOKUP(Tipy!IH37,'Kategórie hráčov'!$A$27:$B$76,2,FALSE),0))</f>
        <v>0</v>
      </c>
      <c r="JU43" s="62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65">
        <f>IF(ISBLANK($JV$3),"",IF(ISBLANK(Tipy!ID37),"-",SUM(JQ43:JU43)))</f>
        <v>40</v>
      </c>
      <c r="JW43" s="64"/>
      <c r="JX43" s="61">
        <f>IF(ISBLANK($KQ$3),"",IF(ISBLANK(Tipy!IJ37),0,IF(AND(Tipy!IJ37=Výsledky!$KO$3,Tipy!IL37=Výsledky!$KQ$3),60,0)))</f>
        <v>0</v>
      </c>
      <c r="JY43" s="61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>0</v>
      </c>
      <c r="JZ43" s="61">
        <f>IF(ISBLANK($KQ$3),"",IF(OR(Tipy!IM37=Výsledky!$JX$6,Tipy!IM37=Výsledky!$JX$7,Tipy!IM37=Výsledky!$JX$8,Tipy!IM37=Výsledky!$JX$9),IF(VLOOKUP(Tipy!IM37,'Kategórie hráčov'!$A$2:$B$46,2,FALSE)=30,30,20),0))</f>
        <v>0</v>
      </c>
      <c r="KA43" s="61">
        <f>IF(ISBLANK($KQ$3),"",IF(OR(Tipy!IN37=Výsledky!$KA$6,Tipy!IN37=Výsledky!$KA$7,Tipy!IN37=Výsledky!$KA$8,Tipy!IN37=Výsledky!$KA$9),IF(VLOOKUP(Tipy!IN37,'Kategórie hráčov'!$A$2:$B$46,2,FALSE)=30,30,20),0))</f>
        <v>0</v>
      </c>
      <c r="KB43" s="62">
        <f>IF(ISBLANK($KQ$3),"",IF(ISBLANK(Tipy!IJ37),0,IF(OR(AND(Tipy!IJ37=Výsledky!$KO$3,OR(Tipy!IL37=Výsledky!$KQ$3+1,Tipy!IL37=Výsledky!$KQ$3-1)),AND(Tipy!IL37=Výsledky!$KQ$3,OR(Tipy!IJ37=Výsledky!$KO$3+1,Tipy!IJ37=Výsledky!$KO$3-1))),10,0)))</f>
        <v>0</v>
      </c>
      <c r="KC43" s="65" t="str">
        <f>IF(ISBLANK($KQ$3),"",IF(ISBLANK(Tipy!IJ37),"-",SUM(JX43:KB43)))</f>
        <v>-</v>
      </c>
      <c r="KD43" s="64"/>
      <c r="KE43" s="61">
        <f>IF(ISBLANK($KJ$3),"",IF(ISBLANK(Tipy!IP37),0,IF(AND(Tipy!IP37=Výsledky!$KH$3,Tipy!IR37=Výsledky!$KJ$3),60,0)))</f>
        <v>0</v>
      </c>
      <c r="KF43" s="61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20</v>
      </c>
      <c r="KG43" s="61">
        <f>IF(ISBLANK($KJ$3),"",IF(OR(Tipy!IS37=Výsledky!$KE$6,Tipy!IS37=Výsledky!$KE$7,Tipy!IS37=Výsledky!$KE$8,Tipy!IS37=Výsledky!$KE$9),VLOOKUP(Tipy!IS37,'Kategórie hráčov'!$A$2:$B$51,2,FALSE),0))</f>
        <v>20</v>
      </c>
      <c r="KH43" s="61">
        <f>IF(ISBLANK($KJ$3),"",IF(OR(Tipy!IT37=Výsledky!$KH$6,Tipy!IT37=Výsledky!$KH$7,Tipy!IT37=Výsledky!$KH$8,Tipy!IT37=Výsledky!$KH$9),VLOOKUP(Tipy!IT37,'Kategórie hráčov'!$A$27:$B$76,2,FALSE),0))</f>
        <v>0</v>
      </c>
      <c r="KI43" s="62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65">
        <f>IF(ISBLANK($KJ$3),"",IF(ISBLANK(Tipy!IP37),"-",SUM(KE43:KI43)))</f>
        <v>40</v>
      </c>
      <c r="KK43" s="64"/>
      <c r="KL43" s="61">
        <f>IF(ISBLANK($KQ$3),"",IF(ISBLANK(Tipy!IV37),0,IF(AND(Tipy!IV37=Výsledky!$KO$3,Tipy!IX37=Výsledky!$KQ$3),60,0)))</f>
        <v>0</v>
      </c>
      <c r="KM43" s="61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20</v>
      </c>
      <c r="KN43" s="61">
        <f>IF(ISBLANK($KQ$3),"",IF(OR(Tipy!IY37=Výsledky!$KL$6,Tipy!IY37=Výsledky!$KL$7,Tipy!IY37=Výsledky!$KL$8,Tipy!IY37=Výsledky!$KL$9),VLOOKUP(Tipy!IY37,'Kategórie hráčov'!$A$2:$B$51,2,FALSE),0))</f>
        <v>0</v>
      </c>
      <c r="KO43" s="61">
        <f>IF(ISBLANK($KQ$3),"",IF(OR(Tipy!IZ37=Výsledky!$KO$6,Tipy!IZ37=Výsledky!$KO$7,Tipy!IZ37=Výsledky!$KO$8,Tipy!IZ37=Výsledky!$KO$9),VLOOKUP(Tipy!IZ37,'Kategórie hráčov'!$A$27:$B$76,2,FALSE),0))</f>
        <v>0</v>
      </c>
      <c r="KP43" s="62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65">
        <f>IF(ISBLANK($KJ$3),"",IF(ISBLANK(Tipy!IV37),"-",SUM(KL43:KP43)))</f>
        <v>20</v>
      </c>
      <c r="KR43" s="64"/>
      <c r="KS43" s="61">
        <f>IF(ISBLANK($KX$3),"",IF(ISBLANK(Tipy!JB37),0,IF(AND(Tipy!JB37=Výsledky!$KV$3,Tipy!JD37=Výsledky!$KX$3),60,0)))</f>
        <v>0</v>
      </c>
      <c r="KT43" s="61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61">
        <f>IF(ISBLANK($KX$3),"",IF(OR(Tipy!JE37=Výsledky!$KS$6,Tipy!JE37=Výsledky!$KS$7,Tipy!JE37=Výsledky!$KS$8,Tipy!JE37=Výsledky!$KS$9),VLOOKUP(Tipy!JE37,'Kategórie hráčov'!$A$2:$B$51,2,FALSE),0))</f>
        <v>0</v>
      </c>
      <c r="KV43" s="61">
        <f>IF(ISBLANK($KX$3),"",IF(OR(Tipy!JF37=Výsledky!$KV$6,Tipy!JF37=Výsledky!$KV$7,Tipy!JF37=Výsledky!$KV$8,Tipy!JF37=Výsledky!$KV$9),VLOOKUP(Tipy!JF37,'Kategórie hráčov'!$A$27:$B$76,2,FALSE),0))</f>
        <v>0</v>
      </c>
      <c r="KW43" s="62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65">
        <f>IF(ISBLANK($KX$3),"",IF(ISBLANK(Tipy!JB37),"-",SUM(KS43:KW43)))</f>
        <v>0</v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>
        <f>IF(ISBLANK($JH$3),"",IF(ISBLANK(Tipy!JU37),0,IF(AND(Tipy!JU37=Výsledky!$JF$3,Tipy!JW37=Výsledky!$JH$3),60,0)))</f>
        <v>0</v>
      </c>
      <c r="LH43" s="61" t="e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>#VALUE!</v>
      </c>
      <c r="LI43" s="61" t="e">
        <f>IF(ISBLANK($JH$3),"",IF(OR(Tipy!JX37=Výsledky!#REF!,Tipy!JX37=Výsledky!#REF!,Tipy!JX37=Výsledky!#REF!,Tipy!JX37=Výsledky!$JJ$9),IF(VLOOKUP(Tipy!JX37,'Kategórie hráčov'!$A$2:$B$46,2,FALSE)=30,30,20),0))</f>
        <v>#REF!</v>
      </c>
      <c r="LJ43" s="61" t="e">
        <f>IF(ISBLANK($JH$3),"",IF(OR(Tipy!JY37=Výsledky!#REF!,Tipy!JY37=Výsledky!#REF!,Tipy!JY37=Výsledky!#REF!,Tipy!JY37=Výsledky!$JM$9),IF(VLOOKUP(Tipy!JY37,'Kategórie hráčov'!$A$2:$B$46,2,FALSE)=30,30,20),0))</f>
        <v>#REF!</v>
      </c>
      <c r="LK43" s="62">
        <f>IF(ISBLANK($JH$3),"",IF(ISBLANK(Tipy!JU37),0,IF(OR(AND(Tipy!JU37=Výsledky!$JF$3,OR(Tipy!JW37=Výsledky!$JH$3+1,Tipy!JW37=Výsledky!$JH$3-1)),AND(Tipy!JW37=Výsledky!$JH$3,OR(Tipy!JU37=Výsledky!$JF$3+1,Tipy!JU37=Výsledky!$JF$3-1))),10,0)))</f>
        <v>0</v>
      </c>
      <c r="LL43" s="65" t="e">
        <f>IF(ISBLANK($JH$3),"",IF(ISBLANK(Tipy!JU37),"-",SUM(LG43:LK43)))</f>
        <v>#VALUE!</v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>
        <f>IF(ISBLANK($JH$3),"",IF(ISBLANK(Tipy!KI37),0,IF(AND(Tipy!KI37=Výsledky!$JF$3,Tipy!KK37=Výsledky!$JH$3),60,0)))</f>
        <v>0</v>
      </c>
      <c r="LV43" s="61" t="e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>#VALUE!</v>
      </c>
      <c r="LW43" s="61" t="e">
        <f>IF(ISBLANK($JH$3),"",IF(OR(Tipy!KL37=Výsledky!#REF!,Tipy!KL37=Výsledky!#REF!,Tipy!KL37=Výsledky!#REF!,Tipy!KL37=Výsledky!$JJ$9),IF(VLOOKUP(Tipy!KL37,'Kategórie hráčov'!$A$2:$B$46,2,FALSE)=30,30,20),0))</f>
        <v>#REF!</v>
      </c>
      <c r="LX43" s="61" t="e">
        <f>IF(ISBLANK($JH$3),"",IF(OR(Tipy!KM37=Výsledky!#REF!,Tipy!KM37=Výsledky!#REF!,Tipy!KM37=Výsledky!#REF!,Tipy!KM37=Výsledky!$JM$9),IF(VLOOKUP(Tipy!KM37,'Kategórie hráčov'!$A$2:$B$46,2,FALSE)=30,30,20),0))</f>
        <v>#REF!</v>
      </c>
      <c r="LY43" s="62">
        <f>IF(ISBLANK($JH$3),"",IF(ISBLANK(Tipy!KI37),0,IF(OR(AND(Tipy!KI37=Výsledky!$JF$3,OR(Tipy!KK37=Výsledky!$JH$3+1,Tipy!KK37=Výsledky!$JH$3-1)),AND(Tipy!KK37=Výsledky!$JH$3,OR(Tipy!KI37=Výsledky!$JF$3+1,Tipy!KI37=Výsledky!$JF$3-1))),10,0)))</f>
        <v>0</v>
      </c>
      <c r="LZ43" s="65" t="e">
        <f>IF(ISBLANK($JH$3),"",IF(ISBLANK(Tipy!KI37),"-",SUM(LU43:LY43)))</f>
        <v>#VALUE!</v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 x14ac:dyDescent="0.2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>
        <f>IF(ISBLANK($GB$3),"",IF(ISBLANK(Tipy!EX38),0,IF(AND(Tipy!EX38=Výsledky!$FZ$3,Tipy!EZ38=Výsledky!$GB$3),60,0)))</f>
        <v>0</v>
      </c>
      <c r="FX44" s="61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61">
        <f>IF(ISBLANK($GB$3),"",IF(OR(Tipy!FA38=Výsledky!$FW$6,Tipy!FA38=Výsledky!$FW$7,Tipy!FA38=Výsledky!$FW$8,Tipy!FA38=Výsledky!$FW$9),IF(VLOOKUP(Tipy!FA38,'Kategórie hráčov'!$A$2:$B$46,2,FALSE)=30,30,20),0))</f>
        <v>0</v>
      </c>
      <c r="FZ44" s="61">
        <f>IF(ISBLANK($GB$3),"",IF(OR(Tipy!FB38=Výsledky!$FZ$6,Tipy!FB38=Výsledky!$FZ$7,Tipy!FB38=Výsledky!$FZ$8,Tipy!FB38=Výsledky!$FZ$9),IF(VLOOKUP(Tipy!FB38,'Kategórie hráčov'!$A$2:$B$46,2,FALSE)=30,30,20),0))</f>
        <v>0</v>
      </c>
      <c r="GA44" s="62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5" t="str">
        <f>IF(ISBLANK($GB$3),"",IF(ISBLANK(Tipy!EX38),"-",SUM(FW44:GA44)))</f>
        <v>-</v>
      </c>
      <c r="GC44" s="64"/>
      <c r="GD44" s="61">
        <f>IF(ISBLANK($GI$3),"",IF(ISBLANK(Tipy!FD38),0,IF(AND(Tipy!FD38=Výsledky!$GG$3,Tipy!FF38=Výsledky!$GI$3),60,0)))</f>
        <v>0</v>
      </c>
      <c r="GE44" s="61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61">
        <f>IF(ISBLANK($GI$3),"",IF(OR(Tipy!FG38=Výsledky!$GD$6,Tipy!FG38=Výsledky!$GD$7,Tipy!FG38=Výsledky!$GD$8,Tipy!FG38=Výsledky!$GD$9),VLOOKUP(Tipy!FG38,'Kategórie hráčov'!$A$2:$B$51,2,FALSE),0))</f>
        <v>0</v>
      </c>
      <c r="GG44" s="61">
        <f>IF(ISBLANK($GI$3),"",IF(OR(Tipy!FH38=Výsledky!$GG$6,Tipy!FH38=Výsledky!$GG$7,Tipy!FH38=Výsledky!$GG$8,Tipy!FH38=Výsledky!$GG$9),VLOOKUP(Tipy!FH38,'Kategórie hráčov'!$A$27:$B$76,2,FALSE),0))</f>
        <v>0</v>
      </c>
      <c r="GH44" s="62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5" t="str">
        <f>IF(ISBLANK($GI$3),"",IF(ISBLANK(Tipy!FD38),"-",SUM(GD44:GH44)))</f>
        <v>-</v>
      </c>
      <c r="GJ44" s="64"/>
      <c r="GK44" s="61">
        <f>IF(ISBLANK($GP$3),"",IF(ISBLANK(Tipy!FJ38),0,IF(AND(Tipy!FJ38=Výsledky!$GN$3,Tipy!FL38=Výsledky!$GP$3),60,0)))</f>
        <v>0</v>
      </c>
      <c r="GL44" s="61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61">
        <f>IF(ISBLANK($GP$3),"",IF(OR(Tipy!FM38=Výsledky!$GK$6,Tipy!FM38=Výsledky!$GK$7,Tipy!FM38=Výsledky!$GK$8,Tipy!FM38=Výsledky!$GK$9),VLOOKUP(Tipy!FM38,'Kategórie hráčov'!$A$2:$B$51,2,FALSE),0))</f>
        <v>0</v>
      </c>
      <c r="GN44" s="61">
        <f>IF(ISBLANK($GP$3),"",IF(OR(Tipy!FN38=Výsledky!$GN$6,Tipy!FN38=Výsledky!$GN$7,Tipy!FN38=Výsledky!$GN$8,Tipy!FN38=Výsledky!$GN$9),VLOOKUP(Tipy!FN38,'Kategórie hráčov'!$A$27:$B$76,2,FALSE),0))</f>
        <v>0</v>
      </c>
      <c r="GO44" s="62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5" t="str">
        <f>IF(ISBLANK($GP$3),"",IF(ISBLANK(Tipy!FJ38),"-",SUM(GK44:GO44)))</f>
        <v>-</v>
      </c>
      <c r="GQ44" s="64"/>
      <c r="GR44" s="61">
        <f>IF(ISBLANK($GW$3),"",IF(ISBLANK(Tipy!FP38),0,IF(AND(Tipy!FP38=Výsledky!$GU$3,Tipy!FR38=Výsledky!$GW$3),60,0)))</f>
        <v>0</v>
      </c>
      <c r="GS44" s="61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61">
        <f>IF(ISBLANK($GW$3),"",IF(OR(Tipy!FS38=Výsledky!$GR$6,Tipy!FS38=Výsledky!$GR$7,Tipy!FS38=Výsledky!$GR$8,Tipy!FS38=Výsledky!$GR$9),VLOOKUP(Tipy!FS38,'Kategórie hráčov'!$A$2:$B$51,2,FALSE),0))</f>
        <v>0</v>
      </c>
      <c r="GU44" s="61">
        <f>IF(ISBLANK($GW$3),"",IF(OR(Tipy!FT38=Výsledky!$GU$6,Tipy!FT38=Výsledky!$GU$7,Tipy!FT38=Výsledky!$GU$8,Tipy!FT38=Výsledky!$GU$9),VLOOKUP(Tipy!FT38,'Kategórie hráčov'!$A$27:$B$76,2,FALSE),0))</f>
        <v>0</v>
      </c>
      <c r="GV44" s="62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5" t="str">
        <f>IF(ISBLANK($GW$3),"",IF(ISBLANK(Tipy!FP38),"-",SUM(GR44:GV44)))</f>
        <v>-</v>
      </c>
      <c r="GX44" s="64"/>
      <c r="GY44" s="61">
        <f>IF(ISBLANK($HD$3),"",IF(ISBLANK(Tipy!FV38),0,IF(AND(Tipy!FV38=Výsledky!$HB$3,Tipy!FX38=Výsledky!$HD$3),60,0)))</f>
        <v>0</v>
      </c>
      <c r="GZ44" s="61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61">
        <f>IF(ISBLANK($HD$3),"",IF(OR(Tipy!FY38=Výsledky!$GY$6,Tipy!FY38=Výsledky!$GY$7,Tipy!FY38=Výsledky!$GY$8,Tipy!FY38=Výsledky!$GY$9),VLOOKUP(Tipy!FY38,'Kategórie hráčov'!$A$2:$B$51,2,FALSE),0))</f>
        <v>0</v>
      </c>
      <c r="HB44" s="61">
        <f>IF(ISBLANK($HD$3),"",IF(OR(Tipy!FZ38=Výsledky!$HB$6,Tipy!FZ38=Výsledky!$HB$7,Tipy!FZ38=Výsledky!$HB$8,Tipy!FZ38=Výsledky!$HB$9),VLOOKUP(Tipy!FZ38,'Kategórie hráčov'!$A$27:$B$76,2,FALSE),0))</f>
        <v>0</v>
      </c>
      <c r="HC44" s="62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5" t="str">
        <f>IF(ISBLANK($HD$3),"",IF(ISBLANK(Tipy!FV38),"-",SUM(GY44:HC44)))</f>
        <v>-</v>
      </c>
      <c r="HE44" s="64"/>
      <c r="HF44" s="61">
        <f>IF(ISBLANK($HK$3),"",IF(ISBLANK(Tipy!GB38),0,IF(AND(Tipy!GB38=Výsledky!$HI$3,Tipy!GD38=Výsledky!$HK$3),60,0)))</f>
        <v>0</v>
      </c>
      <c r="HG44" s="61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61">
        <f>IF(ISBLANK($HK$3),"",IF(OR(Tipy!GE38=Výsledky!$HF$6,Tipy!GE38=Výsledky!$HF$7,Tipy!GE38=Výsledky!$HF$8,Tipy!GE38=Výsledky!$HF$9),VLOOKUP(Tipy!GE38,'Kategórie hráčov'!$A$2:$B$51,2,FALSE),0))</f>
        <v>0</v>
      </c>
      <c r="HI44" s="61">
        <f>IF(ISBLANK($HK$3),"",IF(OR(Tipy!GF38=Výsledky!$HI$6,Tipy!GF38=Výsledky!$HI$7,Tipy!GF38=Výsledky!$HI$8,Tipy!GF38=Výsledky!$HI$9),VLOOKUP(Tipy!GF38,'Kategórie hráčov'!$A$27:$B$76,2,FALSE),0))</f>
        <v>0</v>
      </c>
      <c r="HJ44" s="62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5" t="str">
        <f>IF(ISBLANK($HK$3),"",IF(ISBLANK(Tipy!GB38),"-",SUM(HF44:HJ44)))</f>
        <v>-</v>
      </c>
      <c r="HL44" s="64"/>
      <c r="HM44" s="61">
        <f>IF(ISBLANK($HR$3),"",IF(ISBLANK(Tipy!GH38),0,IF(AND(Tipy!GH38=Výsledky!$HP$3,Tipy!GJ38=Výsledky!$HR$3),60,0)))</f>
        <v>0</v>
      </c>
      <c r="HN44" s="61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61">
        <f>IF(ISBLANK($HR$3),"",IF(OR(Tipy!GK38=Výsledky!$HM$6,Tipy!GK38=Výsledky!$HM$7,Tipy!GK38=Výsledky!$HM$8,Tipy!GK38=Výsledky!$HM$9),VLOOKUP(Tipy!GK38,'Kategórie hráčov'!$A$2:$B$51,2,FALSE),0))</f>
        <v>0</v>
      </c>
      <c r="HP44" s="61">
        <f>IF(ISBLANK($HR$3),"",IF(OR(Tipy!GL38=Výsledky!$HP$6,Tipy!GL38=Výsledky!$HP$7,Tipy!GL38=Výsledky!$HP$8,Tipy!GL38=Výsledky!$HP$9),VLOOKUP(Tipy!GL38,'Kategórie hráčov'!$A$27:$B$76,2,FALSE),0))</f>
        <v>0</v>
      </c>
      <c r="HQ44" s="62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5" t="str">
        <f>IF(ISBLANK($HR$3),"",IF(ISBLANK(Tipy!GH38),"-",SUM(HM44:HQ44)))</f>
        <v>-</v>
      </c>
      <c r="HS44" s="64"/>
      <c r="HT44" s="61">
        <f>IF(ISBLANK($HY$3),"",IF(ISBLANK(Tipy!GN38),0,IF(AND(Tipy!GN38=Výsledky!$HW$3,Tipy!GP38=Výsledky!$HY$3),60,0)))</f>
        <v>0</v>
      </c>
      <c r="HU44" s="61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61">
        <f>IF(ISBLANK($HY$3),"",IF(OR(Tipy!GQ38=Výsledky!$HT$6,Tipy!GQ38=Výsledky!$HT$7,Tipy!GQ38=Výsledky!$HT$8,Tipy!GQ38=Výsledky!$HT$9),VLOOKUP(Tipy!GQ38,'Kategórie hráčov'!$A$2:$B$51,2,FALSE),0))</f>
        <v>0</v>
      </c>
      <c r="HW44" s="61">
        <f>IF(ISBLANK($HY$3),"",IF(OR(Tipy!GR38=Výsledky!$HW$6,Tipy!GR38=Výsledky!$HW$7,Tipy!GR38=Výsledky!$HW$8,Tipy!GR38=Výsledky!$HW$9),VLOOKUP(Tipy!GR38,'Kategórie hráčov'!$A$27:$B$76,2,FALSE),0))</f>
        <v>0</v>
      </c>
      <c r="HX44" s="62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5" t="str">
        <f>IF(ISBLANK($HY$3),"",IF(ISBLANK(Tipy!GN38),"-",SUM(HT44:HX44)))</f>
        <v>-</v>
      </c>
      <c r="HZ44" s="64"/>
      <c r="IA44" s="61">
        <f>IF(ISBLANK($IF$3),"",IF(ISBLANK(Tipy!GT38),0,IF(AND(Tipy!GT38=Výsledky!$ID$3,Tipy!GV38=Výsledky!$IF$3),60,0)))</f>
        <v>0</v>
      </c>
      <c r="IB44" s="61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61">
        <f>IF(ISBLANK($IF$3),"",IF(OR(Tipy!GW38=Výsledky!$IA$6,Tipy!GW38=Výsledky!$IA$7,Tipy!GW38=Výsledky!$IA$8,Tipy!GW38=Výsledky!$IA$9),VLOOKUP(Tipy!GW38,'Kategórie hráčov'!$A$2:$B$51,2,FALSE),0))</f>
        <v>0</v>
      </c>
      <c r="ID44" s="61">
        <f>IF(ISBLANK($IF$3),"",IF(OR(Tipy!GX38=Výsledky!$ID$6,Tipy!GX38=Výsledky!$ID$7,Tipy!GX38=Výsledky!$ID$8,Tipy!GX38=Výsledky!$ID$9),IF(VLOOKUP(Tipy!GX38,'Kategórie hráčov'!$A$2:$B$46,2,FALSE)=30,30,20),0))</f>
        <v>0</v>
      </c>
      <c r="IE44" s="62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65" t="str">
        <f>IF(ISBLANK($IF$3),"",IF(ISBLANK(Tipy!GT38),"-",SUM(IA44:IE44)))</f>
        <v>-</v>
      </c>
      <c r="IG44" s="64"/>
      <c r="IH44" s="61">
        <f>IF(ISBLANK($IM$3),"",IF(ISBLANK(Tipy!GZ38),0,IF(AND(Tipy!GZ38=Výsledky!$IK$3,Tipy!HB38=Výsledky!$IM$3),60,0)))</f>
        <v>0</v>
      </c>
      <c r="II44" s="61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61">
        <f>IF(ISBLANK($IM$3),"",IF(OR(Tipy!HC38=Výsledky!$IH$6,Tipy!HC38=Výsledky!$IH$7,Tipy!HC38=Výsledky!$IH$8,Tipy!HC38=Výsledky!$IH$9),VLOOKUP(Tipy!HC38,'Kategórie hráčov'!$A$2:$B$51,2,FALSE),0))</f>
        <v>0</v>
      </c>
      <c r="IK44" s="61">
        <f>IF(ISBLANK($IM$3),"",IF(OR(Tipy!HD38=Výsledky!$IK$6,Tipy!HD38=Výsledky!$IK$7,Tipy!HD38=Výsledky!$IK$8,Tipy!HD38=Výsledky!$IK$9),VLOOKUP(Tipy!HD38,'Kategórie hráčov'!$A$27:$B$76,2,FALSE),0))</f>
        <v>0</v>
      </c>
      <c r="IL44" s="62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65" t="str">
        <f>IF(ISBLANK($IM$3),"",IF(ISBLANK(Tipy!GZ38),"-",SUM(IH44:IL44)))</f>
        <v>-</v>
      </c>
      <c r="IN44" s="64"/>
      <c r="IO44" s="61">
        <f>IF(ISBLANK($IT$3),"",IF(ISBLANK(Tipy!HF38),0,IF(AND(Tipy!HF38=Výsledky!$IR$3,Tipy!HH38=Výsledky!$IT$3),60,0)))</f>
        <v>0</v>
      </c>
      <c r="IP44" s="61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61">
        <f>IF(ISBLANK($IT$3),"",IF(OR(Tipy!HI38=Výsledky!$IO$6,Tipy!HI38=Výsledky!$IO$7,Tipy!HI38=Výsledky!$IO$8,Tipy!HI38=Výsledky!$IO$9),VLOOKUP(Tipy!HI38,'Kategórie hráčov'!$A$2:$B$51,2,FALSE),0))</f>
        <v>0</v>
      </c>
      <c r="IR44" s="61">
        <f>IF(ISBLANK($IT$3),"",IF(OR(Tipy!HJ38=Výsledky!$IR$6,Tipy!HJ38=Výsledky!$IR$7,Tipy!HJ38=Výsledky!$IR$8,Tipy!HJ38=Výsledky!$IR$9),VLOOKUP(Tipy!HJ38,'Kategórie hráčov'!$A$27:$B$76,2,FALSE),0))</f>
        <v>0</v>
      </c>
      <c r="IS44" s="62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65" t="str">
        <f>IF(ISBLANK($IT$3),"",IF(ISBLANK(Tipy!HF38),"-",SUM(IO44:IS44)))</f>
        <v>-</v>
      </c>
      <c r="IU44" s="64"/>
      <c r="IV44" s="61">
        <f>IF(ISBLANK($JA$3),"",IF(ISBLANK(Tipy!HL38),0,IF(AND(Tipy!HL38=Výsledky!$IY$3,Tipy!HN38=Výsledky!$JA$3),60,0)))</f>
        <v>0</v>
      </c>
      <c r="IW44" s="61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61">
        <f>IF(ISBLANK($JA$3),"",IF(OR(Tipy!HO38=Výsledky!$IV$6,Tipy!HO38=Výsledky!$IV$7,Tipy!HO38=Výsledky!$IV$8,Tipy!HO38=Výsledky!$IV$9),IF(VLOOKUP(Tipy!HO38,'Kategórie hráčov'!$A$2:$B$46,2,FALSE)=30,30,20),0))</f>
        <v>0</v>
      </c>
      <c r="IY44" s="61">
        <f>IF(ISBLANK($JA$3),"",IF(OR(Tipy!HP38=Výsledky!$IY$6,Tipy!HP38=Výsledky!$IY$7,Tipy!HP38=Výsledky!$IY$8,Tipy!HP38=Výsledky!$IY$9),IF(VLOOKUP(Tipy!HP38,'Kategórie hráčov'!$A$2:$B$46,2,FALSE)=30,30,20),0))</f>
        <v>0</v>
      </c>
      <c r="IZ44" s="62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65" t="str">
        <f>IF(ISBLANK($JA$3),"",IF(ISBLANK(Tipy!HL38),"-",SUM(IV44:IZ44)))</f>
        <v>-</v>
      </c>
      <c r="JB44" s="64"/>
      <c r="JC44" s="102">
        <f>IF(ISBLANK($JH$3),"",IF(ISBLANK(Tipy!HR38),0,IF(AND(Tipy!HR38=Výsledky!$JF$3,Tipy!HT38=Výsledky!$JH$3),60,0)))</f>
        <v>0</v>
      </c>
      <c r="JD44" s="101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01">
        <f>IF(ISBLANK($JH$3),"",IF(OR(Tipy!HU38=Výsledky!$JC$6,Tipy!HU38=Výsledky!$JC$7,Tipy!HU38=Výsledky!$JC$8,Tipy!HU38=Výsledky!$JC$9),VLOOKUP(Tipy!HU38,'Kategórie hráčov'!$A$2:$B$51,2,FALSE),0))</f>
        <v>0</v>
      </c>
      <c r="JF44" s="101">
        <f>IF(ISBLANK($JH$3),"",IF(OR(Tipy!HV38=Výsledky!$JF$6,Tipy!HV38=Výsledky!$JF$7,Tipy!HV38=Výsledky!$JF$8,Tipy!HV38=Výsledky!$JF$9),VLOOKUP(Tipy!HV38,'Kategórie hráčov'!$A$27:$B$76,2,FALSE),0))</f>
        <v>0</v>
      </c>
      <c r="JG44" s="30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63" t="str">
        <f>IF(ISBLANK($JH$3),"",IF(ISBLANK(Tipy!HR38),"-",SUM(JC44:JG44)))</f>
        <v>-</v>
      </c>
      <c r="JI44" s="64"/>
      <c r="JJ44" s="61">
        <f>IF(ISBLANK($JH$3),"",IF(ISBLANK(Tipy!HX38),0,IF(AND(Tipy!HX38=Výsledky!$JF$3,Tipy!HZ38=Výsledky!$JH$3),60,0)))</f>
        <v>0</v>
      </c>
      <c r="JK44" s="61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61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61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62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65" t="str">
        <f>IF(ISBLANK($JH$3),"",IF(ISBLANK(Tipy!HX38),"-",SUM(JJ44:JN44)))</f>
        <v>-</v>
      </c>
      <c r="JP44" s="64"/>
      <c r="JQ44" s="61">
        <f>IF(ISBLANK($JV$3),"",IF(ISBLANK(Tipy!ID38),0,IF(AND(Tipy!ID38=Výsledky!$JT$3,Tipy!IF38=Výsledky!$JV$3),60,0)))</f>
        <v>0</v>
      </c>
      <c r="JR44" s="61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61">
        <f>IF(ISBLANK($JV$3),"",IF(OR(Tipy!IG38=Výsledky!$JQ$6,Tipy!IG38=Výsledky!$JQ$7,Tipy!IG38=Výsledky!$JQ$8,Tipy!IG38=Výsledky!$JQ$9),VLOOKUP(Tipy!IG38,'Kategórie hráčov'!$A$2:$B$51,2,FALSE),0))</f>
        <v>0</v>
      </c>
      <c r="JT44" s="61">
        <f>IF(ISBLANK($JV$3),"",IF(OR(Tipy!IH38=Výsledky!$JT$6,Tipy!IH38=Výsledky!$JT$7,Tipy!IH38=Výsledky!$JT$8,Tipy!IH38=Výsledky!$JT$9),VLOOKUP(Tipy!IH38,'Kategórie hráčov'!$A$27:$B$76,2,FALSE),0))</f>
        <v>0</v>
      </c>
      <c r="JU44" s="62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65" t="str">
        <f>IF(ISBLANK($JV$3),"",IF(ISBLANK(Tipy!ID38),"-",SUM(JQ44:JU44)))</f>
        <v>-</v>
      </c>
      <c r="JW44" s="64"/>
      <c r="JX44" s="61">
        <f>IF(ISBLANK($KQ$3),"",IF(ISBLANK(Tipy!IJ38),0,IF(AND(Tipy!IJ38=Výsledky!$KO$3,Tipy!IL38=Výsledky!$KQ$3),60,0)))</f>
        <v>0</v>
      </c>
      <c r="JY44" s="61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>0</v>
      </c>
      <c r="JZ44" s="61">
        <f>IF(ISBLANK($KQ$3),"",IF(OR(Tipy!IM38=Výsledky!$JX$6,Tipy!IM38=Výsledky!$JX$7,Tipy!IM38=Výsledky!$JX$8,Tipy!IM38=Výsledky!$JX$9),IF(VLOOKUP(Tipy!IM38,'Kategórie hráčov'!$A$2:$B$46,2,FALSE)=30,30,20),0))</f>
        <v>0</v>
      </c>
      <c r="KA44" s="61">
        <f>IF(ISBLANK($KQ$3),"",IF(OR(Tipy!IN38=Výsledky!$KA$6,Tipy!IN38=Výsledky!$KA$7,Tipy!IN38=Výsledky!$KA$8,Tipy!IN38=Výsledky!$KA$9),IF(VLOOKUP(Tipy!IN38,'Kategórie hráčov'!$A$2:$B$46,2,FALSE)=30,30,20),0))</f>
        <v>0</v>
      </c>
      <c r="KB44" s="62">
        <f>IF(ISBLANK($KQ$3),"",IF(ISBLANK(Tipy!IJ38),0,IF(OR(AND(Tipy!IJ38=Výsledky!$KO$3,OR(Tipy!IL38=Výsledky!$KQ$3+1,Tipy!IL38=Výsledky!$KQ$3-1)),AND(Tipy!IL38=Výsledky!$KQ$3,OR(Tipy!IJ38=Výsledky!$KO$3+1,Tipy!IJ38=Výsledky!$KO$3-1))),10,0)))</f>
        <v>0</v>
      </c>
      <c r="KC44" s="65" t="str">
        <f>IF(ISBLANK($KQ$3),"",IF(ISBLANK(Tipy!IJ38),"-",SUM(JX44:KB44)))</f>
        <v>-</v>
      </c>
      <c r="KD44" s="64"/>
      <c r="KE44" s="61">
        <f>IF(ISBLANK($KJ$3),"",IF(ISBLANK(Tipy!IP38),0,IF(AND(Tipy!IP38=Výsledky!$KH$3,Tipy!IR38=Výsledky!$KJ$3),60,0)))</f>
        <v>0</v>
      </c>
      <c r="KF44" s="61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61">
        <f>IF(ISBLANK($KJ$3),"",IF(OR(Tipy!IS38=Výsledky!$KE$6,Tipy!IS38=Výsledky!$KE$7,Tipy!IS38=Výsledky!$KE$8,Tipy!IS38=Výsledky!$KE$9),VLOOKUP(Tipy!IS38,'Kategórie hráčov'!$A$2:$B$51,2,FALSE),0))</f>
        <v>0</v>
      </c>
      <c r="KH44" s="61">
        <f>IF(ISBLANK($KJ$3),"",IF(OR(Tipy!IT38=Výsledky!$KH$6,Tipy!IT38=Výsledky!$KH$7,Tipy!IT38=Výsledky!$KH$8,Tipy!IT38=Výsledky!$KH$9),VLOOKUP(Tipy!IT38,'Kategórie hráčov'!$A$27:$B$76,2,FALSE),0))</f>
        <v>0</v>
      </c>
      <c r="KI44" s="62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65" t="str">
        <f>IF(ISBLANK($KJ$3),"",IF(ISBLANK(Tipy!IP38),"-",SUM(KE44:KI44)))</f>
        <v>-</v>
      </c>
      <c r="KK44" s="64"/>
      <c r="KL44" s="61">
        <f>IF(ISBLANK($KQ$3),"",IF(ISBLANK(Tipy!IV38),0,IF(AND(Tipy!IV38=Výsledky!$KO$3,Tipy!IX38=Výsledky!$KQ$3),60,0)))</f>
        <v>0</v>
      </c>
      <c r="KM44" s="61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61">
        <f>IF(ISBLANK($KQ$3),"",IF(OR(Tipy!IY38=Výsledky!$KL$6,Tipy!IY38=Výsledky!$KL$7,Tipy!IY38=Výsledky!$KL$8,Tipy!IY38=Výsledky!$KL$9),VLOOKUP(Tipy!IY38,'Kategórie hráčov'!$A$2:$B$51,2,FALSE),0))</f>
        <v>0</v>
      </c>
      <c r="KO44" s="61">
        <f>IF(ISBLANK($KQ$3),"",IF(OR(Tipy!IZ38=Výsledky!$KO$6,Tipy!IZ38=Výsledky!$KO$7,Tipy!IZ38=Výsledky!$KO$8,Tipy!IZ38=Výsledky!$KO$9),VLOOKUP(Tipy!IZ38,'Kategórie hráčov'!$A$27:$B$76,2,FALSE),0))</f>
        <v>0</v>
      </c>
      <c r="KP44" s="62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65" t="str">
        <f>IF(ISBLANK($KJ$3),"",IF(ISBLANK(Tipy!IV38),"-",SUM(KL44:KP44)))</f>
        <v>-</v>
      </c>
      <c r="KR44" s="64"/>
      <c r="KS44" s="61">
        <f>IF(ISBLANK($KX$3),"",IF(ISBLANK(Tipy!JB38),0,IF(AND(Tipy!JB38=Výsledky!$KV$3,Tipy!JD38=Výsledky!$KX$3),60,0)))</f>
        <v>0</v>
      </c>
      <c r="KT44" s="61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61">
        <f>IF(ISBLANK($KX$3),"",IF(OR(Tipy!JE38=Výsledky!$KS$6,Tipy!JE38=Výsledky!$KS$7,Tipy!JE38=Výsledky!$KS$8,Tipy!JE38=Výsledky!$KS$9),VLOOKUP(Tipy!JE38,'Kategórie hráčov'!$A$2:$B$51,2,FALSE),0))</f>
        <v>0</v>
      </c>
      <c r="KV44" s="61">
        <f>IF(ISBLANK($KX$3),"",IF(OR(Tipy!JF38=Výsledky!$KV$6,Tipy!JF38=Výsledky!$KV$7,Tipy!JF38=Výsledky!$KV$8,Tipy!JF38=Výsledky!$KV$9),VLOOKUP(Tipy!JF38,'Kategórie hráčov'!$A$27:$B$76,2,FALSE),0))</f>
        <v>0</v>
      </c>
      <c r="KW44" s="62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65" t="str">
        <f>IF(ISBLANK($KX$3),"",IF(ISBLANK(Tipy!JB38),"-",SUM(KS44:KW44)))</f>
        <v>-</v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>
        <f>IF(ISBLANK($JH$3),"",IF(ISBLANK(Tipy!JU38),0,IF(AND(Tipy!JU38=Výsledky!$JF$3,Tipy!JW38=Výsledky!$JH$3),60,0)))</f>
        <v>0</v>
      </c>
      <c r="LH44" s="61" t="e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>#VALUE!</v>
      </c>
      <c r="LI44" s="61" t="e">
        <f>IF(ISBLANK($JH$3),"",IF(OR(Tipy!JX38=Výsledky!#REF!,Tipy!JX38=Výsledky!#REF!,Tipy!JX38=Výsledky!#REF!,Tipy!JX38=Výsledky!$JJ$9),IF(VLOOKUP(Tipy!JX38,'Kategórie hráčov'!$A$2:$B$46,2,FALSE)=30,30,20),0))</f>
        <v>#REF!</v>
      </c>
      <c r="LJ44" s="61" t="e">
        <f>IF(ISBLANK($JH$3),"",IF(OR(Tipy!JY38=Výsledky!#REF!,Tipy!JY38=Výsledky!#REF!,Tipy!JY38=Výsledky!#REF!,Tipy!JY38=Výsledky!$JM$9),IF(VLOOKUP(Tipy!JY38,'Kategórie hráčov'!$A$2:$B$46,2,FALSE)=30,30,20),0))</f>
        <v>#REF!</v>
      </c>
      <c r="LK44" s="62">
        <f>IF(ISBLANK($JH$3),"",IF(ISBLANK(Tipy!JU38),0,IF(OR(AND(Tipy!JU38=Výsledky!$JF$3,OR(Tipy!JW38=Výsledky!$JH$3+1,Tipy!JW38=Výsledky!$JH$3-1)),AND(Tipy!JW38=Výsledky!$JH$3,OR(Tipy!JU38=Výsledky!$JF$3+1,Tipy!JU38=Výsledky!$JF$3-1))),10,0)))</f>
        <v>0</v>
      </c>
      <c r="LL44" s="65" t="e">
        <f>IF(ISBLANK($JH$3),"",IF(ISBLANK(Tipy!JU38),"-",SUM(LG44:LK44)))</f>
        <v>#VALUE!</v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>
        <f>IF(ISBLANK($JH$3),"",IF(ISBLANK(Tipy!KI38),0,IF(AND(Tipy!KI38=Výsledky!$JF$3,Tipy!KK38=Výsledky!$JH$3),60,0)))</f>
        <v>0</v>
      </c>
      <c r="LV44" s="61" t="e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>#VALUE!</v>
      </c>
      <c r="LW44" s="61" t="e">
        <f>IF(ISBLANK($JH$3),"",IF(OR(Tipy!KL38=Výsledky!#REF!,Tipy!KL38=Výsledky!#REF!,Tipy!KL38=Výsledky!#REF!,Tipy!KL38=Výsledky!$JJ$9),IF(VLOOKUP(Tipy!KL38,'Kategórie hráčov'!$A$2:$B$46,2,FALSE)=30,30,20),0))</f>
        <v>#REF!</v>
      </c>
      <c r="LX44" s="61" t="e">
        <f>IF(ISBLANK($JH$3),"",IF(OR(Tipy!KM38=Výsledky!#REF!,Tipy!KM38=Výsledky!#REF!,Tipy!KM38=Výsledky!#REF!,Tipy!KM38=Výsledky!$JM$9),IF(VLOOKUP(Tipy!KM38,'Kategórie hráčov'!$A$2:$B$46,2,FALSE)=30,30,20),0))</f>
        <v>#REF!</v>
      </c>
      <c r="LY44" s="62">
        <f>IF(ISBLANK($JH$3),"",IF(ISBLANK(Tipy!KI38),0,IF(OR(AND(Tipy!KI38=Výsledky!$JF$3,OR(Tipy!KK38=Výsledky!$JH$3+1,Tipy!KK38=Výsledky!$JH$3-1)),AND(Tipy!KK38=Výsledky!$JH$3,OR(Tipy!KI38=Výsledky!$JF$3+1,Tipy!KI38=Výsledky!$JF$3-1))),10,0)))</f>
        <v>0</v>
      </c>
      <c r="LZ44" s="65" t="e">
        <f>IF(ISBLANK($JH$3),"",IF(ISBLANK(Tipy!KI38),"-",SUM(LU44:LY44)))</f>
        <v>#VALUE!</v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 x14ac:dyDescent="0.2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>
        <f>IF(ISBLANK($GB$3),"",IF(ISBLANK(Tipy!EX39),0,IF(AND(Tipy!EX39=Výsledky!$FZ$3,Tipy!EZ39=Výsledky!$GB$3),60,0)))</f>
        <v>0</v>
      </c>
      <c r="FX45" s="61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61">
        <f>IF(ISBLANK($GB$3),"",IF(OR(Tipy!FA39=Výsledky!$FW$6,Tipy!FA39=Výsledky!$FW$7,Tipy!FA39=Výsledky!$FW$8,Tipy!FA39=Výsledky!$FW$9),IF(VLOOKUP(Tipy!FA39,'Kategórie hráčov'!$A$2:$B$46,2,FALSE)=30,30,20),0))</f>
        <v>0</v>
      </c>
      <c r="FZ45" s="61">
        <f>IF(ISBLANK($GB$3),"",IF(OR(Tipy!FB39=Výsledky!$FZ$6,Tipy!FB39=Výsledky!$FZ$7,Tipy!FB39=Výsledky!$FZ$8,Tipy!FB39=Výsledky!$FZ$9),IF(VLOOKUP(Tipy!FB39,'Kategórie hráčov'!$A$2:$B$46,2,FALSE)=30,30,20),0))</f>
        <v>0</v>
      </c>
      <c r="GA45" s="62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5" t="str">
        <f>IF(ISBLANK($GB$3),"",IF(ISBLANK(Tipy!EX39),"-",SUM(FW45:GA45)))</f>
        <v>-</v>
      </c>
      <c r="GC45" s="64"/>
      <c r="GD45" s="61">
        <f>IF(ISBLANK($GI$3),"",IF(ISBLANK(Tipy!FD39),0,IF(AND(Tipy!FD39=Výsledky!$GG$3,Tipy!FF39=Výsledky!$GI$3),60,0)))</f>
        <v>0</v>
      </c>
      <c r="GE45" s="61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61">
        <f>IF(ISBLANK($GI$3),"",IF(OR(Tipy!FG39=Výsledky!$GD$6,Tipy!FG39=Výsledky!$GD$7,Tipy!FG39=Výsledky!$GD$8,Tipy!FG39=Výsledky!$GD$9),VLOOKUP(Tipy!FG39,'Kategórie hráčov'!$A$2:$B$51,2,FALSE),0))</f>
        <v>0</v>
      </c>
      <c r="GG45" s="61">
        <f>IF(ISBLANK($GI$3),"",IF(OR(Tipy!FH39=Výsledky!$GG$6,Tipy!FH39=Výsledky!$GG$7,Tipy!FH39=Výsledky!$GG$8,Tipy!FH39=Výsledky!$GG$9),VLOOKUP(Tipy!FH39,'Kategórie hráčov'!$A$27:$B$76,2,FALSE),0))</f>
        <v>0</v>
      </c>
      <c r="GH45" s="62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5" t="str">
        <f>IF(ISBLANK($GI$3),"",IF(ISBLANK(Tipy!FD39),"-",SUM(GD45:GH45)))</f>
        <v>-</v>
      </c>
      <c r="GJ45" s="64"/>
      <c r="GK45" s="61">
        <f>IF(ISBLANK($GP$3),"",IF(ISBLANK(Tipy!FJ39),0,IF(AND(Tipy!FJ39=Výsledky!$GN$3,Tipy!FL39=Výsledky!$GP$3),60,0)))</f>
        <v>0</v>
      </c>
      <c r="GL45" s="61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61">
        <f>IF(ISBLANK($GP$3),"",IF(OR(Tipy!FM39=Výsledky!$GK$6,Tipy!FM39=Výsledky!$GK$7,Tipy!FM39=Výsledky!$GK$8,Tipy!FM39=Výsledky!$GK$9),VLOOKUP(Tipy!FM39,'Kategórie hráčov'!$A$2:$B$51,2,FALSE),0))</f>
        <v>0</v>
      </c>
      <c r="GN45" s="61">
        <f>IF(ISBLANK($GP$3),"",IF(OR(Tipy!FN39=Výsledky!$GN$6,Tipy!FN39=Výsledky!$GN$7,Tipy!FN39=Výsledky!$GN$8,Tipy!FN39=Výsledky!$GN$9),VLOOKUP(Tipy!FN39,'Kategórie hráčov'!$A$27:$B$76,2,FALSE),0))</f>
        <v>0</v>
      </c>
      <c r="GO45" s="62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5" t="str">
        <f>IF(ISBLANK($GP$3),"",IF(ISBLANK(Tipy!FJ39),"-",SUM(GK45:GO45)))</f>
        <v>-</v>
      </c>
      <c r="GQ45" s="64"/>
      <c r="GR45" s="61">
        <f>IF(ISBLANK($GW$3),"",IF(ISBLANK(Tipy!FP39),0,IF(AND(Tipy!FP39=Výsledky!$GU$3,Tipy!FR39=Výsledky!$GW$3),60,0)))</f>
        <v>0</v>
      </c>
      <c r="GS45" s="61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61">
        <f>IF(ISBLANK($GW$3),"",IF(OR(Tipy!FS39=Výsledky!$GR$6,Tipy!FS39=Výsledky!$GR$7,Tipy!FS39=Výsledky!$GR$8,Tipy!FS39=Výsledky!$GR$9),VLOOKUP(Tipy!FS39,'Kategórie hráčov'!$A$2:$B$51,2,FALSE),0))</f>
        <v>0</v>
      </c>
      <c r="GU45" s="61">
        <f>IF(ISBLANK($GW$3),"",IF(OR(Tipy!FT39=Výsledky!$GU$6,Tipy!FT39=Výsledky!$GU$7,Tipy!FT39=Výsledky!$GU$8,Tipy!FT39=Výsledky!$GU$9),VLOOKUP(Tipy!FT39,'Kategórie hráčov'!$A$27:$B$76,2,FALSE),0))</f>
        <v>0</v>
      </c>
      <c r="GV45" s="62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5" t="str">
        <f>IF(ISBLANK($GW$3),"",IF(ISBLANK(Tipy!FP39),"-",SUM(GR45:GV45)))</f>
        <v>-</v>
      </c>
      <c r="GX45" s="64"/>
      <c r="GY45" s="61">
        <f>IF(ISBLANK($HD$3),"",IF(ISBLANK(Tipy!FV39),0,IF(AND(Tipy!FV39=Výsledky!$HB$3,Tipy!FX39=Výsledky!$HD$3),60,0)))</f>
        <v>0</v>
      </c>
      <c r="GZ45" s="61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61">
        <f>IF(ISBLANK($HD$3),"",IF(OR(Tipy!FY39=Výsledky!$GY$6,Tipy!FY39=Výsledky!$GY$7,Tipy!FY39=Výsledky!$GY$8,Tipy!FY39=Výsledky!$GY$9),VLOOKUP(Tipy!FY39,'Kategórie hráčov'!$A$2:$B$51,2,FALSE),0))</f>
        <v>0</v>
      </c>
      <c r="HB45" s="61">
        <f>IF(ISBLANK($HD$3),"",IF(OR(Tipy!FZ39=Výsledky!$HB$6,Tipy!FZ39=Výsledky!$HB$7,Tipy!FZ39=Výsledky!$HB$8,Tipy!FZ39=Výsledky!$HB$9),VLOOKUP(Tipy!FZ39,'Kategórie hráčov'!$A$27:$B$76,2,FALSE),0))</f>
        <v>0</v>
      </c>
      <c r="HC45" s="62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5" t="str">
        <f>IF(ISBLANK($HD$3),"",IF(ISBLANK(Tipy!FV39),"-",SUM(GY45:HC45)))</f>
        <v>-</v>
      </c>
      <c r="HE45" s="64"/>
      <c r="HF45" s="61">
        <f>IF(ISBLANK($HK$3),"",IF(ISBLANK(Tipy!GB39),0,IF(AND(Tipy!GB39=Výsledky!$HI$3,Tipy!GD39=Výsledky!$HK$3),60,0)))</f>
        <v>0</v>
      </c>
      <c r="HG45" s="61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61">
        <f>IF(ISBLANK($HK$3),"",IF(OR(Tipy!GE39=Výsledky!$HF$6,Tipy!GE39=Výsledky!$HF$7,Tipy!GE39=Výsledky!$HF$8,Tipy!GE39=Výsledky!$HF$9),VLOOKUP(Tipy!GE39,'Kategórie hráčov'!$A$2:$B$51,2,FALSE),0))</f>
        <v>0</v>
      </c>
      <c r="HI45" s="61">
        <f>IF(ISBLANK($HK$3),"",IF(OR(Tipy!GF39=Výsledky!$HI$6,Tipy!GF39=Výsledky!$HI$7,Tipy!GF39=Výsledky!$HI$8,Tipy!GF39=Výsledky!$HI$9),VLOOKUP(Tipy!GF39,'Kategórie hráčov'!$A$27:$B$76,2,FALSE),0))</f>
        <v>0</v>
      </c>
      <c r="HJ45" s="62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5" t="str">
        <f>IF(ISBLANK($HK$3),"",IF(ISBLANK(Tipy!GB39),"-",SUM(HF45:HJ45)))</f>
        <v>-</v>
      </c>
      <c r="HL45" s="64"/>
      <c r="HM45" s="61">
        <f>IF(ISBLANK($HR$3),"",IF(ISBLANK(Tipy!GH39),0,IF(AND(Tipy!GH39=Výsledky!$HP$3,Tipy!GJ39=Výsledky!$HR$3),60,0)))</f>
        <v>0</v>
      </c>
      <c r="HN45" s="61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61">
        <f>IF(ISBLANK($HR$3),"",IF(OR(Tipy!GK39=Výsledky!$HM$6,Tipy!GK39=Výsledky!$HM$7,Tipy!GK39=Výsledky!$HM$8,Tipy!GK39=Výsledky!$HM$9),VLOOKUP(Tipy!GK39,'Kategórie hráčov'!$A$2:$B$51,2,FALSE),0))</f>
        <v>0</v>
      </c>
      <c r="HP45" s="61">
        <f>IF(ISBLANK($HR$3),"",IF(OR(Tipy!GL39=Výsledky!$HP$6,Tipy!GL39=Výsledky!$HP$7,Tipy!GL39=Výsledky!$HP$8,Tipy!GL39=Výsledky!$HP$9),VLOOKUP(Tipy!GL39,'Kategórie hráčov'!$A$27:$B$76,2,FALSE),0))</f>
        <v>0</v>
      </c>
      <c r="HQ45" s="62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5" t="str">
        <f>IF(ISBLANK($HR$3),"",IF(ISBLANK(Tipy!GH39),"-",SUM(HM45:HQ45)))</f>
        <v>-</v>
      </c>
      <c r="HS45" s="64"/>
      <c r="HT45" s="61">
        <f>IF(ISBLANK($HY$3),"",IF(ISBLANK(Tipy!GN39),0,IF(AND(Tipy!GN39=Výsledky!$HW$3,Tipy!GP39=Výsledky!$HY$3),60,0)))</f>
        <v>0</v>
      </c>
      <c r="HU45" s="61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61">
        <f>IF(ISBLANK($HY$3),"",IF(OR(Tipy!GQ39=Výsledky!$HT$6,Tipy!GQ39=Výsledky!$HT$7,Tipy!GQ39=Výsledky!$HT$8,Tipy!GQ39=Výsledky!$HT$9),VLOOKUP(Tipy!GQ39,'Kategórie hráčov'!$A$2:$B$51,2,FALSE),0))</f>
        <v>0</v>
      </c>
      <c r="HW45" s="61">
        <f>IF(ISBLANK($HY$3),"",IF(OR(Tipy!GR39=Výsledky!$HW$6,Tipy!GR39=Výsledky!$HW$7,Tipy!GR39=Výsledky!$HW$8,Tipy!GR39=Výsledky!$HW$9),VLOOKUP(Tipy!GR39,'Kategórie hráčov'!$A$27:$B$76,2,FALSE),0))</f>
        <v>0</v>
      </c>
      <c r="HX45" s="62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5" t="str">
        <f>IF(ISBLANK($HY$3),"",IF(ISBLANK(Tipy!GN39),"-",SUM(HT45:HX45)))</f>
        <v>-</v>
      </c>
      <c r="HZ45" s="64"/>
      <c r="IA45" s="61">
        <f>IF(ISBLANK($IF$3),"",IF(ISBLANK(Tipy!GT39),0,IF(AND(Tipy!GT39=Výsledky!$ID$3,Tipy!GV39=Výsledky!$IF$3),60,0)))</f>
        <v>0</v>
      </c>
      <c r="IB45" s="61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61">
        <f>IF(ISBLANK($IF$3),"",IF(OR(Tipy!GW39=Výsledky!$IA$6,Tipy!GW39=Výsledky!$IA$7,Tipy!GW39=Výsledky!$IA$8,Tipy!GW39=Výsledky!$IA$9),VLOOKUP(Tipy!GW39,'Kategórie hráčov'!$A$2:$B$51,2,FALSE),0))</f>
        <v>0</v>
      </c>
      <c r="ID45" s="61">
        <f>IF(ISBLANK($IF$3),"",IF(OR(Tipy!GX39=Výsledky!$ID$6,Tipy!GX39=Výsledky!$ID$7,Tipy!GX39=Výsledky!$ID$8,Tipy!GX39=Výsledky!$ID$9),IF(VLOOKUP(Tipy!GX39,'Kategórie hráčov'!$A$2:$B$46,2,FALSE)=30,30,20),0))</f>
        <v>0</v>
      </c>
      <c r="IE45" s="62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65" t="str">
        <f>IF(ISBLANK($IF$3),"",IF(ISBLANK(Tipy!GT39),"-",SUM(IA45:IE45)))</f>
        <v>-</v>
      </c>
      <c r="IG45" s="64"/>
      <c r="IH45" s="61">
        <f>IF(ISBLANK($IM$3),"",IF(ISBLANK(Tipy!GZ39),0,IF(AND(Tipy!GZ39=Výsledky!$IK$3,Tipy!HB39=Výsledky!$IM$3),60,0)))</f>
        <v>0</v>
      </c>
      <c r="II45" s="61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61">
        <f>IF(ISBLANK($IM$3),"",IF(OR(Tipy!HC39=Výsledky!$IH$6,Tipy!HC39=Výsledky!$IH$7,Tipy!HC39=Výsledky!$IH$8,Tipy!HC39=Výsledky!$IH$9),VLOOKUP(Tipy!HC39,'Kategórie hráčov'!$A$2:$B$51,2,FALSE),0))</f>
        <v>0</v>
      </c>
      <c r="IK45" s="61">
        <f>IF(ISBLANK($IM$3),"",IF(OR(Tipy!HD39=Výsledky!$IK$6,Tipy!HD39=Výsledky!$IK$7,Tipy!HD39=Výsledky!$IK$8,Tipy!HD39=Výsledky!$IK$9),VLOOKUP(Tipy!HD39,'Kategórie hráčov'!$A$27:$B$76,2,FALSE),0))</f>
        <v>0</v>
      </c>
      <c r="IL45" s="62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65" t="str">
        <f>IF(ISBLANK($IM$3),"",IF(ISBLANK(Tipy!GZ39),"-",SUM(IH45:IL45)))</f>
        <v>-</v>
      </c>
      <c r="IN45" s="64"/>
      <c r="IO45" s="61">
        <f>IF(ISBLANK($IT$3),"",IF(ISBLANK(Tipy!HF39),0,IF(AND(Tipy!HF39=Výsledky!$IR$3,Tipy!HH39=Výsledky!$IT$3),60,0)))</f>
        <v>0</v>
      </c>
      <c r="IP45" s="61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61">
        <f>IF(ISBLANK($IT$3),"",IF(OR(Tipy!HI39=Výsledky!$IO$6,Tipy!HI39=Výsledky!$IO$7,Tipy!HI39=Výsledky!$IO$8,Tipy!HI39=Výsledky!$IO$9),VLOOKUP(Tipy!HI39,'Kategórie hráčov'!$A$2:$B$51,2,FALSE),0))</f>
        <v>0</v>
      </c>
      <c r="IR45" s="61">
        <f>IF(ISBLANK($IT$3),"",IF(OR(Tipy!HJ39=Výsledky!$IR$6,Tipy!HJ39=Výsledky!$IR$7,Tipy!HJ39=Výsledky!$IR$8,Tipy!HJ39=Výsledky!$IR$9),VLOOKUP(Tipy!HJ39,'Kategórie hráčov'!$A$27:$B$76,2,FALSE),0))</f>
        <v>0</v>
      </c>
      <c r="IS45" s="62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65" t="str">
        <f>IF(ISBLANK($IT$3),"",IF(ISBLANK(Tipy!HF39),"-",SUM(IO45:IS45)))</f>
        <v>-</v>
      </c>
      <c r="IU45" s="64"/>
      <c r="IV45" s="61">
        <f>IF(ISBLANK($JA$3),"",IF(ISBLANK(Tipy!HL39),0,IF(AND(Tipy!HL39=Výsledky!$IY$3,Tipy!HN39=Výsledky!$JA$3),60,0)))</f>
        <v>0</v>
      </c>
      <c r="IW45" s="61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61">
        <f>IF(ISBLANK($JA$3),"",IF(OR(Tipy!HO39=Výsledky!$IV$6,Tipy!HO39=Výsledky!$IV$7,Tipy!HO39=Výsledky!$IV$8,Tipy!HO39=Výsledky!$IV$9),IF(VLOOKUP(Tipy!HO39,'Kategórie hráčov'!$A$2:$B$46,2,FALSE)=30,30,20),0))</f>
        <v>0</v>
      </c>
      <c r="IY45" s="61">
        <f>IF(ISBLANK($JA$3),"",IF(OR(Tipy!HP39=Výsledky!$IY$6,Tipy!HP39=Výsledky!$IY$7,Tipy!HP39=Výsledky!$IY$8,Tipy!HP39=Výsledky!$IY$9),IF(VLOOKUP(Tipy!HP39,'Kategórie hráčov'!$A$2:$B$46,2,FALSE)=30,30,20),0))</f>
        <v>0</v>
      </c>
      <c r="IZ45" s="62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65" t="str">
        <f>IF(ISBLANK($JA$3),"",IF(ISBLANK(Tipy!HL39),"-",SUM(IV45:IZ45)))</f>
        <v>-</v>
      </c>
      <c r="JB45" s="64"/>
      <c r="JC45" s="102">
        <f>IF(ISBLANK($JH$3),"",IF(ISBLANK(Tipy!HR39),0,IF(AND(Tipy!HR39=Výsledky!$JF$3,Tipy!HT39=Výsledky!$JH$3),60,0)))</f>
        <v>0</v>
      </c>
      <c r="JD45" s="101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01">
        <f>IF(ISBLANK($JH$3),"",IF(OR(Tipy!HU39=Výsledky!$JC$6,Tipy!HU39=Výsledky!$JC$7,Tipy!HU39=Výsledky!$JC$8,Tipy!HU39=Výsledky!$JC$9),VLOOKUP(Tipy!HU39,'Kategórie hráčov'!$A$2:$B$51,2,FALSE),0))</f>
        <v>0</v>
      </c>
      <c r="JF45" s="101">
        <f>IF(ISBLANK($JH$3),"",IF(OR(Tipy!HV39=Výsledky!$JF$6,Tipy!HV39=Výsledky!$JF$7,Tipy!HV39=Výsledky!$JF$8,Tipy!HV39=Výsledky!$JF$9),VLOOKUP(Tipy!HV39,'Kategórie hráčov'!$A$27:$B$76,2,FALSE),0))</f>
        <v>0</v>
      </c>
      <c r="JG45" s="30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63" t="str">
        <f>IF(ISBLANK($JH$3),"",IF(ISBLANK(Tipy!HR39),"-",SUM(JC45:JG45)))</f>
        <v>-</v>
      </c>
      <c r="JI45" s="64"/>
      <c r="JJ45" s="61">
        <f>IF(ISBLANK($JH$3),"",IF(ISBLANK(Tipy!HX39),0,IF(AND(Tipy!HX39=Výsledky!$JF$3,Tipy!HZ39=Výsledky!$JH$3),60,0)))</f>
        <v>0</v>
      </c>
      <c r="JK45" s="61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61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61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62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65" t="str">
        <f>IF(ISBLANK($JH$3),"",IF(ISBLANK(Tipy!HX39),"-",SUM(JJ45:JN45)))</f>
        <v>-</v>
      </c>
      <c r="JP45" s="64"/>
      <c r="JQ45" s="61">
        <f>IF(ISBLANK($JV$3),"",IF(ISBLANK(Tipy!ID39),0,IF(AND(Tipy!ID39=Výsledky!$JT$3,Tipy!IF39=Výsledky!$JV$3),60,0)))</f>
        <v>0</v>
      </c>
      <c r="JR45" s="61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61">
        <f>IF(ISBLANK($JV$3),"",IF(OR(Tipy!IG39=Výsledky!$JQ$6,Tipy!IG39=Výsledky!$JQ$7,Tipy!IG39=Výsledky!$JQ$8,Tipy!IG39=Výsledky!$JQ$9),VLOOKUP(Tipy!IG39,'Kategórie hráčov'!$A$2:$B$51,2,FALSE),0))</f>
        <v>0</v>
      </c>
      <c r="JT45" s="61">
        <f>IF(ISBLANK($JV$3),"",IF(OR(Tipy!IH39=Výsledky!$JT$6,Tipy!IH39=Výsledky!$JT$7,Tipy!IH39=Výsledky!$JT$8,Tipy!IH39=Výsledky!$JT$9),VLOOKUP(Tipy!IH39,'Kategórie hráčov'!$A$27:$B$76,2,FALSE),0))</f>
        <v>0</v>
      </c>
      <c r="JU45" s="62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65" t="str">
        <f>IF(ISBLANK($JV$3),"",IF(ISBLANK(Tipy!ID39),"-",SUM(JQ45:JU45)))</f>
        <v>-</v>
      </c>
      <c r="JW45" s="64"/>
      <c r="JX45" s="61">
        <f>IF(ISBLANK($KQ$3),"",IF(ISBLANK(Tipy!IJ39),0,IF(AND(Tipy!IJ39=Výsledky!$KO$3,Tipy!IL39=Výsledky!$KQ$3),60,0)))</f>
        <v>0</v>
      </c>
      <c r="JY45" s="61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>0</v>
      </c>
      <c r="JZ45" s="61">
        <f>IF(ISBLANK($KQ$3),"",IF(OR(Tipy!IM39=Výsledky!$JX$6,Tipy!IM39=Výsledky!$JX$7,Tipy!IM39=Výsledky!$JX$8,Tipy!IM39=Výsledky!$JX$9),IF(VLOOKUP(Tipy!IM39,'Kategórie hráčov'!$A$2:$B$46,2,FALSE)=30,30,20),0))</f>
        <v>0</v>
      </c>
      <c r="KA45" s="61">
        <f>IF(ISBLANK($KQ$3),"",IF(OR(Tipy!IN39=Výsledky!$KA$6,Tipy!IN39=Výsledky!$KA$7,Tipy!IN39=Výsledky!$KA$8,Tipy!IN39=Výsledky!$KA$9),IF(VLOOKUP(Tipy!IN39,'Kategórie hráčov'!$A$2:$B$46,2,FALSE)=30,30,20),0))</f>
        <v>0</v>
      </c>
      <c r="KB45" s="62">
        <f>IF(ISBLANK($KQ$3),"",IF(ISBLANK(Tipy!IJ39),0,IF(OR(AND(Tipy!IJ39=Výsledky!$KO$3,OR(Tipy!IL39=Výsledky!$KQ$3+1,Tipy!IL39=Výsledky!$KQ$3-1)),AND(Tipy!IL39=Výsledky!$KQ$3,OR(Tipy!IJ39=Výsledky!$KO$3+1,Tipy!IJ39=Výsledky!$KO$3-1))),10,0)))</f>
        <v>0</v>
      </c>
      <c r="KC45" s="65" t="str">
        <f>IF(ISBLANK($KQ$3),"",IF(ISBLANK(Tipy!IJ39),"-",SUM(JX45:KB45)))</f>
        <v>-</v>
      </c>
      <c r="KD45" s="64"/>
      <c r="KE45" s="61">
        <f>IF(ISBLANK($KJ$3),"",IF(ISBLANK(Tipy!IP39),0,IF(AND(Tipy!IP39=Výsledky!$KH$3,Tipy!IR39=Výsledky!$KJ$3),60,0)))</f>
        <v>0</v>
      </c>
      <c r="KF45" s="61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61">
        <f>IF(ISBLANK($KJ$3),"",IF(OR(Tipy!IS39=Výsledky!$KE$6,Tipy!IS39=Výsledky!$KE$7,Tipy!IS39=Výsledky!$KE$8,Tipy!IS39=Výsledky!$KE$9),VLOOKUP(Tipy!IS39,'Kategórie hráčov'!$A$2:$B$51,2,FALSE),0))</f>
        <v>0</v>
      </c>
      <c r="KH45" s="61">
        <f>IF(ISBLANK($KJ$3),"",IF(OR(Tipy!IT39=Výsledky!$KH$6,Tipy!IT39=Výsledky!$KH$7,Tipy!IT39=Výsledky!$KH$8,Tipy!IT39=Výsledky!$KH$9),VLOOKUP(Tipy!IT39,'Kategórie hráčov'!$A$27:$B$76,2,FALSE),0))</f>
        <v>0</v>
      </c>
      <c r="KI45" s="62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65" t="str">
        <f>IF(ISBLANK($KJ$3),"",IF(ISBLANK(Tipy!IP39),"-",SUM(KE45:KI45)))</f>
        <v>-</v>
      </c>
      <c r="KK45" s="64"/>
      <c r="KL45" s="61">
        <f>IF(ISBLANK($KQ$3),"",IF(ISBLANK(Tipy!IV39),0,IF(AND(Tipy!IV39=Výsledky!$KO$3,Tipy!IX39=Výsledky!$KQ$3),60,0)))</f>
        <v>0</v>
      </c>
      <c r="KM45" s="61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61">
        <f>IF(ISBLANK($KQ$3),"",IF(OR(Tipy!IY39=Výsledky!$KL$6,Tipy!IY39=Výsledky!$KL$7,Tipy!IY39=Výsledky!$KL$8,Tipy!IY39=Výsledky!$KL$9),VLOOKUP(Tipy!IY39,'Kategórie hráčov'!$A$2:$B$51,2,FALSE),0))</f>
        <v>0</v>
      </c>
      <c r="KO45" s="61">
        <f>IF(ISBLANK($KQ$3),"",IF(OR(Tipy!IZ39=Výsledky!$KO$6,Tipy!IZ39=Výsledky!$KO$7,Tipy!IZ39=Výsledky!$KO$8,Tipy!IZ39=Výsledky!$KO$9),VLOOKUP(Tipy!IZ39,'Kategórie hráčov'!$A$27:$B$76,2,FALSE),0))</f>
        <v>0</v>
      </c>
      <c r="KP45" s="62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65" t="str">
        <f>IF(ISBLANK($KJ$3),"",IF(ISBLANK(Tipy!IV39),"-",SUM(KL45:KP45)))</f>
        <v>-</v>
      </c>
      <c r="KR45" s="64"/>
      <c r="KS45" s="61">
        <f>IF(ISBLANK($KX$3),"",IF(ISBLANK(Tipy!JB39),0,IF(AND(Tipy!JB39=Výsledky!$KV$3,Tipy!JD39=Výsledky!$KX$3),60,0)))</f>
        <v>0</v>
      </c>
      <c r="KT45" s="61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61">
        <f>IF(ISBLANK($KX$3),"",IF(OR(Tipy!JE39=Výsledky!$KS$6,Tipy!JE39=Výsledky!$KS$7,Tipy!JE39=Výsledky!$KS$8,Tipy!JE39=Výsledky!$KS$9),VLOOKUP(Tipy!JE39,'Kategórie hráčov'!$A$2:$B$51,2,FALSE),0))</f>
        <v>0</v>
      </c>
      <c r="KV45" s="61">
        <f>IF(ISBLANK($KX$3),"",IF(OR(Tipy!JF39=Výsledky!$KV$6,Tipy!JF39=Výsledky!$KV$7,Tipy!JF39=Výsledky!$KV$8,Tipy!JF39=Výsledky!$KV$9),VLOOKUP(Tipy!JF39,'Kategórie hráčov'!$A$27:$B$76,2,FALSE),0))</f>
        <v>0</v>
      </c>
      <c r="KW45" s="62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65" t="str">
        <f>IF(ISBLANK($KX$3),"",IF(ISBLANK(Tipy!JB39),"-",SUM(KS45:KW45)))</f>
        <v>-</v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>
        <f>IF(ISBLANK($JH$3),"",IF(ISBLANK(Tipy!JU39),0,IF(AND(Tipy!JU39=Výsledky!$JF$3,Tipy!JW39=Výsledky!$JH$3),60,0)))</f>
        <v>0</v>
      </c>
      <c r="LH45" s="61" t="e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>#VALUE!</v>
      </c>
      <c r="LI45" s="61" t="e">
        <f>IF(ISBLANK($JH$3),"",IF(OR(Tipy!JX39=Výsledky!#REF!,Tipy!JX39=Výsledky!#REF!,Tipy!JX39=Výsledky!#REF!,Tipy!JX39=Výsledky!$JJ$9),IF(VLOOKUP(Tipy!JX39,'Kategórie hráčov'!$A$2:$B$46,2,FALSE)=30,30,20),0))</f>
        <v>#REF!</v>
      </c>
      <c r="LJ45" s="61" t="e">
        <f>IF(ISBLANK($JH$3),"",IF(OR(Tipy!JY39=Výsledky!#REF!,Tipy!JY39=Výsledky!#REF!,Tipy!JY39=Výsledky!#REF!,Tipy!JY39=Výsledky!$JM$9),IF(VLOOKUP(Tipy!JY39,'Kategórie hráčov'!$A$2:$B$46,2,FALSE)=30,30,20),0))</f>
        <v>#REF!</v>
      </c>
      <c r="LK45" s="62">
        <f>IF(ISBLANK($JH$3),"",IF(ISBLANK(Tipy!JU39),0,IF(OR(AND(Tipy!JU39=Výsledky!$JF$3,OR(Tipy!JW39=Výsledky!$JH$3+1,Tipy!JW39=Výsledky!$JH$3-1)),AND(Tipy!JW39=Výsledky!$JH$3,OR(Tipy!JU39=Výsledky!$JF$3+1,Tipy!JU39=Výsledky!$JF$3-1))),10,0)))</f>
        <v>0</v>
      </c>
      <c r="LL45" s="65" t="e">
        <f>IF(ISBLANK($JH$3),"",IF(ISBLANK(Tipy!JU39),"-",SUM(LG45:LK45)))</f>
        <v>#VALUE!</v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>
        <f>IF(ISBLANK($JH$3),"",IF(ISBLANK(Tipy!KI39),0,IF(AND(Tipy!KI39=Výsledky!$JF$3,Tipy!KK39=Výsledky!$JH$3),60,0)))</f>
        <v>0</v>
      </c>
      <c r="LV45" s="61" t="e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>#VALUE!</v>
      </c>
      <c r="LW45" s="61" t="e">
        <f>IF(ISBLANK($JH$3),"",IF(OR(Tipy!KL39=Výsledky!#REF!,Tipy!KL39=Výsledky!#REF!,Tipy!KL39=Výsledky!#REF!,Tipy!KL39=Výsledky!$JJ$9),IF(VLOOKUP(Tipy!KL39,'Kategórie hráčov'!$A$2:$B$46,2,FALSE)=30,30,20),0))</f>
        <v>#REF!</v>
      </c>
      <c r="LX45" s="61" t="e">
        <f>IF(ISBLANK($JH$3),"",IF(OR(Tipy!KM39=Výsledky!#REF!,Tipy!KM39=Výsledky!#REF!,Tipy!KM39=Výsledky!#REF!,Tipy!KM39=Výsledky!$JM$9),IF(VLOOKUP(Tipy!KM39,'Kategórie hráčov'!$A$2:$B$46,2,FALSE)=30,30,20),0))</f>
        <v>#REF!</v>
      </c>
      <c r="LY45" s="62">
        <f>IF(ISBLANK($JH$3),"",IF(ISBLANK(Tipy!KI39),0,IF(OR(AND(Tipy!KI39=Výsledky!$JF$3,OR(Tipy!KK39=Výsledky!$JH$3+1,Tipy!KK39=Výsledky!$JH$3-1)),AND(Tipy!KK39=Výsledky!$JH$3,OR(Tipy!KI39=Výsledky!$JF$3+1,Tipy!KI39=Výsledky!$JF$3-1))),10,0)))</f>
        <v>0</v>
      </c>
      <c r="LZ45" s="65" t="e">
        <f>IF(ISBLANK($JH$3),"",IF(ISBLANK(Tipy!KI39),"-",SUM(LU45:LY45)))</f>
        <v>#VALUE!</v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 x14ac:dyDescent="0.2">
      <c r="A46" s="287">
        <f>Tipy!A40</f>
        <v>55</v>
      </c>
      <c r="B46" s="302" t="s">
        <v>317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>
        <f>IF(ISBLANK($GB$3),"",IF(ISBLANK(Tipy!EX40),0,IF(AND(Tipy!EX40=Výsledky!$FZ$3,Tipy!EZ40=Výsledky!$GB$3),60,0)))</f>
        <v>0</v>
      </c>
      <c r="FX46" s="61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61">
        <f>IF(ISBLANK($GB$3),"",IF(OR(Tipy!FA40=Výsledky!$FW$6,Tipy!FA40=Výsledky!$FW$7,Tipy!FA40=Výsledky!$FW$8,Tipy!FA40=Výsledky!$FW$9),IF(VLOOKUP(Tipy!FA40,'Kategórie hráčov'!$A$2:$B$46,2,FALSE)=30,30,20),0))</f>
        <v>0</v>
      </c>
      <c r="FZ46" s="61">
        <f>IF(ISBLANK($GB$3),"",IF(OR(Tipy!FB40=Výsledky!$FZ$6,Tipy!FB40=Výsledky!$FZ$7,Tipy!FB40=Výsledky!$FZ$8,Tipy!FB40=Výsledky!$FZ$9),IF(VLOOKUP(Tipy!FB40,'Kategórie hráčov'!$A$2:$B$46,2,FALSE)=30,30,20),0))</f>
        <v>0</v>
      </c>
      <c r="GA46" s="62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5">
        <f>IF(ISBLANK($GB$3),"",IF(ISBLANK(Tipy!EX40),"-",SUM(FW46:GA46)))</f>
        <v>0</v>
      </c>
      <c r="GC46" s="64"/>
      <c r="GD46" s="61">
        <f>IF(ISBLANK($GI$3),"",IF(ISBLANK(Tipy!FD40),0,IF(AND(Tipy!FD40=Výsledky!$GG$3,Tipy!FF40=Výsledky!$GI$3),60,0)))</f>
        <v>0</v>
      </c>
      <c r="GE46" s="61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61">
        <f>IF(ISBLANK($GI$3),"",IF(OR(Tipy!FG40=Výsledky!$GD$6,Tipy!FG40=Výsledky!$GD$7,Tipy!FG40=Výsledky!$GD$8,Tipy!FG40=Výsledky!$GD$9),VLOOKUP(Tipy!FG40,'Kategórie hráčov'!$A$2:$B$51,2,FALSE),0))</f>
        <v>0</v>
      </c>
      <c r="GG46" s="61">
        <f>IF(ISBLANK($GI$3),"",IF(OR(Tipy!FH40=Výsledky!$GG$6,Tipy!FH40=Výsledky!$GG$7,Tipy!FH40=Výsledky!$GG$8,Tipy!FH40=Výsledky!$GG$9),VLOOKUP(Tipy!FH40,'Kategórie hráčov'!$A$27:$B$76,2,FALSE),0))</f>
        <v>0</v>
      </c>
      <c r="GH46" s="62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5" t="str">
        <f>IF(ISBLANK($GI$3),"",IF(ISBLANK(Tipy!FD40),"-",SUM(GD46:GH46)))</f>
        <v>-</v>
      </c>
      <c r="GJ46" s="64"/>
      <c r="GK46" s="61">
        <f>IF(ISBLANK($GP$3),"",IF(ISBLANK(Tipy!FJ40),0,IF(AND(Tipy!FJ40=Výsledky!$GN$3,Tipy!FL40=Výsledky!$GP$3),60,0)))</f>
        <v>0</v>
      </c>
      <c r="GL46" s="61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61">
        <f>IF(ISBLANK($GP$3),"",IF(OR(Tipy!FM40=Výsledky!$GK$6,Tipy!FM40=Výsledky!$GK$7,Tipy!FM40=Výsledky!$GK$8,Tipy!FM40=Výsledky!$GK$9),VLOOKUP(Tipy!FM40,'Kategórie hráčov'!$A$2:$B$51,2,FALSE),0))</f>
        <v>20</v>
      </c>
      <c r="GN46" s="61">
        <f>IF(ISBLANK($GP$3),"",IF(OR(Tipy!FN40=Výsledky!$GN$6,Tipy!FN40=Výsledky!$GN$7,Tipy!FN40=Výsledky!$GN$8,Tipy!FN40=Výsledky!$GN$9),VLOOKUP(Tipy!FN40,'Kategórie hráčov'!$A$27:$B$76,2,FALSE),0))</f>
        <v>0</v>
      </c>
      <c r="GO46" s="62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5">
        <f>IF(ISBLANK($GP$3),"",IF(ISBLANK(Tipy!FJ40),"-",SUM(GK46:GO46)))</f>
        <v>20</v>
      </c>
      <c r="GQ46" s="64"/>
      <c r="GR46" s="61">
        <f>IF(ISBLANK($GW$3),"",IF(ISBLANK(Tipy!FP40),0,IF(AND(Tipy!FP40=Výsledky!$GU$3,Tipy!FR40=Výsledky!$GW$3),60,0)))</f>
        <v>0</v>
      </c>
      <c r="GS46" s="61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61">
        <f>IF(ISBLANK($GW$3),"",IF(OR(Tipy!FS40=Výsledky!$GR$6,Tipy!FS40=Výsledky!$GR$7,Tipy!FS40=Výsledky!$GR$8,Tipy!FS40=Výsledky!$GR$9),VLOOKUP(Tipy!FS40,'Kategórie hráčov'!$A$2:$B$51,2,FALSE),0))</f>
        <v>20</v>
      </c>
      <c r="GU46" s="61">
        <f>IF(ISBLANK($GW$3),"",IF(OR(Tipy!FT40=Výsledky!$GU$6,Tipy!FT40=Výsledky!$GU$7,Tipy!FT40=Výsledky!$GU$8,Tipy!FT40=Výsledky!$GU$9),VLOOKUP(Tipy!FT40,'Kategórie hráčov'!$A$27:$B$76,2,FALSE),0))</f>
        <v>0</v>
      </c>
      <c r="GV46" s="62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5">
        <f>IF(ISBLANK($GW$3),"",IF(ISBLANK(Tipy!FP40),"-",SUM(GR46:GV46)))</f>
        <v>40</v>
      </c>
      <c r="GX46" s="64"/>
      <c r="GY46" s="61">
        <f>IF(ISBLANK($HD$3),"",IF(ISBLANK(Tipy!FV40),0,IF(AND(Tipy!FV40=Výsledky!$HB$3,Tipy!FX40=Výsledky!$HD$3),60,0)))</f>
        <v>0</v>
      </c>
      <c r="GZ46" s="61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61">
        <f>IF(ISBLANK($HD$3),"",IF(OR(Tipy!FY40=Výsledky!$GY$6,Tipy!FY40=Výsledky!$GY$7,Tipy!FY40=Výsledky!$GY$8,Tipy!FY40=Výsledky!$GY$9),VLOOKUP(Tipy!FY40,'Kategórie hráčov'!$A$2:$B$51,2,FALSE),0))</f>
        <v>20</v>
      </c>
      <c r="HB46" s="61">
        <f>IF(ISBLANK($HD$3),"",IF(OR(Tipy!FZ40=Výsledky!$HB$6,Tipy!FZ40=Výsledky!$HB$7,Tipy!FZ40=Výsledky!$HB$8,Tipy!FZ40=Výsledky!$HB$9),VLOOKUP(Tipy!FZ40,'Kategórie hráčov'!$A$27:$B$76,2,FALSE),0))</f>
        <v>20</v>
      </c>
      <c r="HC46" s="62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5">
        <f>IF(ISBLANK($HD$3),"",IF(ISBLANK(Tipy!FV40),"-",SUM(GY46:HC46)))</f>
        <v>70</v>
      </c>
      <c r="HE46" s="64"/>
      <c r="HF46" s="61">
        <f>IF(ISBLANK($HK$3),"",IF(ISBLANK(Tipy!GB40),0,IF(AND(Tipy!GB40=Výsledky!$HI$3,Tipy!GD40=Výsledky!$HK$3),60,0)))</f>
        <v>0</v>
      </c>
      <c r="HG46" s="61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61">
        <f>IF(ISBLANK($HK$3),"",IF(OR(Tipy!GE40=Výsledky!$HF$6,Tipy!GE40=Výsledky!$HF$7,Tipy!GE40=Výsledky!$HF$8,Tipy!GE40=Výsledky!$HF$9),VLOOKUP(Tipy!GE40,'Kategórie hráčov'!$A$2:$B$51,2,FALSE),0))</f>
        <v>0</v>
      </c>
      <c r="HI46" s="61">
        <f>IF(ISBLANK($HK$3),"",IF(OR(Tipy!GF40=Výsledky!$HI$6,Tipy!GF40=Výsledky!$HI$7,Tipy!GF40=Výsledky!$HI$8,Tipy!GF40=Výsledky!$HI$9),VLOOKUP(Tipy!GF40,'Kategórie hráčov'!$A$27:$B$76,2,FALSE),0))</f>
        <v>0</v>
      </c>
      <c r="HJ46" s="62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5">
        <f>IF(ISBLANK($HK$3),"",IF(ISBLANK(Tipy!GB40),"-",SUM(HF46:HJ46)))</f>
        <v>30</v>
      </c>
      <c r="HL46" s="64"/>
      <c r="HM46" s="61">
        <f>IF(ISBLANK($HR$3),"",IF(ISBLANK(Tipy!GH40),0,IF(AND(Tipy!GH40=Výsledky!$HP$3,Tipy!GJ40=Výsledky!$HR$3),60,0)))</f>
        <v>0</v>
      </c>
      <c r="HN46" s="61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61">
        <f>IF(ISBLANK($HR$3),"",IF(OR(Tipy!GK40=Výsledky!$HM$6,Tipy!GK40=Výsledky!$HM$7,Tipy!GK40=Výsledky!$HM$8,Tipy!GK40=Výsledky!$HM$9),VLOOKUP(Tipy!GK40,'Kategórie hráčov'!$A$2:$B$51,2,FALSE),0))</f>
        <v>0</v>
      </c>
      <c r="HP46" s="61">
        <f>IF(ISBLANK($HR$3),"",IF(OR(Tipy!GL40=Výsledky!$HP$6,Tipy!GL40=Výsledky!$HP$7,Tipy!GL40=Výsledky!$HP$8,Tipy!GL40=Výsledky!$HP$9),VLOOKUP(Tipy!GL40,'Kategórie hráčov'!$A$27:$B$76,2,FALSE),0))</f>
        <v>0</v>
      </c>
      <c r="HQ46" s="62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5" t="str">
        <f>IF(ISBLANK($HR$3),"",IF(ISBLANK(Tipy!GH40),"-",SUM(HM46:HQ46)))</f>
        <v>-</v>
      </c>
      <c r="HS46" s="64"/>
      <c r="HT46" s="61">
        <f>IF(ISBLANK($HY$3),"",IF(ISBLANK(Tipy!GN40),0,IF(AND(Tipy!GN40=Výsledky!$HW$3,Tipy!GP40=Výsledky!$HY$3),60,0)))</f>
        <v>0</v>
      </c>
      <c r="HU46" s="61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61">
        <f>IF(ISBLANK($HY$3),"",IF(OR(Tipy!GQ40=Výsledky!$HT$6,Tipy!GQ40=Výsledky!$HT$7,Tipy!GQ40=Výsledky!$HT$8,Tipy!GQ40=Výsledky!$HT$9),VLOOKUP(Tipy!GQ40,'Kategórie hráčov'!$A$2:$B$51,2,FALSE),0))</f>
        <v>20</v>
      </c>
      <c r="HW46" s="61">
        <f>IF(ISBLANK($HY$3),"",IF(OR(Tipy!GR40=Výsledky!$HW$6,Tipy!GR40=Výsledky!$HW$7,Tipy!GR40=Výsledky!$HW$8,Tipy!GR40=Výsledky!$HW$9),VLOOKUP(Tipy!GR40,'Kategórie hráčov'!$A$27:$B$76,2,FALSE),0))</f>
        <v>0</v>
      </c>
      <c r="HX46" s="62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5">
        <f>IF(ISBLANK($HY$3),"",IF(ISBLANK(Tipy!GN40),"-",SUM(HT46:HX46)))</f>
        <v>40</v>
      </c>
      <c r="HZ46" s="64"/>
      <c r="IA46" s="61">
        <f>IF(ISBLANK($IF$3),"",IF(ISBLANK(Tipy!GT40),0,IF(AND(Tipy!GT40=Výsledky!$ID$3,Tipy!GV40=Výsledky!$IF$3),60,0)))</f>
        <v>0</v>
      </c>
      <c r="IB46" s="61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61">
        <f>IF(ISBLANK($IF$3),"",IF(OR(Tipy!GW40=Výsledky!$IA$6,Tipy!GW40=Výsledky!$IA$7,Tipy!GW40=Výsledky!$IA$8,Tipy!GW40=Výsledky!$IA$9),VLOOKUP(Tipy!GW40,'Kategórie hráčov'!$A$2:$B$51,2,FALSE),0))</f>
        <v>20</v>
      </c>
      <c r="ID46" s="61">
        <f>IF(ISBLANK($IF$3),"",IF(OR(Tipy!GX40=Výsledky!$ID$6,Tipy!GX40=Výsledky!$ID$7,Tipy!GX40=Výsledky!$ID$8,Tipy!GX40=Výsledky!$ID$9),IF(VLOOKUP(Tipy!GX40,'Kategórie hráčov'!$A$2:$B$46,2,FALSE)=30,30,20),0))</f>
        <v>0</v>
      </c>
      <c r="IE46" s="62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65">
        <f>IF(ISBLANK($IF$3),"",IF(ISBLANK(Tipy!GT40),"-",SUM(IA46:IE46)))</f>
        <v>20</v>
      </c>
      <c r="IG46" s="64"/>
      <c r="IH46" s="61">
        <f>IF(ISBLANK($IM$3),"",IF(ISBLANK(Tipy!GZ40),0,IF(AND(Tipy!GZ40=Výsledky!$IK$3,Tipy!HB40=Výsledky!$IM$3),60,0)))</f>
        <v>0</v>
      </c>
      <c r="II46" s="61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61">
        <f>IF(ISBLANK($IM$3),"",IF(OR(Tipy!HC40=Výsledky!$IH$6,Tipy!HC40=Výsledky!$IH$7,Tipy!HC40=Výsledky!$IH$8,Tipy!HC40=Výsledky!$IH$9),VLOOKUP(Tipy!HC40,'Kategórie hráčov'!$A$2:$B$51,2,FALSE),0))</f>
        <v>0</v>
      </c>
      <c r="IK46" s="61">
        <f>IF(ISBLANK($IM$3),"",IF(OR(Tipy!HD40=Výsledky!$IK$6,Tipy!HD40=Výsledky!$IK$7,Tipy!HD40=Výsledky!$IK$8,Tipy!HD40=Výsledky!$IK$9),VLOOKUP(Tipy!HD40,'Kategórie hráčov'!$A$27:$B$76,2,FALSE),0))</f>
        <v>0</v>
      </c>
      <c r="IL46" s="62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65" t="str">
        <f>IF(ISBLANK($IM$3),"",IF(ISBLANK(Tipy!GZ40),"-",SUM(IH46:IL46)))</f>
        <v>-</v>
      </c>
      <c r="IN46" s="64"/>
      <c r="IO46" s="61">
        <f>IF(ISBLANK($IT$3),"",IF(ISBLANK(Tipy!HF40),0,IF(AND(Tipy!HF40=Výsledky!$IR$3,Tipy!HH40=Výsledky!$IT$3),60,0)))</f>
        <v>0</v>
      </c>
      <c r="IP46" s="61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61">
        <f>IF(ISBLANK($IT$3),"",IF(OR(Tipy!HI40=Výsledky!$IO$6,Tipy!HI40=Výsledky!$IO$7,Tipy!HI40=Výsledky!$IO$8,Tipy!HI40=Výsledky!$IO$9),VLOOKUP(Tipy!HI40,'Kategórie hráčov'!$A$2:$B$51,2,FALSE),0))</f>
        <v>0</v>
      </c>
      <c r="IR46" s="61">
        <f>IF(ISBLANK($IT$3),"",IF(OR(Tipy!HJ40=Výsledky!$IR$6,Tipy!HJ40=Výsledky!$IR$7,Tipy!HJ40=Výsledky!$IR$8,Tipy!HJ40=Výsledky!$IR$9),VLOOKUP(Tipy!HJ40,'Kategórie hráčov'!$A$27:$B$76,2,FALSE),0))</f>
        <v>0</v>
      </c>
      <c r="IS46" s="62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65">
        <f>IF(ISBLANK($IT$3),"",IF(ISBLANK(Tipy!HF40),"-",SUM(IO46:IS46)))</f>
        <v>20</v>
      </c>
      <c r="IU46" s="64"/>
      <c r="IV46" s="61">
        <f>IF(ISBLANK($JA$3),"",IF(ISBLANK(Tipy!HL40),0,IF(AND(Tipy!HL40=Výsledky!$IY$3,Tipy!HN40=Výsledky!$JA$3),60,0)))</f>
        <v>0</v>
      </c>
      <c r="IW46" s="61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61">
        <f>IF(ISBLANK($JA$3),"",IF(OR(Tipy!HO40=Výsledky!$IV$6,Tipy!HO40=Výsledky!$IV$7,Tipy!HO40=Výsledky!$IV$8,Tipy!HO40=Výsledky!$IV$9),IF(VLOOKUP(Tipy!HO40,'Kategórie hráčov'!$A$2:$B$46,2,FALSE)=30,30,20),0))</f>
        <v>0</v>
      </c>
      <c r="IY46" s="61">
        <f>IF(ISBLANK($JA$3),"",IF(OR(Tipy!HP40=Výsledky!$IY$6,Tipy!HP40=Výsledky!$IY$7,Tipy!HP40=Výsledky!$IY$8,Tipy!HP40=Výsledky!$IY$9),IF(VLOOKUP(Tipy!HP40,'Kategórie hráčov'!$A$2:$B$46,2,FALSE)=30,30,20),0))</f>
        <v>0</v>
      </c>
      <c r="IZ46" s="62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65">
        <f>IF(ISBLANK($JA$3),"",IF(ISBLANK(Tipy!HL40),"-",SUM(IV46:IZ46)))</f>
        <v>0</v>
      </c>
      <c r="JB46" s="64"/>
      <c r="JC46" s="102">
        <f>IF(ISBLANK($JH$3),"",IF(ISBLANK(Tipy!HR40),0,IF(AND(Tipy!HR40=Výsledky!$JF$3,Tipy!HT40=Výsledky!$JH$3),60,0)))</f>
        <v>0</v>
      </c>
      <c r="JD46" s="101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01">
        <f>IF(ISBLANK($JH$3),"",IF(OR(Tipy!HU40=Výsledky!$JC$6,Tipy!HU40=Výsledky!$JC$7,Tipy!HU40=Výsledky!$JC$8,Tipy!HU40=Výsledky!$JC$9),VLOOKUP(Tipy!HU40,'Kategórie hráčov'!$A$2:$B$51,2,FALSE),0))</f>
        <v>20</v>
      </c>
      <c r="JF46" s="101">
        <f>IF(ISBLANK($JH$3),"",IF(OR(Tipy!HV40=Výsledky!$JF$6,Tipy!HV40=Výsledky!$JF$7,Tipy!HV40=Výsledky!$JF$8,Tipy!HV40=Výsledky!$JF$9),VLOOKUP(Tipy!HV40,'Kategórie hráčov'!$A$27:$B$76,2,FALSE),0))</f>
        <v>30</v>
      </c>
      <c r="JG46" s="303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63">
        <f>IF(ISBLANK($JH$3),"",IF(ISBLANK(Tipy!HR40),"-",SUM(JC46:JG46)))</f>
        <v>80</v>
      </c>
      <c r="JI46" s="64"/>
      <c r="JJ46" s="61">
        <f>IF(ISBLANK($JH$3),"",IF(ISBLANK(Tipy!HX40),0,IF(AND(Tipy!HX40=Výsledky!$JF$3,Tipy!HZ40=Výsledky!$JH$3),60,0)))</f>
        <v>0</v>
      </c>
      <c r="JK46" s="61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61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61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62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65" t="str">
        <f>IF(ISBLANK($JH$3),"",IF(ISBLANK(Tipy!HX40),"-",SUM(JJ46:JN46)))</f>
        <v>-</v>
      </c>
      <c r="JP46" s="64"/>
      <c r="JQ46" s="61">
        <f>IF(ISBLANK($JV$3),"",IF(ISBLANK(Tipy!ID40),0,IF(AND(Tipy!ID40=Výsledky!$JT$3,Tipy!IF40=Výsledky!$JV$3),60,0)))</f>
        <v>0</v>
      </c>
      <c r="JR46" s="61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61">
        <f>IF(ISBLANK($JV$3),"",IF(OR(Tipy!IG40=Výsledky!$JQ$6,Tipy!IG40=Výsledky!$JQ$7,Tipy!IG40=Výsledky!$JQ$8,Tipy!IG40=Výsledky!$JQ$9),VLOOKUP(Tipy!IG40,'Kategórie hráčov'!$A$2:$B$51,2,FALSE),0))</f>
        <v>20</v>
      </c>
      <c r="JT46" s="61">
        <f>IF(ISBLANK($JV$3),"",IF(OR(Tipy!IH40=Výsledky!$JT$6,Tipy!IH40=Výsledky!$JT$7,Tipy!IH40=Výsledky!$JT$8,Tipy!IH40=Výsledky!$JT$9),VLOOKUP(Tipy!IH40,'Kategórie hráčov'!$A$27:$B$76,2,FALSE),0))</f>
        <v>20</v>
      </c>
      <c r="JU46" s="62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65">
        <f>IF(ISBLANK($JV$3),"",IF(ISBLANK(Tipy!ID40),"-",SUM(JQ46:JU46)))</f>
        <v>70</v>
      </c>
      <c r="JW46" s="64"/>
      <c r="JX46" s="61">
        <f>IF(ISBLANK($KQ$3),"",IF(ISBLANK(Tipy!IJ40),0,IF(AND(Tipy!IJ40=Výsledky!$KO$3,Tipy!IL40=Výsledky!$KQ$3),60,0)))</f>
        <v>0</v>
      </c>
      <c r="JY46" s="61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>0</v>
      </c>
      <c r="JZ46" s="61">
        <f>IF(ISBLANK($KQ$3),"",IF(OR(Tipy!IM40=Výsledky!$JX$6,Tipy!IM40=Výsledky!$JX$7,Tipy!IM40=Výsledky!$JX$8,Tipy!IM40=Výsledky!$JX$9),IF(VLOOKUP(Tipy!IM40,'Kategórie hráčov'!$A$2:$B$46,2,FALSE)=30,30,20),0))</f>
        <v>0</v>
      </c>
      <c r="KA46" s="61">
        <f>IF(ISBLANK($KQ$3),"",IF(OR(Tipy!IN40=Výsledky!$KA$6,Tipy!IN40=Výsledky!$KA$7,Tipy!IN40=Výsledky!$KA$8,Tipy!IN40=Výsledky!$KA$9),IF(VLOOKUP(Tipy!IN40,'Kategórie hráčov'!$A$2:$B$46,2,FALSE)=30,30,20),0))</f>
        <v>0</v>
      </c>
      <c r="KB46" s="62">
        <f>IF(ISBLANK($KQ$3),"",IF(ISBLANK(Tipy!IJ40),0,IF(OR(AND(Tipy!IJ40=Výsledky!$KO$3,OR(Tipy!IL40=Výsledky!$KQ$3+1,Tipy!IL40=Výsledky!$KQ$3-1)),AND(Tipy!IL40=Výsledky!$KQ$3,OR(Tipy!IJ40=Výsledky!$KO$3+1,Tipy!IJ40=Výsledky!$KO$3-1))),10,0)))</f>
        <v>0</v>
      </c>
      <c r="KC46" s="65" t="str">
        <f>IF(ISBLANK($KQ$3),"",IF(ISBLANK(Tipy!IJ40),"-",SUM(JX46:KB46)))</f>
        <v>-</v>
      </c>
      <c r="KD46" s="64"/>
      <c r="KE46" s="61">
        <f>IF(ISBLANK($KJ$3),"",IF(ISBLANK(Tipy!IP40),0,IF(AND(Tipy!IP40=Výsledky!$KH$3,Tipy!IR40=Výsledky!$KJ$3),60,0)))</f>
        <v>0</v>
      </c>
      <c r="KF46" s="61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20</v>
      </c>
      <c r="KG46" s="61">
        <f>IF(ISBLANK($KJ$3),"",IF(OR(Tipy!IS40=Výsledky!$KE$6,Tipy!IS40=Výsledky!$KE$7,Tipy!IS40=Výsledky!$KE$8,Tipy!IS40=Výsledky!$KE$9),VLOOKUP(Tipy!IS40,'Kategórie hráčov'!$A$2:$B$51,2,FALSE),0))</f>
        <v>20</v>
      </c>
      <c r="KH46" s="61">
        <f>IF(ISBLANK($KJ$3),"",IF(OR(Tipy!IT40=Výsledky!$KH$6,Tipy!IT40=Výsledky!$KH$7,Tipy!IT40=Výsledky!$KH$8,Tipy!IT40=Výsledky!$KH$9),VLOOKUP(Tipy!IT40,'Kategórie hráčov'!$A$27:$B$76,2,FALSE),0))</f>
        <v>0</v>
      </c>
      <c r="KI46" s="62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65">
        <f>IF(ISBLANK($KJ$3),"",IF(ISBLANK(Tipy!IP40),"-",SUM(KE46:KI46)))</f>
        <v>50</v>
      </c>
      <c r="KK46" s="64"/>
      <c r="KL46" s="61">
        <f>IF(ISBLANK($KQ$3),"",IF(ISBLANK(Tipy!IV40),0,IF(AND(Tipy!IV40=Výsledky!$KO$3,Tipy!IX40=Výsledky!$KQ$3),60,0)))</f>
        <v>0</v>
      </c>
      <c r="KM46" s="61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61">
        <f>IF(ISBLANK($KQ$3),"",IF(OR(Tipy!IY40=Výsledky!$KL$6,Tipy!IY40=Výsledky!$KL$7,Tipy!IY40=Výsledky!$KL$8,Tipy!IY40=Výsledky!$KL$9),VLOOKUP(Tipy!IY40,'Kategórie hráčov'!$A$2:$B$51,2,FALSE),0))</f>
        <v>0</v>
      </c>
      <c r="KO46" s="61">
        <f>IF(ISBLANK($KQ$3),"",IF(OR(Tipy!IZ40=Výsledky!$KO$6,Tipy!IZ40=Výsledky!$KO$7,Tipy!IZ40=Výsledky!$KO$8,Tipy!IZ40=Výsledky!$KO$9),VLOOKUP(Tipy!IZ40,'Kategórie hráčov'!$A$27:$B$76,2,FALSE),0))</f>
        <v>0</v>
      </c>
      <c r="KP46" s="62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65">
        <f>IF(ISBLANK($KJ$3),"",IF(ISBLANK(Tipy!IV40),"-",SUM(KL46:KP46)))</f>
        <v>0</v>
      </c>
      <c r="KR46" s="64"/>
      <c r="KS46" s="61">
        <f>IF(ISBLANK($KX$3),"",IF(ISBLANK(Tipy!JB40),0,IF(AND(Tipy!JB40=Výsledky!$KV$3,Tipy!JD40=Výsledky!$KX$3),60,0)))</f>
        <v>0</v>
      </c>
      <c r="KT46" s="61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61">
        <f>IF(ISBLANK($KX$3),"",IF(OR(Tipy!JE40=Výsledky!$KS$6,Tipy!JE40=Výsledky!$KS$7,Tipy!JE40=Výsledky!$KS$8,Tipy!JE40=Výsledky!$KS$9),VLOOKUP(Tipy!JE40,'Kategórie hráčov'!$A$2:$B$51,2,FALSE),0))</f>
        <v>0</v>
      </c>
      <c r="KV46" s="61">
        <f>IF(ISBLANK($KX$3),"",IF(OR(Tipy!JF40=Výsledky!$KV$6,Tipy!JF40=Výsledky!$KV$7,Tipy!JF40=Výsledky!$KV$8,Tipy!JF40=Výsledky!$KV$9),VLOOKUP(Tipy!JF40,'Kategórie hráčov'!$A$27:$B$76,2,FALSE),0))</f>
        <v>0</v>
      </c>
      <c r="KW46" s="62">
        <f>IF(ISBLANK($KX$3),"",IF(ISBLANK(Tipy!JB40),0,IF(OR(AND(Tipy!JB40=Výsledky!$KV$3,OR(Tipy!JD40=Výsledky!$KX$3+1,Tipy!JD40=Výsledky!$KX$3-1)),AND(Tipy!JD40=Výsledky!$KX$3,OR(Tipy!JB40=Výsledky!$KV$3+1,Tipy!JB40=Výsledky!$KV$3-1))),10,0)))</f>
        <v>10</v>
      </c>
      <c r="KX46" s="65">
        <f>IF(ISBLANK($KX$3),"",IF(ISBLANK(Tipy!JB40),"-",SUM(KS46:KW46)))</f>
        <v>30</v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>
        <f>IF(ISBLANK($JH$3),"",IF(ISBLANK(Tipy!JU40),0,IF(AND(Tipy!JU40=Výsledky!$JF$3,Tipy!JW40=Výsledky!$JH$3),60,0)))</f>
        <v>0</v>
      </c>
      <c r="LH46" s="61" t="e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>#VALUE!</v>
      </c>
      <c r="LI46" s="61" t="e">
        <f>IF(ISBLANK($JH$3),"",IF(OR(Tipy!JX40=Výsledky!#REF!,Tipy!JX40=Výsledky!#REF!,Tipy!JX40=Výsledky!#REF!,Tipy!JX40=Výsledky!$JJ$9),IF(VLOOKUP(Tipy!JX40,'Kategórie hráčov'!$A$2:$B$46,2,FALSE)=30,30,20),0))</f>
        <v>#REF!</v>
      </c>
      <c r="LJ46" s="61" t="e">
        <f>IF(ISBLANK($JH$3),"",IF(OR(Tipy!JY40=Výsledky!#REF!,Tipy!JY40=Výsledky!#REF!,Tipy!JY40=Výsledky!#REF!,Tipy!JY40=Výsledky!$JM$9),IF(VLOOKUP(Tipy!JY40,'Kategórie hráčov'!$A$2:$B$46,2,FALSE)=30,30,20),0))</f>
        <v>#REF!</v>
      </c>
      <c r="LK46" s="62">
        <f>IF(ISBLANK($JH$3),"",IF(ISBLANK(Tipy!JU40),0,IF(OR(AND(Tipy!JU40=Výsledky!$JF$3,OR(Tipy!JW40=Výsledky!$JH$3+1,Tipy!JW40=Výsledky!$JH$3-1)),AND(Tipy!JW40=Výsledky!$JH$3,OR(Tipy!JU40=Výsledky!$JF$3+1,Tipy!JU40=Výsledky!$JF$3-1))),10,0)))</f>
        <v>0</v>
      </c>
      <c r="LL46" s="65" t="e">
        <f>IF(ISBLANK($JH$3),"",IF(ISBLANK(Tipy!JU40),"-",SUM(LG46:LK46)))</f>
        <v>#VALUE!</v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>
        <f>IF(ISBLANK($JH$3),"",IF(ISBLANK(Tipy!KI40),0,IF(AND(Tipy!KI40=Výsledky!$JF$3,Tipy!KK40=Výsledky!$JH$3),60,0)))</f>
        <v>0</v>
      </c>
      <c r="LV46" s="61" t="e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>#VALUE!</v>
      </c>
      <c r="LW46" s="61" t="e">
        <f>IF(ISBLANK($JH$3),"",IF(OR(Tipy!KL40=Výsledky!#REF!,Tipy!KL40=Výsledky!#REF!,Tipy!KL40=Výsledky!#REF!,Tipy!KL40=Výsledky!$JJ$9),IF(VLOOKUP(Tipy!KL40,'Kategórie hráčov'!$A$2:$B$46,2,FALSE)=30,30,20),0))</f>
        <v>#REF!</v>
      </c>
      <c r="LX46" s="61" t="e">
        <f>IF(ISBLANK($JH$3),"",IF(OR(Tipy!KM40=Výsledky!#REF!,Tipy!KM40=Výsledky!#REF!,Tipy!KM40=Výsledky!#REF!,Tipy!KM40=Výsledky!$JM$9),IF(VLOOKUP(Tipy!KM40,'Kategórie hráčov'!$A$2:$B$46,2,FALSE)=30,30,20),0))</f>
        <v>#REF!</v>
      </c>
      <c r="LY46" s="62">
        <f>IF(ISBLANK($JH$3),"",IF(ISBLANK(Tipy!KI40),0,IF(OR(AND(Tipy!KI40=Výsledky!$JF$3,OR(Tipy!KK40=Výsledky!$JH$3+1,Tipy!KK40=Výsledky!$JH$3-1)),AND(Tipy!KK40=Výsledky!$JH$3,OR(Tipy!KI40=Výsledky!$JF$3+1,Tipy!KI40=Výsledky!$JF$3-1))),10,0)))</f>
        <v>0</v>
      </c>
      <c r="LZ46" s="65" t="e">
        <f>IF(ISBLANK($JH$3),"",IF(ISBLANK(Tipy!KI40),"-",SUM(LU46:LY46)))</f>
        <v>#VALUE!</v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 x14ac:dyDescent="0.2">
      <c r="A47" s="287">
        <f>Tipy!A41</f>
        <v>43</v>
      </c>
      <c r="B47" s="302" t="s">
        <v>250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>
        <f>IF(ISBLANK($GB$3),"",IF(ISBLANK(Tipy!EX41),0,IF(AND(Tipy!EX41=Výsledky!$FZ$3,Tipy!EZ41=Výsledky!$GB$3),60,0)))</f>
        <v>0</v>
      </c>
      <c r="FX47" s="61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61">
        <f>IF(ISBLANK($GB$3),"",IF(OR(Tipy!FA41=Výsledky!$FW$6,Tipy!FA41=Výsledky!$FW$7,Tipy!FA41=Výsledky!$FW$8,Tipy!FA41=Výsledky!$FW$9),IF(VLOOKUP(Tipy!FA41,'Kategórie hráčov'!$A$2:$B$46,2,FALSE)=30,30,20),0))</f>
        <v>0</v>
      </c>
      <c r="FZ47" s="61">
        <f>IF(ISBLANK($GB$3),"",IF(OR(Tipy!FB41=Výsledky!$FZ$6,Tipy!FB41=Výsledky!$FZ$7,Tipy!FB41=Výsledky!$FZ$8,Tipy!FB41=Výsledky!$FZ$9),IF(VLOOKUP(Tipy!FB41,'Kategórie hráčov'!$A$2:$B$46,2,FALSE)=30,30,20),0))</f>
        <v>0</v>
      </c>
      <c r="GA47" s="62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5">
        <f>IF(ISBLANK($GB$3),"",IF(ISBLANK(Tipy!EX41),"-",SUM(FW47:GA47)))</f>
        <v>0</v>
      </c>
      <c r="GC47" s="64"/>
      <c r="GD47" s="61">
        <f>IF(ISBLANK($GI$3),"",IF(ISBLANK(Tipy!FD41),0,IF(AND(Tipy!FD41=Výsledky!$GG$3,Tipy!FF41=Výsledky!$GI$3),60,0)))</f>
        <v>0</v>
      </c>
      <c r="GE47" s="61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61">
        <f>IF(ISBLANK($GI$3),"",IF(OR(Tipy!FG41=Výsledky!$GD$6,Tipy!FG41=Výsledky!$GD$7,Tipy!FG41=Výsledky!$GD$8,Tipy!FG41=Výsledky!$GD$9),VLOOKUP(Tipy!FG41,'Kategórie hráčov'!$A$2:$B$51,2,FALSE),0))</f>
        <v>0</v>
      </c>
      <c r="GG47" s="61">
        <f>IF(ISBLANK($GI$3),"",IF(OR(Tipy!FH41=Výsledky!$GG$6,Tipy!FH41=Výsledky!$GG$7,Tipy!FH41=Výsledky!$GG$8,Tipy!FH41=Výsledky!$GG$9),VLOOKUP(Tipy!FH41,'Kategórie hráčov'!$A$27:$B$76,2,FALSE),0))</f>
        <v>0</v>
      </c>
      <c r="GH47" s="62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5">
        <f>IF(ISBLANK($GI$3),"",IF(ISBLANK(Tipy!FD41),"-",SUM(GD47:GH47)))</f>
        <v>20</v>
      </c>
      <c r="GJ47" s="64"/>
      <c r="GK47" s="61">
        <f>IF(ISBLANK($GP$3),"",IF(ISBLANK(Tipy!FJ41),0,IF(AND(Tipy!FJ41=Výsledky!$GN$3,Tipy!FL41=Výsledky!$GP$3),60,0)))</f>
        <v>0</v>
      </c>
      <c r="GL47" s="61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61">
        <f>IF(ISBLANK($GP$3),"",IF(OR(Tipy!FM41=Výsledky!$GK$6,Tipy!FM41=Výsledky!$GK$7,Tipy!FM41=Výsledky!$GK$8,Tipy!FM41=Výsledky!$GK$9),VLOOKUP(Tipy!FM41,'Kategórie hráčov'!$A$2:$B$51,2,FALSE),0))</f>
        <v>0</v>
      </c>
      <c r="GN47" s="61">
        <f>IF(ISBLANK($GP$3),"",IF(OR(Tipy!FN41=Výsledky!$GN$6,Tipy!FN41=Výsledky!$GN$7,Tipy!FN41=Výsledky!$GN$8,Tipy!FN41=Výsledky!$GN$9),VLOOKUP(Tipy!FN41,'Kategórie hráčov'!$A$27:$B$76,2,FALSE),0))</f>
        <v>0</v>
      </c>
      <c r="GO47" s="62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5">
        <f>IF(ISBLANK($GP$3),"",IF(ISBLANK(Tipy!FJ41),"-",SUM(GK47:GO47)))</f>
        <v>0</v>
      </c>
      <c r="GQ47" s="64"/>
      <c r="GR47" s="61">
        <f>IF(ISBLANK($GW$3),"",IF(ISBLANK(Tipy!FP41),0,IF(AND(Tipy!FP41=Výsledky!$GU$3,Tipy!FR41=Výsledky!$GW$3),60,0)))</f>
        <v>0</v>
      </c>
      <c r="GS47" s="61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61">
        <f>IF(ISBLANK($GW$3),"",IF(OR(Tipy!FS41=Výsledky!$GR$6,Tipy!FS41=Výsledky!$GR$7,Tipy!FS41=Výsledky!$GR$8,Tipy!FS41=Výsledky!$GR$9),VLOOKUP(Tipy!FS41,'Kategórie hráčov'!$A$2:$B$51,2,FALSE),0))</f>
        <v>0</v>
      </c>
      <c r="GU47" s="61">
        <f>IF(ISBLANK($GW$3),"",IF(OR(Tipy!FT41=Výsledky!$GU$6,Tipy!FT41=Výsledky!$GU$7,Tipy!FT41=Výsledky!$GU$8,Tipy!FT41=Výsledky!$GU$9),VLOOKUP(Tipy!FT41,'Kategórie hráčov'!$A$27:$B$76,2,FALSE),0))</f>
        <v>0</v>
      </c>
      <c r="GV47" s="62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5" t="str">
        <f>IF(ISBLANK($GW$3),"",IF(ISBLANK(Tipy!FP41),"-",SUM(GR47:GV47)))</f>
        <v>-</v>
      </c>
      <c r="GX47" s="64"/>
      <c r="GY47" s="61">
        <f>IF(ISBLANK($HD$3),"",IF(ISBLANK(Tipy!FV41),0,IF(AND(Tipy!FV41=Výsledky!$HB$3,Tipy!FX41=Výsledky!$HD$3),60,0)))</f>
        <v>0</v>
      </c>
      <c r="GZ47" s="61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61">
        <f>IF(ISBLANK($HD$3),"",IF(OR(Tipy!FY41=Výsledky!$GY$6,Tipy!FY41=Výsledky!$GY$7,Tipy!FY41=Výsledky!$GY$8,Tipy!FY41=Výsledky!$GY$9),VLOOKUP(Tipy!FY41,'Kategórie hráčov'!$A$2:$B$51,2,FALSE),0))</f>
        <v>0</v>
      </c>
      <c r="HB47" s="61">
        <f>IF(ISBLANK($HD$3),"",IF(OR(Tipy!FZ41=Výsledky!$HB$6,Tipy!FZ41=Výsledky!$HB$7,Tipy!FZ41=Výsledky!$HB$8,Tipy!FZ41=Výsledky!$HB$9),VLOOKUP(Tipy!FZ41,'Kategórie hráčov'!$A$27:$B$76,2,FALSE),0))</f>
        <v>20</v>
      </c>
      <c r="HC47" s="62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5">
        <f>IF(ISBLANK($HD$3),"",IF(ISBLANK(Tipy!FV41),"-",SUM(GY47:HC47)))</f>
        <v>40</v>
      </c>
      <c r="HE47" s="64"/>
      <c r="HF47" s="61">
        <f>IF(ISBLANK($HK$3),"",IF(ISBLANK(Tipy!GB41),0,IF(AND(Tipy!GB41=Výsledky!$HI$3,Tipy!GD41=Výsledky!$HK$3),60,0)))</f>
        <v>0</v>
      </c>
      <c r="HG47" s="61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61">
        <f>IF(ISBLANK($HK$3),"",IF(OR(Tipy!GE41=Výsledky!$HF$6,Tipy!GE41=Výsledky!$HF$7,Tipy!GE41=Výsledky!$HF$8,Tipy!GE41=Výsledky!$HF$9),VLOOKUP(Tipy!GE41,'Kategórie hráčov'!$A$2:$B$51,2,FALSE),0))</f>
        <v>0</v>
      </c>
      <c r="HI47" s="61">
        <f>IF(ISBLANK($HK$3),"",IF(OR(Tipy!GF41=Výsledky!$HI$6,Tipy!GF41=Výsledky!$HI$7,Tipy!GF41=Výsledky!$HI$8,Tipy!GF41=Výsledky!$HI$9),VLOOKUP(Tipy!GF41,'Kategórie hráčov'!$A$27:$B$76,2,FALSE),0))</f>
        <v>0</v>
      </c>
      <c r="HJ47" s="62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5">
        <f>IF(ISBLANK($HK$3),"",IF(ISBLANK(Tipy!GB41),"-",SUM(HF47:HJ47)))</f>
        <v>20</v>
      </c>
      <c r="HL47" s="64"/>
      <c r="HM47" s="61">
        <f>IF(ISBLANK($HR$3),"",IF(ISBLANK(Tipy!GH41),0,IF(AND(Tipy!GH41=Výsledky!$HP$3,Tipy!GJ41=Výsledky!$HR$3),60,0)))</f>
        <v>60</v>
      </c>
      <c r="HN47" s="61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61">
        <f>IF(ISBLANK($HR$3),"",IF(OR(Tipy!GK41=Výsledky!$HM$6,Tipy!GK41=Výsledky!$HM$7,Tipy!GK41=Výsledky!$HM$8,Tipy!GK41=Výsledky!$HM$9),VLOOKUP(Tipy!GK41,'Kategórie hráčov'!$A$2:$B$51,2,FALSE),0))</f>
        <v>0</v>
      </c>
      <c r="HP47" s="61">
        <f>IF(ISBLANK($HR$3),"",IF(OR(Tipy!GL41=Výsledky!$HP$6,Tipy!GL41=Výsledky!$HP$7,Tipy!GL41=Výsledky!$HP$8,Tipy!GL41=Výsledky!$HP$9),VLOOKUP(Tipy!GL41,'Kategórie hráčov'!$A$27:$B$76,2,FALSE),0))</f>
        <v>0</v>
      </c>
      <c r="HQ47" s="62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5">
        <f>IF(ISBLANK($HR$3),"",IF(ISBLANK(Tipy!GH41),"-",SUM(HM47:HQ47)))</f>
        <v>60</v>
      </c>
      <c r="HS47" s="64"/>
      <c r="HT47" s="61">
        <f>IF(ISBLANK($HY$3),"",IF(ISBLANK(Tipy!GN41),0,IF(AND(Tipy!GN41=Výsledky!$HW$3,Tipy!GP41=Výsledky!$HY$3),60,0)))</f>
        <v>60</v>
      </c>
      <c r="HU47" s="61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61">
        <f>IF(ISBLANK($HY$3),"",IF(OR(Tipy!GQ41=Výsledky!$HT$6,Tipy!GQ41=Výsledky!$HT$7,Tipy!GQ41=Výsledky!$HT$8,Tipy!GQ41=Výsledky!$HT$9),VLOOKUP(Tipy!GQ41,'Kategórie hráčov'!$A$2:$B$51,2,FALSE),0))</f>
        <v>20</v>
      </c>
      <c r="HW47" s="61">
        <f>IF(ISBLANK($HY$3),"",IF(OR(Tipy!GR41=Výsledky!$HW$6,Tipy!GR41=Výsledky!$HW$7,Tipy!GR41=Výsledky!$HW$8,Tipy!GR41=Výsledky!$HW$9),VLOOKUP(Tipy!GR41,'Kategórie hráčov'!$A$27:$B$76,2,FALSE),0))</f>
        <v>0</v>
      </c>
      <c r="HX47" s="62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5">
        <f>IF(ISBLANK($HY$3),"",IF(ISBLANK(Tipy!GN41),"-",SUM(HT47:HX47)))</f>
        <v>80</v>
      </c>
      <c r="HZ47" s="64"/>
      <c r="IA47" s="61">
        <f>IF(ISBLANK($IF$3),"",IF(ISBLANK(Tipy!GT41),0,IF(AND(Tipy!GT41=Výsledky!$ID$3,Tipy!GV41=Výsledky!$IF$3),60,0)))</f>
        <v>0</v>
      </c>
      <c r="IB47" s="61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61">
        <f>IF(ISBLANK($IF$3),"",IF(OR(Tipy!GW41=Výsledky!$IA$6,Tipy!GW41=Výsledky!$IA$7,Tipy!GW41=Výsledky!$IA$8,Tipy!GW41=Výsledky!$IA$9),VLOOKUP(Tipy!GW41,'Kategórie hráčov'!$A$2:$B$51,2,FALSE),0))</f>
        <v>0</v>
      </c>
      <c r="ID47" s="61">
        <f>IF(ISBLANK($IF$3),"",IF(OR(Tipy!GX41=Výsledky!$ID$6,Tipy!GX41=Výsledky!$ID$7,Tipy!GX41=Výsledky!$ID$8,Tipy!GX41=Výsledky!$ID$9),IF(VLOOKUP(Tipy!GX41,'Kategórie hráčov'!$A$2:$B$46,2,FALSE)=30,30,20),0))</f>
        <v>0</v>
      </c>
      <c r="IE47" s="62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65">
        <f>IF(ISBLANK($IF$3),"",IF(ISBLANK(Tipy!GT41),"-",SUM(IA47:IE47)))</f>
        <v>20</v>
      </c>
      <c r="IG47" s="64"/>
      <c r="IH47" s="61">
        <f>IF(ISBLANK($IM$3),"",IF(ISBLANK(Tipy!GZ41),0,IF(AND(Tipy!GZ41=Výsledky!$IK$3,Tipy!HB41=Výsledky!$IM$3),60,0)))</f>
        <v>0</v>
      </c>
      <c r="II47" s="61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61">
        <f>IF(ISBLANK($IM$3),"",IF(OR(Tipy!HC41=Výsledky!$IH$6,Tipy!HC41=Výsledky!$IH$7,Tipy!HC41=Výsledky!$IH$8,Tipy!HC41=Výsledky!$IH$9),VLOOKUP(Tipy!HC41,'Kategórie hráčov'!$A$2:$B$51,2,FALSE),0))</f>
        <v>20</v>
      </c>
      <c r="IK47" s="61">
        <f>IF(ISBLANK($IM$3),"",IF(OR(Tipy!HD41=Výsledky!$IK$6,Tipy!HD41=Výsledky!$IK$7,Tipy!HD41=Výsledky!$IK$8,Tipy!HD41=Výsledky!$IK$9),VLOOKUP(Tipy!HD41,'Kategórie hráčov'!$A$27:$B$76,2,FALSE),0))</f>
        <v>0</v>
      </c>
      <c r="IL47" s="62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65">
        <f>IF(ISBLANK($IM$3),"",IF(ISBLANK(Tipy!GZ41),"-",SUM(IH47:IL47)))</f>
        <v>40</v>
      </c>
      <c r="IN47" s="64"/>
      <c r="IO47" s="61">
        <f>IF(ISBLANK($IT$3),"",IF(ISBLANK(Tipy!HF41),0,IF(AND(Tipy!HF41=Výsledky!$IR$3,Tipy!HH41=Výsledky!$IT$3),60,0)))</f>
        <v>0</v>
      </c>
      <c r="IP47" s="61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61">
        <f>IF(ISBLANK($IT$3),"",IF(OR(Tipy!HI41=Výsledky!$IO$6,Tipy!HI41=Výsledky!$IO$7,Tipy!HI41=Výsledky!$IO$8,Tipy!HI41=Výsledky!$IO$9),VLOOKUP(Tipy!HI41,'Kategórie hráčov'!$A$2:$B$51,2,FALSE),0))</f>
        <v>0</v>
      </c>
      <c r="IR47" s="61">
        <f>IF(ISBLANK($IT$3),"",IF(OR(Tipy!HJ41=Výsledky!$IR$6,Tipy!HJ41=Výsledky!$IR$7,Tipy!HJ41=Výsledky!$IR$8,Tipy!HJ41=Výsledky!$IR$9),VLOOKUP(Tipy!HJ41,'Kategórie hráčov'!$A$27:$B$76,2,FALSE),0))</f>
        <v>20</v>
      </c>
      <c r="IS47" s="62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65">
        <f>IF(ISBLANK($IT$3),"",IF(ISBLANK(Tipy!HF41),"-",SUM(IO47:IS47)))</f>
        <v>40</v>
      </c>
      <c r="IU47" s="64"/>
      <c r="IV47" s="61">
        <f>IF(ISBLANK($JA$3),"",IF(ISBLANK(Tipy!HL41),0,IF(AND(Tipy!HL41=Výsledky!$IY$3,Tipy!HN41=Výsledky!$JA$3),60,0)))</f>
        <v>0</v>
      </c>
      <c r="IW47" s="61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61">
        <f>IF(ISBLANK($JA$3),"",IF(OR(Tipy!HO41=Výsledky!$IV$6,Tipy!HO41=Výsledky!$IV$7,Tipy!HO41=Výsledky!$IV$8,Tipy!HO41=Výsledky!$IV$9),IF(VLOOKUP(Tipy!HO41,'Kategórie hráčov'!$A$2:$B$46,2,FALSE)=30,30,20),0))</f>
        <v>0</v>
      </c>
      <c r="IY47" s="61">
        <f>IF(ISBLANK($JA$3),"",IF(OR(Tipy!HP41=Výsledky!$IY$6,Tipy!HP41=Výsledky!$IY$7,Tipy!HP41=Výsledky!$IY$8,Tipy!HP41=Výsledky!$IY$9),IF(VLOOKUP(Tipy!HP41,'Kategórie hráčov'!$A$2:$B$46,2,FALSE)=30,30,20),0))</f>
        <v>0</v>
      </c>
      <c r="IZ47" s="62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65">
        <f>IF(ISBLANK($JA$3),"",IF(ISBLANK(Tipy!HL41),"-",SUM(IV47:IZ47)))</f>
        <v>0</v>
      </c>
      <c r="JB47" s="64"/>
      <c r="JC47" s="102">
        <f>IF(ISBLANK($JH$3),"",IF(ISBLANK(Tipy!HR41),0,IF(AND(Tipy!HR41=Výsledky!$JF$3,Tipy!HT41=Výsledky!$JH$3),60,0)))</f>
        <v>0</v>
      </c>
      <c r="JD47" s="101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101">
        <f>IF(ISBLANK($JH$3),"",IF(OR(Tipy!HU41=Výsledky!$JC$6,Tipy!HU41=Výsledky!$JC$7,Tipy!HU41=Výsledky!$JC$8,Tipy!HU41=Výsledky!$JC$9),VLOOKUP(Tipy!HU41,'Kategórie hráčov'!$A$2:$B$51,2,FALSE),0))</f>
        <v>20</v>
      </c>
      <c r="JF47" s="101">
        <f>IF(ISBLANK($JH$3),"",IF(OR(Tipy!HV41=Výsledky!$JF$6,Tipy!HV41=Výsledky!$JF$7,Tipy!HV41=Výsledky!$JF$8,Tipy!HV41=Výsledky!$JF$9),VLOOKUP(Tipy!HV41,'Kategórie hráčov'!$A$27:$B$76,2,FALSE),0))</f>
        <v>30</v>
      </c>
      <c r="JG47" s="30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63">
        <f>IF(ISBLANK($JH$3),"",IF(ISBLANK(Tipy!HR41),"-",SUM(JC47:JG47)))</f>
        <v>70</v>
      </c>
      <c r="JI47" s="64"/>
      <c r="JJ47" s="61">
        <f>IF(ISBLANK($JH$3),"",IF(ISBLANK(Tipy!HX41),0,IF(AND(Tipy!HX41=Výsledky!$JF$3,Tipy!HZ41=Výsledky!$JH$3),60,0)))</f>
        <v>0</v>
      </c>
      <c r="JK47" s="61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61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61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62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65" t="str">
        <f>IF(ISBLANK($JH$3),"",IF(ISBLANK(Tipy!HX41),"-",SUM(JJ47:JN47)))</f>
        <v>-</v>
      </c>
      <c r="JP47" s="64"/>
      <c r="JQ47" s="61">
        <f>IF(ISBLANK($JV$3),"",IF(ISBLANK(Tipy!ID41),0,IF(AND(Tipy!ID41=Výsledky!$JT$3,Tipy!IF41=Výsledky!$JV$3),60,0)))</f>
        <v>0</v>
      </c>
      <c r="JR47" s="61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61">
        <f>IF(ISBLANK($JV$3),"",IF(OR(Tipy!IG41=Výsledky!$JQ$6,Tipy!IG41=Výsledky!$JQ$7,Tipy!IG41=Výsledky!$JQ$8,Tipy!IG41=Výsledky!$JQ$9),VLOOKUP(Tipy!IG41,'Kategórie hráčov'!$A$2:$B$51,2,FALSE),0))</f>
        <v>20</v>
      </c>
      <c r="JT47" s="61">
        <f>IF(ISBLANK($JV$3),"",IF(OR(Tipy!IH41=Výsledky!$JT$6,Tipy!IH41=Výsledky!$JT$7,Tipy!IH41=Výsledky!$JT$8,Tipy!IH41=Výsledky!$JT$9),VLOOKUP(Tipy!IH41,'Kategórie hráčov'!$A$27:$B$76,2,FALSE),0))</f>
        <v>20</v>
      </c>
      <c r="JU47" s="62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65">
        <f>IF(ISBLANK($JV$3),"",IF(ISBLANK(Tipy!ID41),"-",SUM(JQ47:JU47)))</f>
        <v>60</v>
      </c>
      <c r="JW47" s="64"/>
      <c r="JX47" s="61">
        <f>IF(ISBLANK($KQ$3),"",IF(ISBLANK(Tipy!IJ41),0,IF(AND(Tipy!IJ41=Výsledky!$KO$3,Tipy!IL41=Výsledky!$KQ$3),60,0)))</f>
        <v>0</v>
      </c>
      <c r="JY47" s="61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>0</v>
      </c>
      <c r="JZ47" s="61">
        <f>IF(ISBLANK($KQ$3),"",IF(OR(Tipy!IM41=Výsledky!$JX$6,Tipy!IM41=Výsledky!$JX$7,Tipy!IM41=Výsledky!$JX$8,Tipy!IM41=Výsledky!$JX$9),IF(VLOOKUP(Tipy!IM41,'Kategórie hráčov'!$A$2:$B$46,2,FALSE)=30,30,20),0))</f>
        <v>0</v>
      </c>
      <c r="KA47" s="61">
        <f>IF(ISBLANK($KQ$3),"",IF(OR(Tipy!IN41=Výsledky!$KA$6,Tipy!IN41=Výsledky!$KA$7,Tipy!IN41=Výsledky!$KA$8,Tipy!IN41=Výsledky!$KA$9),IF(VLOOKUP(Tipy!IN41,'Kategórie hráčov'!$A$2:$B$46,2,FALSE)=30,30,20),0))</f>
        <v>0</v>
      </c>
      <c r="KB47" s="62">
        <f>IF(ISBLANK($KQ$3),"",IF(ISBLANK(Tipy!IJ41),0,IF(OR(AND(Tipy!IJ41=Výsledky!$KO$3,OR(Tipy!IL41=Výsledky!$KQ$3+1,Tipy!IL41=Výsledky!$KQ$3-1)),AND(Tipy!IL41=Výsledky!$KQ$3,OR(Tipy!IJ41=Výsledky!$KO$3+1,Tipy!IJ41=Výsledky!$KO$3-1))),10,0)))</f>
        <v>0</v>
      </c>
      <c r="KC47" s="65" t="str">
        <f>IF(ISBLANK($KQ$3),"",IF(ISBLANK(Tipy!IJ41),"-",SUM(JX47:KB47)))</f>
        <v>-</v>
      </c>
      <c r="KD47" s="64"/>
      <c r="KE47" s="61">
        <f>IF(ISBLANK($KJ$3),"",IF(ISBLANK(Tipy!IP41),0,IF(AND(Tipy!IP41=Výsledky!$KH$3,Tipy!IR41=Výsledky!$KJ$3),60,0)))</f>
        <v>0</v>
      </c>
      <c r="KF47" s="61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20</v>
      </c>
      <c r="KG47" s="61">
        <f>IF(ISBLANK($KJ$3),"",IF(OR(Tipy!IS41=Výsledky!$KE$6,Tipy!IS41=Výsledky!$KE$7,Tipy!IS41=Výsledky!$KE$8,Tipy!IS41=Výsledky!$KE$9),VLOOKUP(Tipy!IS41,'Kategórie hráčov'!$A$2:$B$51,2,FALSE),0))</f>
        <v>20</v>
      </c>
      <c r="KH47" s="61">
        <f>IF(ISBLANK($KJ$3),"",IF(OR(Tipy!IT41=Výsledky!$KH$6,Tipy!IT41=Výsledky!$KH$7,Tipy!IT41=Výsledky!$KH$8,Tipy!IT41=Výsledky!$KH$9),VLOOKUP(Tipy!IT41,'Kategórie hráčov'!$A$27:$B$76,2,FALSE),0))</f>
        <v>0</v>
      </c>
      <c r="KI47" s="62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65">
        <f>IF(ISBLANK($KJ$3),"",IF(ISBLANK(Tipy!IP41),"-",SUM(KE47:KI47)))</f>
        <v>40</v>
      </c>
      <c r="KK47" s="64"/>
      <c r="KL47" s="61">
        <f>IF(ISBLANK($KQ$3),"",IF(ISBLANK(Tipy!IV41),0,IF(AND(Tipy!IV41=Výsledky!$KO$3,Tipy!IX41=Výsledky!$KQ$3),60,0)))</f>
        <v>0</v>
      </c>
      <c r="KM47" s="61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61">
        <f>IF(ISBLANK($KQ$3),"",IF(OR(Tipy!IY41=Výsledky!$KL$6,Tipy!IY41=Výsledky!$KL$7,Tipy!IY41=Výsledky!$KL$8,Tipy!IY41=Výsledky!$KL$9),VLOOKUP(Tipy!IY41,'Kategórie hráčov'!$A$2:$B$51,2,FALSE),0))</f>
        <v>0</v>
      </c>
      <c r="KO47" s="61">
        <f>IF(ISBLANK($KQ$3),"",IF(OR(Tipy!IZ41=Výsledky!$KO$6,Tipy!IZ41=Výsledky!$KO$7,Tipy!IZ41=Výsledky!$KO$8,Tipy!IZ41=Výsledky!$KO$9),VLOOKUP(Tipy!IZ41,'Kategórie hráčov'!$A$27:$B$76,2,FALSE),0))</f>
        <v>0</v>
      </c>
      <c r="KP47" s="62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65" t="str">
        <f>IF(ISBLANK($KJ$3),"",IF(ISBLANK(Tipy!IV41),"-",SUM(KL47:KP47)))</f>
        <v>-</v>
      </c>
      <c r="KR47" s="64"/>
      <c r="KS47" s="61">
        <f>IF(ISBLANK($KX$3),"",IF(ISBLANK(Tipy!JB41),0,IF(AND(Tipy!JB41=Výsledky!$KV$3,Tipy!JD41=Výsledky!$KX$3),60,0)))</f>
        <v>0</v>
      </c>
      <c r="KT47" s="61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61">
        <f>IF(ISBLANK($KX$3),"",IF(OR(Tipy!JE41=Výsledky!$KS$6,Tipy!JE41=Výsledky!$KS$7,Tipy!JE41=Výsledky!$KS$8,Tipy!JE41=Výsledky!$KS$9),VLOOKUP(Tipy!JE41,'Kategórie hráčov'!$A$2:$B$51,2,FALSE),0))</f>
        <v>0</v>
      </c>
      <c r="KV47" s="61">
        <f>IF(ISBLANK($KX$3),"",IF(OR(Tipy!JF41=Výsledky!$KV$6,Tipy!JF41=Výsledky!$KV$7,Tipy!JF41=Výsledky!$KV$8,Tipy!JF41=Výsledky!$KV$9),VLOOKUP(Tipy!JF41,'Kategórie hráčov'!$A$27:$B$76,2,FALSE),0))</f>
        <v>0</v>
      </c>
      <c r="KW47" s="62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65" t="str">
        <f>IF(ISBLANK($KX$3),"",IF(ISBLANK(Tipy!JB41),"-",SUM(KS47:KW47)))</f>
        <v>-</v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>
        <f>IF(ISBLANK($JH$3),"",IF(ISBLANK(Tipy!JU41),0,IF(AND(Tipy!JU41=Výsledky!$JF$3,Tipy!JW41=Výsledky!$JH$3),60,0)))</f>
        <v>0</v>
      </c>
      <c r="LH47" s="61" t="e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>#VALUE!</v>
      </c>
      <c r="LI47" s="61" t="e">
        <f>IF(ISBLANK($JH$3),"",IF(OR(Tipy!JX41=Výsledky!#REF!,Tipy!JX41=Výsledky!#REF!,Tipy!JX41=Výsledky!#REF!,Tipy!JX41=Výsledky!$JJ$9),IF(VLOOKUP(Tipy!JX41,'Kategórie hráčov'!$A$2:$B$46,2,FALSE)=30,30,20),0))</f>
        <v>#REF!</v>
      </c>
      <c r="LJ47" s="61" t="e">
        <f>IF(ISBLANK($JH$3),"",IF(OR(Tipy!JY41=Výsledky!#REF!,Tipy!JY41=Výsledky!#REF!,Tipy!JY41=Výsledky!#REF!,Tipy!JY41=Výsledky!$JM$9),IF(VLOOKUP(Tipy!JY41,'Kategórie hráčov'!$A$2:$B$46,2,FALSE)=30,30,20),0))</f>
        <v>#REF!</v>
      </c>
      <c r="LK47" s="62">
        <f>IF(ISBLANK($JH$3),"",IF(ISBLANK(Tipy!JU41),0,IF(OR(AND(Tipy!JU41=Výsledky!$JF$3,OR(Tipy!JW41=Výsledky!$JH$3+1,Tipy!JW41=Výsledky!$JH$3-1)),AND(Tipy!JW41=Výsledky!$JH$3,OR(Tipy!JU41=Výsledky!$JF$3+1,Tipy!JU41=Výsledky!$JF$3-1))),10,0)))</f>
        <v>0</v>
      </c>
      <c r="LL47" s="65" t="e">
        <f>IF(ISBLANK($JH$3),"",IF(ISBLANK(Tipy!JU41),"-",SUM(LG47:LK47)))</f>
        <v>#VALUE!</v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>
        <f>IF(ISBLANK($JH$3),"",IF(ISBLANK(Tipy!KI41),0,IF(AND(Tipy!KI41=Výsledky!$JF$3,Tipy!KK41=Výsledky!$JH$3),60,0)))</f>
        <v>0</v>
      </c>
      <c r="LV47" s="61" t="e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>#VALUE!</v>
      </c>
      <c r="LW47" s="61" t="e">
        <f>IF(ISBLANK($JH$3),"",IF(OR(Tipy!KL41=Výsledky!#REF!,Tipy!KL41=Výsledky!#REF!,Tipy!KL41=Výsledky!#REF!,Tipy!KL41=Výsledky!$JJ$9),IF(VLOOKUP(Tipy!KL41,'Kategórie hráčov'!$A$2:$B$46,2,FALSE)=30,30,20),0))</f>
        <v>#REF!</v>
      </c>
      <c r="LX47" s="61" t="e">
        <f>IF(ISBLANK($JH$3),"",IF(OR(Tipy!KM41=Výsledky!#REF!,Tipy!KM41=Výsledky!#REF!,Tipy!KM41=Výsledky!#REF!,Tipy!KM41=Výsledky!$JM$9),IF(VLOOKUP(Tipy!KM41,'Kategórie hráčov'!$A$2:$B$46,2,FALSE)=30,30,20),0))</f>
        <v>#REF!</v>
      </c>
      <c r="LY47" s="62">
        <f>IF(ISBLANK($JH$3),"",IF(ISBLANK(Tipy!KI41),0,IF(OR(AND(Tipy!KI41=Výsledky!$JF$3,OR(Tipy!KK41=Výsledky!$JH$3+1,Tipy!KK41=Výsledky!$JH$3-1)),AND(Tipy!KK41=Výsledky!$JH$3,OR(Tipy!KI41=Výsledky!$JF$3+1,Tipy!KI41=Výsledky!$JF$3-1))),10,0)))</f>
        <v>0</v>
      </c>
      <c r="LZ47" s="65" t="e">
        <f>IF(ISBLANK($JH$3),"",IF(ISBLANK(Tipy!KI41),"-",SUM(LU47:LY47)))</f>
        <v>#VALUE!</v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hidden="1" customHeight="1" x14ac:dyDescent="0.2">
      <c r="A48" s="287">
        <f>Tipy!A42</f>
        <v>42</v>
      </c>
      <c r="B48" s="302" t="s">
        <v>246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>
        <f>IF(ISBLANK($GB$3),"",IF(ISBLANK(Tipy!EX42),0,IF(AND(Tipy!EX42=Výsledky!$FZ$3,Tipy!EZ42=Výsledky!$GB$3),60,0)))</f>
        <v>0</v>
      </c>
      <c r="FX48" s="61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61">
        <f>IF(ISBLANK($GB$3),"",IF(OR(Tipy!FA42=Výsledky!$FW$6,Tipy!FA42=Výsledky!$FW$7,Tipy!FA42=Výsledky!$FW$8,Tipy!FA42=Výsledky!$FW$9),IF(VLOOKUP(Tipy!FA42,'Kategórie hráčov'!$A$2:$B$46,2,FALSE)=30,30,20),0))</f>
        <v>0</v>
      </c>
      <c r="FZ48" s="61">
        <f>IF(ISBLANK($GB$3),"",IF(OR(Tipy!FB42=Výsledky!$FZ$6,Tipy!FB42=Výsledky!$FZ$7,Tipy!FB42=Výsledky!$FZ$8,Tipy!FB42=Výsledky!$FZ$9),IF(VLOOKUP(Tipy!FB42,'Kategórie hráčov'!$A$2:$B$46,2,FALSE)=30,30,20),0))</f>
        <v>0</v>
      </c>
      <c r="GA48" s="62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5" t="str">
        <f>IF(ISBLANK($GB$3),"",IF(ISBLANK(Tipy!EX42),"-",SUM(FW48:GA48)))</f>
        <v>-</v>
      </c>
      <c r="GC48" s="64"/>
      <c r="GD48" s="61">
        <f>IF(ISBLANK($GI$3),"",IF(ISBLANK(Tipy!FD42),0,IF(AND(Tipy!FD42=Výsledky!$GG$3,Tipy!FF42=Výsledky!$GI$3),60,0)))</f>
        <v>0</v>
      </c>
      <c r="GE48" s="61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61">
        <f>IF(ISBLANK($GI$3),"",IF(OR(Tipy!FG42=Výsledky!$GD$6,Tipy!FG42=Výsledky!$GD$7,Tipy!FG42=Výsledky!$GD$8,Tipy!FG42=Výsledky!$GD$9),VLOOKUP(Tipy!FG42,'Kategórie hráčov'!$A$79:$B$79,2,FALSE),0))</f>
        <v>20</v>
      </c>
      <c r="GG48" s="61">
        <f>IF(ISBLANK($GI$3),"",IF(OR(Tipy!FH42=Výsledky!$GG$6,Tipy!FH42=Výsledky!$GG$7,Tipy!FH42=Výsledky!$GG$8,Tipy!FH42=Výsledky!$GG$9),VLOOKUP(Tipy!FH42,'Kategórie hráčov'!$A$27:$B$76,2,FALSE),0))</f>
        <v>0</v>
      </c>
      <c r="GH48" s="62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5">
        <f>IF(ISBLANK($GI$3),"",IF(ISBLANK(Tipy!FD42),"-",SUM(GD48:GH48)))</f>
        <v>20</v>
      </c>
      <c r="GJ48" s="64"/>
      <c r="GK48" s="61">
        <f>IF(ISBLANK($GP$3),"",IF(ISBLANK(Tipy!FJ42),0,IF(AND(Tipy!FJ42=Výsledky!$GN$3,Tipy!FL42=Výsledky!$GP$3),60,0)))</f>
        <v>0</v>
      </c>
      <c r="GL48" s="61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61">
        <f>IF(ISBLANK($GP$3),"",IF(OR(Tipy!FM42=Výsledky!$GK$6,Tipy!FM42=Výsledky!$GK$7,Tipy!FM42=Výsledky!$GK$8,Tipy!FM42=Výsledky!$GK$9),VLOOKUP(Tipy!FM42,'Kategórie hráčov'!$A$2:$B$51,2,FALSE),0))</f>
        <v>0</v>
      </c>
      <c r="GN48" s="61">
        <f>IF(ISBLANK($GP$3),"",IF(OR(Tipy!FN42=Výsledky!$GN$6,Tipy!FN42=Výsledky!$GN$7,Tipy!FN42=Výsledky!$GN$8,Tipy!FN42=Výsledky!$GN$9),VLOOKUP(Tipy!FN42,'Kategórie hráčov'!$A$27:$B$76,2,FALSE),0))</f>
        <v>0</v>
      </c>
      <c r="GO48" s="62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5" t="str">
        <f>IF(ISBLANK($GP$3),"",IF(ISBLANK(Tipy!FJ42),"-",SUM(GK48:GO48)))</f>
        <v>-</v>
      </c>
      <c r="GQ48" s="64"/>
      <c r="GR48" s="61">
        <f>IF(ISBLANK($GW$3),"",IF(ISBLANK(Tipy!FP42),0,IF(AND(Tipy!FP42=Výsledky!$GU$3,Tipy!FR42=Výsledky!$GW$3),60,0)))</f>
        <v>60</v>
      </c>
      <c r="GS48" s="61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61">
        <f>IF(ISBLANK($GW$3),"",IF(OR(Tipy!FS42=Výsledky!$GR$6,Tipy!FS42=Výsledky!$GR$7,Tipy!FS42=Výsledky!$GR$8,Tipy!FS42=Výsledky!$GR$9),VLOOKUP(Tipy!FS42,'Kategórie hráčov'!$A$2:$B$51,2,FALSE),0))</f>
        <v>0</v>
      </c>
      <c r="GU48" s="61">
        <f>IF(ISBLANK($GW$3),"",IF(OR(Tipy!FT42=Výsledky!$GU$6,Tipy!FT42=Výsledky!$GU$7,Tipy!FT42=Výsledky!$GU$8,Tipy!FT42=Výsledky!$GU$9),VLOOKUP(Tipy!FT42,'Kategórie hráčov'!$A$27:$B$76,2,FALSE),0))</f>
        <v>0</v>
      </c>
      <c r="GV48" s="62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5">
        <f>IF(ISBLANK($GW$3),"",IF(ISBLANK(Tipy!FP42),"-",SUM(GR48:GV48)))</f>
        <v>60</v>
      </c>
      <c r="GX48" s="64"/>
      <c r="GY48" s="61">
        <f>IF(ISBLANK($HD$3),"",IF(ISBLANK(Tipy!FV42),0,IF(AND(Tipy!FV42=Výsledky!$HB$3,Tipy!FX42=Výsledky!$HD$3),60,0)))</f>
        <v>0</v>
      </c>
      <c r="GZ48" s="61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61">
        <f>IF(ISBLANK($HD$3),"",IF(OR(Tipy!FY42=Výsledky!$GY$6,Tipy!FY42=Výsledky!$GY$7,Tipy!FY42=Výsledky!$GY$8,Tipy!FY42=Výsledky!$GY$9),VLOOKUP(Tipy!FY42,'Kategórie hráčov'!$A$2:$B$51,2,FALSE),0))</f>
        <v>0</v>
      </c>
      <c r="HB48" s="61">
        <f>IF(ISBLANK($HD$3),"",IF(OR(Tipy!FZ42=Výsledky!$HB$6,Tipy!FZ42=Výsledky!$HB$7,Tipy!FZ42=Výsledky!$HB$8,Tipy!FZ42=Výsledky!$HB$9),VLOOKUP(Tipy!FZ42,'Kategórie hráčov'!$A$27:$B$76,2,FALSE),0))</f>
        <v>0</v>
      </c>
      <c r="HC48" s="62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5" t="str">
        <f>IF(ISBLANK($HD$3),"",IF(ISBLANK(Tipy!FV42),"-",SUM(GY48:HC48)))</f>
        <v>-</v>
      </c>
      <c r="HE48" s="64"/>
      <c r="HF48" s="61">
        <f>IF(ISBLANK($HK$3),"",IF(ISBLANK(Tipy!GB42),0,IF(AND(Tipy!GB42=Výsledky!$HI$3,Tipy!GD42=Výsledky!$HK$3),60,0)))</f>
        <v>0</v>
      </c>
      <c r="HG48" s="61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61">
        <f>IF(ISBLANK($HK$3),"",IF(OR(Tipy!GE42=Výsledky!$HF$6,Tipy!GE42=Výsledky!$HF$7,Tipy!GE42=Výsledky!$HF$8,Tipy!GE42=Výsledky!$HF$9),VLOOKUP(Tipy!GE42,'Kategórie hráčov'!$A$2:$B$51,2,FALSE),0))</f>
        <v>0</v>
      </c>
      <c r="HI48" s="61">
        <f>IF(ISBLANK($HK$3),"",IF(OR(Tipy!GF42=Výsledky!$HI$6,Tipy!GF42=Výsledky!$HI$7,Tipy!GF42=Výsledky!$HI$8,Tipy!GF42=Výsledky!$HI$9),VLOOKUP(Tipy!GF42,'Kategórie hráčov'!$A$27:$B$76,2,FALSE),0))</f>
        <v>0</v>
      </c>
      <c r="HJ48" s="62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5" t="str">
        <f>IF(ISBLANK($HK$3),"",IF(ISBLANK(Tipy!GB42),"-",SUM(HF48:HJ48)))</f>
        <v>-</v>
      </c>
      <c r="HL48" s="64"/>
      <c r="HM48" s="61">
        <f>IF(ISBLANK($HR$3),"",IF(ISBLANK(Tipy!GH42),0,IF(AND(Tipy!GH42=Výsledky!$HP$3,Tipy!GJ42=Výsledky!$HR$3),60,0)))</f>
        <v>0</v>
      </c>
      <c r="HN48" s="61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61">
        <f>IF(ISBLANK($HR$3),"",IF(OR(Tipy!GK42=Výsledky!$HM$6,Tipy!GK42=Výsledky!$HM$7,Tipy!GK42=Výsledky!$HM$8,Tipy!GK42=Výsledky!$HM$9),VLOOKUP(Tipy!GK42,'Kategórie hráčov'!$A$2:$B$51,2,FALSE),0))</f>
        <v>0</v>
      </c>
      <c r="HP48" s="61">
        <f>IF(ISBLANK($HR$3),"",IF(OR(Tipy!GL42=Výsledky!$HP$6,Tipy!GL42=Výsledky!$HP$7,Tipy!GL42=Výsledky!$HP$8,Tipy!GL42=Výsledky!$HP$9),VLOOKUP(Tipy!GL42,'Kategórie hráčov'!$A$27:$B$76,2,FALSE),0))</f>
        <v>0</v>
      </c>
      <c r="HQ48" s="62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5" t="str">
        <f>IF(ISBLANK($HR$3),"",IF(ISBLANK(Tipy!GH42),"-",SUM(HM48:HQ48)))</f>
        <v>-</v>
      </c>
      <c r="HS48" s="64"/>
      <c r="HT48" s="61">
        <f>IF(ISBLANK($HY$3),"",IF(ISBLANK(Tipy!GN42),0,IF(AND(Tipy!GN42=Výsledky!$HW$3,Tipy!GP42=Výsledky!$HY$3),60,0)))</f>
        <v>0</v>
      </c>
      <c r="HU48" s="61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61">
        <f>IF(ISBLANK($HY$3),"",IF(OR(Tipy!GQ42=Výsledky!$HT$6,Tipy!GQ42=Výsledky!$HT$7,Tipy!GQ42=Výsledky!$HT$8,Tipy!GQ42=Výsledky!$HT$9),VLOOKUP(Tipy!GQ42,'Kategórie hráčov'!$A$2:$B$51,2,FALSE),0))</f>
        <v>0</v>
      </c>
      <c r="HW48" s="61">
        <f>IF(ISBLANK($HY$3),"",IF(OR(Tipy!GR42=Výsledky!$HW$6,Tipy!GR42=Výsledky!$HW$7,Tipy!GR42=Výsledky!$HW$8,Tipy!GR42=Výsledky!$HW$9),VLOOKUP(Tipy!GR42,'Kategórie hráčov'!$A$27:$B$76,2,FALSE),0))</f>
        <v>0</v>
      </c>
      <c r="HX48" s="62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5" t="str">
        <f>IF(ISBLANK($HY$3),"",IF(ISBLANK(Tipy!GN42),"-",SUM(HT48:HX48)))</f>
        <v>-</v>
      </c>
      <c r="HZ48" s="64"/>
      <c r="IA48" s="61">
        <f>IF(ISBLANK($IF$3),"",IF(ISBLANK(Tipy!GT42),0,IF(AND(Tipy!GT42=Výsledky!$ID$3,Tipy!GV42=Výsledky!$IF$3),60,0)))</f>
        <v>0</v>
      </c>
      <c r="IB48" s="61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61">
        <f>IF(ISBLANK($IF$3),"",IF(OR(Tipy!GW42=Výsledky!$IA$6,Tipy!GW42=Výsledky!$IA$7,Tipy!GW42=Výsledky!$IA$8,Tipy!GW42=Výsledky!$IA$9),VLOOKUP(Tipy!GW42,'Kategórie hráčov'!$A$2:$B$51,2,FALSE),0))</f>
        <v>0</v>
      </c>
      <c r="ID48" s="61">
        <f>IF(ISBLANK($IF$3),"",IF(OR(Tipy!GX42=Výsledky!$ID$6,Tipy!GX42=Výsledky!$ID$7,Tipy!GX42=Výsledky!$ID$8,Tipy!GX42=Výsledky!$ID$9),IF(VLOOKUP(Tipy!GX42,'Kategórie hráčov'!$A$2:$B$46,2,FALSE)=30,30,20),0))</f>
        <v>0</v>
      </c>
      <c r="IE48" s="62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65" t="str">
        <f>IF(ISBLANK($IF$3),"",IF(ISBLANK(Tipy!GT42),"-",SUM(IA48:IE48)))</f>
        <v>-</v>
      </c>
      <c r="IG48" s="64"/>
      <c r="IH48" s="61">
        <f>IF(ISBLANK($IM$3),"",IF(ISBLANK(Tipy!GZ42),0,IF(AND(Tipy!GZ42=Výsledky!$IK$3,Tipy!HB42=Výsledky!$IM$3),60,0)))</f>
        <v>0</v>
      </c>
      <c r="II48" s="61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61">
        <f>IF(ISBLANK($IM$3),"",IF(OR(Tipy!HC42=Výsledky!$IH$6,Tipy!HC42=Výsledky!$IH$7,Tipy!HC42=Výsledky!$IH$8,Tipy!HC42=Výsledky!$IH$9),VLOOKUP(Tipy!HC42,'Kategórie hráčov'!$A$2:$B$51,2,FALSE),0))</f>
        <v>0</v>
      </c>
      <c r="IK48" s="61">
        <f>IF(ISBLANK($IM$3),"",IF(OR(Tipy!HD42=Výsledky!$IK$6,Tipy!HD42=Výsledky!$IK$7,Tipy!HD42=Výsledky!$IK$8,Tipy!HD42=Výsledky!$IK$9),VLOOKUP(Tipy!HD42,'Kategórie hráčov'!$A$27:$B$76,2,FALSE),0))</f>
        <v>0</v>
      </c>
      <c r="IL48" s="62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65" t="str">
        <f>IF(ISBLANK($IM$3),"",IF(ISBLANK(Tipy!GZ42),"-",SUM(IH48:IL48)))</f>
        <v>-</v>
      </c>
      <c r="IN48" s="64"/>
      <c r="IO48" s="61">
        <f>IF(ISBLANK($IT$3),"",IF(ISBLANK(Tipy!HF42),0,IF(AND(Tipy!HF42=Výsledky!$IR$3,Tipy!HH42=Výsledky!$IT$3),60,0)))</f>
        <v>0</v>
      </c>
      <c r="IP48" s="61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61">
        <f>IF(ISBLANK($IT$3),"",IF(OR(Tipy!HI42=Výsledky!$IO$6,Tipy!HI42=Výsledky!$IO$7,Tipy!HI42=Výsledky!$IO$8,Tipy!HI42=Výsledky!$IO$9),VLOOKUP(Tipy!HI42,'Kategórie hráčov'!$A$2:$B$51,2,FALSE),0))</f>
        <v>0</v>
      </c>
      <c r="IR48" s="61">
        <f>IF(ISBLANK($IT$3),"",IF(OR(Tipy!HJ42=Výsledky!$IR$6,Tipy!HJ42=Výsledky!$IR$7,Tipy!HJ42=Výsledky!$IR$8,Tipy!HJ42=Výsledky!$IR$9),VLOOKUP(Tipy!HJ42,'Kategórie hráčov'!$A$27:$B$76,2,FALSE),0))</f>
        <v>0</v>
      </c>
      <c r="IS48" s="62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65" t="str">
        <f>IF(ISBLANK($IT$3),"",IF(ISBLANK(Tipy!HF42),"-",SUM(IO48:IS48)))</f>
        <v>-</v>
      </c>
      <c r="IU48" s="64"/>
      <c r="IV48" s="61">
        <f>IF(ISBLANK($JA$3),"",IF(ISBLANK(Tipy!HL42),0,IF(AND(Tipy!HL42=Výsledky!$IY$3,Tipy!HN42=Výsledky!$JA$3),60,0)))</f>
        <v>0</v>
      </c>
      <c r="IW48" s="61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61">
        <f>IF(ISBLANK($JA$3),"",IF(OR(Tipy!HO42=Výsledky!$IV$6,Tipy!HO42=Výsledky!$IV$7,Tipy!HO42=Výsledky!$IV$8,Tipy!HO42=Výsledky!$IV$9),IF(VLOOKUP(Tipy!HO42,'Kategórie hráčov'!$A$2:$B$46,2,FALSE)=30,30,20),0))</f>
        <v>0</v>
      </c>
      <c r="IY48" s="61">
        <f>IF(ISBLANK($JA$3),"",IF(OR(Tipy!HP42=Výsledky!$IY$6,Tipy!HP42=Výsledky!$IY$7,Tipy!HP42=Výsledky!$IY$8,Tipy!HP42=Výsledky!$IY$9),IF(VLOOKUP(Tipy!HP42,'Kategórie hráčov'!$A$2:$B$46,2,FALSE)=30,30,20),0))</f>
        <v>0</v>
      </c>
      <c r="IZ48" s="62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65" t="str">
        <f>IF(ISBLANK($JA$3),"",IF(ISBLANK(Tipy!HL42),"-",SUM(IV48:IZ48)))</f>
        <v>-</v>
      </c>
      <c r="JB48" s="64"/>
      <c r="JC48" s="102">
        <f>IF(ISBLANK($JH$3),"",IF(ISBLANK(Tipy!HR42),0,IF(AND(Tipy!HR42=Výsledky!$JF$3,Tipy!HT42=Výsledky!$JH$3),60,0)))</f>
        <v>0</v>
      </c>
      <c r="JD48" s="101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01">
        <f>IF(ISBLANK($JH$3),"",IF(OR(Tipy!HU42=Výsledky!$JC$6,Tipy!HU42=Výsledky!$JC$7,Tipy!HU42=Výsledky!$JC$8,Tipy!HU42=Výsledky!$JC$9),VLOOKUP(Tipy!HU42,'Kategórie hráčov'!$A$2:$B$51,2,FALSE),0))</f>
        <v>0</v>
      </c>
      <c r="JF48" s="101">
        <f>IF(ISBLANK($JH$3),"",IF(OR(Tipy!HV42=Výsledky!$JF$6,Tipy!HV42=Výsledky!$JF$7,Tipy!HV42=Výsledky!$JF$8,Tipy!HV42=Výsledky!$JF$9),VLOOKUP(Tipy!HV42,'Kategórie hráčov'!$A$27:$B$76,2,FALSE),0))</f>
        <v>0</v>
      </c>
      <c r="JG48" s="30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63" t="str">
        <f>IF(ISBLANK($JH$3),"",IF(ISBLANK(Tipy!HR42),"-",SUM(JC48:JG48)))</f>
        <v>-</v>
      </c>
      <c r="JI48" s="64"/>
      <c r="JJ48" s="61">
        <f>IF(ISBLANK($JH$3),"",IF(ISBLANK(Tipy!HX42),0,IF(AND(Tipy!HX42=Výsledky!$JF$3,Tipy!HZ42=Výsledky!$JH$3),60,0)))</f>
        <v>0</v>
      </c>
      <c r="JK48" s="61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61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61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62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65" t="str">
        <f>IF(ISBLANK($JH$3),"",IF(ISBLANK(Tipy!HX42),"-",SUM(JJ48:JN48)))</f>
        <v>-</v>
      </c>
      <c r="JP48" s="64"/>
      <c r="JQ48" s="61">
        <f>IF(ISBLANK($JV$3),"",IF(ISBLANK(Tipy!ID42),0,IF(AND(Tipy!ID42=Výsledky!$JT$3,Tipy!IF42=Výsledky!$JV$3),60,0)))</f>
        <v>0</v>
      </c>
      <c r="JR48" s="61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61">
        <f>IF(ISBLANK($JV$3),"",IF(OR(Tipy!IG42=Výsledky!$JQ$6,Tipy!IG42=Výsledky!$JQ$7,Tipy!IG42=Výsledky!$JQ$8,Tipy!IG42=Výsledky!$JQ$9),VLOOKUP(Tipy!IG42,'Kategórie hráčov'!$A$2:$B$51,2,FALSE),0))</f>
        <v>0</v>
      </c>
      <c r="JT48" s="61">
        <f>IF(ISBLANK($JV$3),"",IF(OR(Tipy!IH42=Výsledky!$JT$6,Tipy!IH42=Výsledky!$JT$7,Tipy!IH42=Výsledky!$JT$8,Tipy!IH42=Výsledky!$JT$9),VLOOKUP(Tipy!IH42,'Kategórie hráčov'!$A$27:$B$76,2,FALSE),0))</f>
        <v>0</v>
      </c>
      <c r="JU48" s="62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65" t="str">
        <f>IF(ISBLANK($JV$3),"",IF(ISBLANK(Tipy!ID42),"-",SUM(JQ48:JU48)))</f>
        <v>-</v>
      </c>
      <c r="JW48" s="64"/>
      <c r="JX48" s="61">
        <f>IF(ISBLANK($KQ$3),"",IF(ISBLANK(Tipy!IJ42),0,IF(AND(Tipy!IJ42=Výsledky!$KO$3,Tipy!IL42=Výsledky!$KQ$3),60,0)))</f>
        <v>0</v>
      </c>
      <c r="JY48" s="61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>0</v>
      </c>
      <c r="JZ48" s="61">
        <f>IF(ISBLANK($KQ$3),"",IF(OR(Tipy!IM42=Výsledky!$JX$6,Tipy!IM42=Výsledky!$JX$7,Tipy!IM42=Výsledky!$JX$8,Tipy!IM42=Výsledky!$JX$9),IF(VLOOKUP(Tipy!IM42,'Kategórie hráčov'!$A$2:$B$46,2,FALSE)=30,30,20),0))</f>
        <v>0</v>
      </c>
      <c r="KA48" s="61">
        <f>IF(ISBLANK($KQ$3),"",IF(OR(Tipy!IN42=Výsledky!$KA$6,Tipy!IN42=Výsledky!$KA$7,Tipy!IN42=Výsledky!$KA$8,Tipy!IN42=Výsledky!$KA$9),IF(VLOOKUP(Tipy!IN42,'Kategórie hráčov'!$A$2:$B$46,2,FALSE)=30,30,20),0))</f>
        <v>0</v>
      </c>
      <c r="KB48" s="62">
        <f>IF(ISBLANK($KQ$3),"",IF(ISBLANK(Tipy!IJ42),0,IF(OR(AND(Tipy!IJ42=Výsledky!$KO$3,OR(Tipy!IL42=Výsledky!$KQ$3+1,Tipy!IL42=Výsledky!$KQ$3-1)),AND(Tipy!IL42=Výsledky!$KQ$3,OR(Tipy!IJ42=Výsledky!$KO$3+1,Tipy!IJ42=Výsledky!$KO$3-1))),10,0)))</f>
        <v>0</v>
      </c>
      <c r="KC48" s="65" t="str">
        <f>IF(ISBLANK($KQ$3),"",IF(ISBLANK(Tipy!IJ42),"-",SUM(JX48:KB48)))</f>
        <v>-</v>
      </c>
      <c r="KD48" s="64"/>
      <c r="KE48" s="61">
        <f>IF(ISBLANK($KJ$3),"",IF(ISBLANK(Tipy!IP42),0,IF(AND(Tipy!IP42=Výsledky!$KH$3,Tipy!IR42=Výsledky!$KJ$3),60,0)))</f>
        <v>0</v>
      </c>
      <c r="KF48" s="61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61">
        <f>IF(ISBLANK($KJ$3),"",IF(OR(Tipy!IS42=Výsledky!$KE$6,Tipy!IS42=Výsledky!$KE$7,Tipy!IS42=Výsledky!$KE$8,Tipy!IS42=Výsledky!$KE$9),VLOOKUP(Tipy!IS42,'Kategórie hráčov'!$A$2:$B$51,2,FALSE),0))</f>
        <v>0</v>
      </c>
      <c r="KH48" s="61">
        <f>IF(ISBLANK($KJ$3),"",IF(OR(Tipy!IT42=Výsledky!$KH$6,Tipy!IT42=Výsledky!$KH$7,Tipy!IT42=Výsledky!$KH$8,Tipy!IT42=Výsledky!$KH$9),VLOOKUP(Tipy!IT42,'Kategórie hráčov'!$A$27:$B$76,2,FALSE),0))</f>
        <v>0</v>
      </c>
      <c r="KI48" s="62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65" t="str">
        <f>IF(ISBLANK($KJ$3),"",IF(ISBLANK(Tipy!IP42),"-",SUM(KE48:KI48)))</f>
        <v>-</v>
      </c>
      <c r="KK48" s="64"/>
      <c r="KL48" s="61">
        <f>IF(ISBLANK($KQ$3),"",IF(ISBLANK(Tipy!IV42),0,IF(AND(Tipy!IV42=Výsledky!$KO$3,Tipy!IX42=Výsledky!$KQ$3),60,0)))</f>
        <v>0</v>
      </c>
      <c r="KM48" s="61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0</v>
      </c>
      <c r="KN48" s="61">
        <f>IF(ISBLANK($KQ$3),"",IF(OR(Tipy!IY42=Výsledky!$KL$6,Tipy!IY42=Výsledky!$KL$7,Tipy!IY42=Výsledky!$KL$8,Tipy!IY42=Výsledky!$KL$9),VLOOKUP(Tipy!IY42,'Kategórie hráčov'!$A$2:$B$51,2,FALSE),0))</f>
        <v>0</v>
      </c>
      <c r="KO48" s="61">
        <f>IF(ISBLANK($KQ$3),"",IF(OR(Tipy!IZ42=Výsledky!$KO$6,Tipy!IZ42=Výsledky!$KO$7,Tipy!IZ42=Výsledky!$KO$8,Tipy!IZ42=Výsledky!$KO$9),VLOOKUP(Tipy!IZ42,'Kategórie hráčov'!$A$27:$B$76,2,FALSE),0))</f>
        <v>0</v>
      </c>
      <c r="KP48" s="62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65" t="str">
        <f>IF(ISBLANK($KJ$3),"",IF(ISBLANK(Tipy!IV42),"-",SUM(KL48:KP48)))</f>
        <v>-</v>
      </c>
      <c r="KR48" s="64"/>
      <c r="KS48" s="61">
        <f>IF(ISBLANK($KX$3),"",IF(ISBLANK(Tipy!JB42),0,IF(AND(Tipy!JB42=Výsledky!$KV$3,Tipy!JD42=Výsledky!$KX$3),60,0)))</f>
        <v>0</v>
      </c>
      <c r="KT48" s="61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61">
        <f>IF(ISBLANK($KX$3),"",IF(OR(Tipy!JE42=Výsledky!$KS$6,Tipy!JE42=Výsledky!$KS$7,Tipy!JE42=Výsledky!$KS$8,Tipy!JE42=Výsledky!$KS$9),VLOOKUP(Tipy!JE42,'Kategórie hráčov'!$A$2:$B$51,2,FALSE),0))</f>
        <v>0</v>
      </c>
      <c r="KV48" s="61">
        <f>IF(ISBLANK($KX$3),"",IF(OR(Tipy!JF42=Výsledky!$KV$6,Tipy!JF42=Výsledky!$KV$7,Tipy!JF42=Výsledky!$KV$8,Tipy!JF42=Výsledky!$KV$9),VLOOKUP(Tipy!JF42,'Kategórie hráčov'!$A$27:$B$76,2,FALSE),0))</f>
        <v>0</v>
      </c>
      <c r="KW48" s="62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65" t="str">
        <f>IF(ISBLANK($KX$3),"",IF(ISBLANK(Tipy!JB42),"-",SUM(KS48:KW48)))</f>
        <v>-</v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>
        <f>IF(ISBLANK($JH$3),"",IF(ISBLANK(Tipy!JU42),0,IF(AND(Tipy!JU42=Výsledky!$JF$3,Tipy!JW42=Výsledky!$JH$3),60,0)))</f>
        <v>0</v>
      </c>
      <c r="LH48" s="61" t="e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>#VALUE!</v>
      </c>
      <c r="LI48" s="61" t="e">
        <f>IF(ISBLANK($JH$3),"",IF(OR(Tipy!JX42=Výsledky!#REF!,Tipy!JX42=Výsledky!#REF!,Tipy!JX42=Výsledky!#REF!,Tipy!JX42=Výsledky!$JJ$9),IF(VLOOKUP(Tipy!JX42,'Kategórie hráčov'!$A$2:$B$46,2,FALSE)=30,30,20),0))</f>
        <v>#REF!</v>
      </c>
      <c r="LJ48" s="61" t="e">
        <f>IF(ISBLANK($JH$3),"",IF(OR(Tipy!JY42=Výsledky!#REF!,Tipy!JY42=Výsledky!#REF!,Tipy!JY42=Výsledky!#REF!,Tipy!JY42=Výsledky!$JM$9),IF(VLOOKUP(Tipy!JY42,'Kategórie hráčov'!$A$2:$B$46,2,FALSE)=30,30,20),0))</f>
        <v>#REF!</v>
      </c>
      <c r="LK48" s="62">
        <f>IF(ISBLANK($JH$3),"",IF(ISBLANK(Tipy!JU42),0,IF(OR(AND(Tipy!JU42=Výsledky!$JF$3,OR(Tipy!JW42=Výsledky!$JH$3+1,Tipy!JW42=Výsledky!$JH$3-1)),AND(Tipy!JW42=Výsledky!$JH$3,OR(Tipy!JU42=Výsledky!$JF$3+1,Tipy!JU42=Výsledky!$JF$3-1))),10,0)))</f>
        <v>0</v>
      </c>
      <c r="LL48" s="65" t="e">
        <f>IF(ISBLANK($JH$3),"",IF(ISBLANK(Tipy!JU42),"-",SUM(LG48:LK48)))</f>
        <v>#VALUE!</v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>
        <f>IF(ISBLANK($JH$3),"",IF(ISBLANK(Tipy!KI42),0,IF(AND(Tipy!KI42=Výsledky!$JF$3,Tipy!KK42=Výsledky!$JH$3),60,0)))</f>
        <v>0</v>
      </c>
      <c r="LV48" s="61" t="e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>#VALUE!</v>
      </c>
      <c r="LW48" s="61" t="e">
        <f>IF(ISBLANK($JH$3),"",IF(OR(Tipy!KL42=Výsledky!#REF!,Tipy!KL42=Výsledky!#REF!,Tipy!KL42=Výsledky!#REF!,Tipy!KL42=Výsledky!$JJ$9),IF(VLOOKUP(Tipy!KL42,'Kategórie hráčov'!$A$2:$B$46,2,FALSE)=30,30,20),0))</f>
        <v>#REF!</v>
      </c>
      <c r="LX48" s="61" t="e">
        <f>IF(ISBLANK($JH$3),"",IF(OR(Tipy!KM42=Výsledky!#REF!,Tipy!KM42=Výsledky!#REF!,Tipy!KM42=Výsledky!#REF!,Tipy!KM42=Výsledky!$JM$9),IF(VLOOKUP(Tipy!KM42,'Kategórie hráčov'!$A$2:$B$46,2,FALSE)=30,30,20),0))</f>
        <v>#REF!</v>
      </c>
      <c r="LY48" s="62">
        <f>IF(ISBLANK($JH$3),"",IF(ISBLANK(Tipy!KI42),0,IF(OR(AND(Tipy!KI42=Výsledky!$JF$3,OR(Tipy!KK42=Výsledky!$JH$3+1,Tipy!KK42=Výsledky!$JH$3-1)),AND(Tipy!KK42=Výsledky!$JH$3,OR(Tipy!KI42=Výsledky!$JF$3+1,Tipy!KI42=Výsledky!$JF$3-1))),10,0)))</f>
        <v>0</v>
      </c>
      <c r="LZ48" s="65" t="e">
        <f>IF(ISBLANK($JH$3),"",IF(ISBLANK(Tipy!KI42),"-",SUM(LU48:LY48)))</f>
        <v>#VALUE!</v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 x14ac:dyDescent="0.2">
      <c r="A49" s="287">
        <f>Tipy!A43</f>
        <v>37</v>
      </c>
      <c r="B49" s="302" t="s">
        <v>249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>
        <f>IF(ISBLANK($GB$3),"",IF(ISBLANK(Tipy!EX43),0,IF(AND(Tipy!EX43=Výsledky!$FZ$3,Tipy!EZ43=Výsledky!$GB$3),60,0)))</f>
        <v>0</v>
      </c>
      <c r="FX49" s="61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61">
        <f>IF(ISBLANK($GB$3),"",IF(OR(Tipy!FA43=Výsledky!$FW$6,Tipy!FA43=Výsledky!$FW$7,Tipy!FA43=Výsledky!$FW$8,Tipy!FA43=Výsledky!$FW$9),IF(VLOOKUP(Tipy!FA43,'Kategórie hráčov'!$A$2:$B$46,2,FALSE)=30,30,20),0))</f>
        <v>0</v>
      </c>
      <c r="FZ49" s="61">
        <f>IF(ISBLANK($GB$3),"",IF(OR(Tipy!FB43=Výsledky!$FZ$6,Tipy!FB43=Výsledky!$FZ$7,Tipy!FB43=Výsledky!$FZ$8,Tipy!FB43=Výsledky!$FZ$9),IF(VLOOKUP(Tipy!FB43,'Kategórie hráčov'!$A$2:$B$46,2,FALSE)=30,30,20),0))</f>
        <v>0</v>
      </c>
      <c r="GA49" s="62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5" t="str">
        <f>IF(ISBLANK($GB$3),"",IF(ISBLANK(Tipy!EX43),"-",SUM(FW49:GA49)))</f>
        <v>-</v>
      </c>
      <c r="GC49" s="64"/>
      <c r="GD49" s="61">
        <f>IF(ISBLANK($GI$3),"",IF(ISBLANK(Tipy!FD43),0,IF(AND(Tipy!FD43=Výsledky!$GG$3,Tipy!FF43=Výsledky!$GI$3),60,0)))</f>
        <v>0</v>
      </c>
      <c r="GE49" s="61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61">
        <f>IF(ISBLANK($GI$3),"",IF(OR(Tipy!FG43=Výsledky!$GD$6,Tipy!FG43=Výsledky!$GD$7,Tipy!FG43=Výsledky!$GD$8,Tipy!FG43=Výsledky!$GD$9),VLOOKUP(Tipy!FG43,'Kategórie hráčov'!$A$2:$B$51,2,FALSE),0))</f>
        <v>0</v>
      </c>
      <c r="GG49" s="61">
        <f>IF(ISBLANK($GI$3),"",IF(OR(Tipy!FH43=Výsledky!$GG$6,Tipy!FH43=Výsledky!$GG$7,Tipy!FH43=Výsledky!$GG$8,Tipy!FH43=Výsledky!$GG$9),VLOOKUP(Tipy!FH43,'Kategórie hráčov'!$A$27:$B$76,2,FALSE),0))</f>
        <v>0</v>
      </c>
      <c r="GH49" s="62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5" t="str">
        <f>IF(ISBLANK($GI$3),"",IF(ISBLANK(Tipy!FD43),"-",SUM(GD49:GH49)))</f>
        <v>-</v>
      </c>
      <c r="GJ49" s="64"/>
      <c r="GK49" s="61">
        <f>IF(ISBLANK($GP$3),"",IF(ISBLANK(Tipy!FJ43),0,IF(AND(Tipy!FJ43=Výsledky!$GN$3,Tipy!FL43=Výsledky!$GP$3),60,0)))</f>
        <v>0</v>
      </c>
      <c r="GL49" s="61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61">
        <f>IF(ISBLANK($GP$3),"",IF(OR(Tipy!FM43=Výsledky!$GK$6,Tipy!FM43=Výsledky!$GK$7,Tipy!FM43=Výsledky!$GK$8,Tipy!FM43=Výsledky!$GK$9),VLOOKUP(Tipy!FM43,'Kategórie hráčov'!$A$2:$B$51,2,FALSE),0))</f>
        <v>0</v>
      </c>
      <c r="GN49" s="61">
        <f>IF(ISBLANK($GP$3),"",IF(OR(Tipy!FN43=Výsledky!$GN$6,Tipy!FN43=Výsledky!$GN$7,Tipy!FN43=Výsledky!$GN$8,Tipy!FN43=Výsledky!$GN$9),VLOOKUP(Tipy!FN43,'Kategórie hráčov'!$A$27:$B$76,2,FALSE),0))</f>
        <v>0</v>
      </c>
      <c r="GO49" s="62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5" t="str">
        <f>IF(ISBLANK($GP$3),"",IF(ISBLANK(Tipy!FJ43),"-",SUM(GK49:GO49)))</f>
        <v>-</v>
      </c>
      <c r="GQ49" s="64"/>
      <c r="GR49" s="61">
        <f>IF(ISBLANK($GW$3),"",IF(ISBLANK(Tipy!FP43),0,IF(AND(Tipy!FP43=Výsledky!$GU$3,Tipy!FR43=Výsledky!$GW$3),60,0)))</f>
        <v>0</v>
      </c>
      <c r="GS49" s="61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61">
        <f>IF(ISBLANK($GW$3),"",IF(OR(Tipy!FS43=Výsledky!$GR$6,Tipy!FS43=Výsledky!$GR$7,Tipy!FS43=Výsledky!$GR$8,Tipy!FS43=Výsledky!$GR$9),VLOOKUP(Tipy!FS43,'Kategórie hráčov'!$A$2:$B$51,2,FALSE),0))</f>
        <v>0</v>
      </c>
      <c r="GU49" s="61">
        <f>IF(ISBLANK($GW$3),"",IF(OR(Tipy!FT43=Výsledky!$GU$6,Tipy!FT43=Výsledky!$GU$7,Tipy!FT43=Výsledky!$GU$8,Tipy!FT43=Výsledky!$GU$9),VLOOKUP(Tipy!FT43,'Kategórie hráčov'!$A$27:$B$76,2,FALSE),0))</f>
        <v>0</v>
      </c>
      <c r="GV49" s="62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5" t="str">
        <f>IF(ISBLANK($GW$3),"",IF(ISBLANK(Tipy!FP43),"-",SUM(GR49:GV49)))</f>
        <v>-</v>
      </c>
      <c r="GX49" s="64"/>
      <c r="GY49" s="61">
        <f>IF(ISBLANK($HD$3),"",IF(ISBLANK(Tipy!FV43),0,IF(AND(Tipy!FV43=Výsledky!$HB$3,Tipy!FX43=Výsledky!$HD$3),60,0)))</f>
        <v>0</v>
      </c>
      <c r="GZ49" s="61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61">
        <f>IF(ISBLANK($HD$3),"",IF(OR(Tipy!FY43=Výsledky!$GY$6,Tipy!FY43=Výsledky!$GY$7,Tipy!FY43=Výsledky!$GY$8,Tipy!FY43=Výsledky!$GY$9),VLOOKUP(Tipy!FY43,'Kategórie hráčov'!$A$2:$B$51,2,FALSE),0))</f>
        <v>0</v>
      </c>
      <c r="HB49" s="61">
        <f>IF(ISBLANK($HD$3),"",IF(OR(Tipy!FZ43=Výsledky!$HB$6,Tipy!FZ43=Výsledky!$HB$7,Tipy!FZ43=Výsledky!$HB$8,Tipy!FZ43=Výsledky!$HB$9),VLOOKUP(Tipy!FZ43,'Kategórie hráčov'!$A$27:$B$76,2,FALSE),0))</f>
        <v>0</v>
      </c>
      <c r="HC49" s="62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5" t="str">
        <f>IF(ISBLANK($HD$3),"",IF(ISBLANK(Tipy!FV43),"-",SUM(GY49:HC49)))</f>
        <v>-</v>
      </c>
      <c r="HE49" s="64"/>
      <c r="HF49" s="61">
        <f>IF(ISBLANK($HK$3),"",IF(ISBLANK(Tipy!GB43),0,IF(AND(Tipy!GB43=Výsledky!$HI$3,Tipy!GD43=Výsledky!$HK$3),60,0)))</f>
        <v>0</v>
      </c>
      <c r="HG49" s="61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61">
        <f>IF(ISBLANK($HK$3),"",IF(OR(Tipy!GE43=Výsledky!$HF$6,Tipy!GE43=Výsledky!$HF$7,Tipy!GE43=Výsledky!$HF$8,Tipy!GE43=Výsledky!$HF$9),VLOOKUP(Tipy!GE43,'Kategórie hráčov'!$A$2:$B$51,2,FALSE),0))</f>
        <v>0</v>
      </c>
      <c r="HI49" s="61">
        <f>IF(ISBLANK($HK$3),"",IF(OR(Tipy!GF43=Výsledky!$HI$6,Tipy!GF43=Výsledky!$HI$7,Tipy!GF43=Výsledky!$HI$8,Tipy!GF43=Výsledky!$HI$9),VLOOKUP(Tipy!GF43,'Kategórie hráčov'!$A$27:$B$76,2,FALSE),0))</f>
        <v>0</v>
      </c>
      <c r="HJ49" s="62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5" t="str">
        <f>IF(ISBLANK($HK$3),"",IF(ISBLANK(Tipy!GB43),"-",SUM(HF49:HJ49)))</f>
        <v>-</v>
      </c>
      <c r="HL49" s="64"/>
      <c r="HM49" s="61">
        <f>IF(ISBLANK($HR$3),"",IF(ISBLANK(Tipy!GH43),0,IF(AND(Tipy!GH43=Výsledky!$HP$3,Tipy!GJ43=Výsledky!$HR$3),60,0)))</f>
        <v>0</v>
      </c>
      <c r="HN49" s="61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61">
        <f>IF(ISBLANK($HR$3),"",IF(OR(Tipy!GK43=Výsledky!$HM$6,Tipy!GK43=Výsledky!$HM$7,Tipy!GK43=Výsledky!$HM$8,Tipy!GK43=Výsledky!$HM$9),VLOOKUP(Tipy!GK43,'Kategórie hráčov'!$A$2:$B$51,2,FALSE),0))</f>
        <v>0</v>
      </c>
      <c r="HP49" s="61">
        <f>IF(ISBLANK($HR$3),"",IF(OR(Tipy!GL43=Výsledky!$HP$6,Tipy!GL43=Výsledky!$HP$7,Tipy!GL43=Výsledky!$HP$8,Tipy!GL43=Výsledky!$HP$9),VLOOKUP(Tipy!GL43,'Kategórie hráčov'!$A$27:$B$76,2,FALSE),0))</f>
        <v>0</v>
      </c>
      <c r="HQ49" s="62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5" t="str">
        <f>IF(ISBLANK($HR$3),"",IF(ISBLANK(Tipy!GH43),"-",SUM(HM49:HQ49)))</f>
        <v>-</v>
      </c>
      <c r="HS49" s="64"/>
      <c r="HT49" s="61">
        <f>IF(ISBLANK($HY$3),"",IF(ISBLANK(Tipy!GN43),0,IF(AND(Tipy!GN43=Výsledky!$HW$3,Tipy!GP43=Výsledky!$HY$3),60,0)))</f>
        <v>0</v>
      </c>
      <c r="HU49" s="61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61">
        <f>IF(ISBLANK($HY$3),"",IF(OR(Tipy!GQ43=Výsledky!$HT$6,Tipy!GQ43=Výsledky!$HT$7,Tipy!GQ43=Výsledky!$HT$8,Tipy!GQ43=Výsledky!$HT$9),VLOOKUP(Tipy!GQ43,'Kategórie hráčov'!$A$2:$B$51,2,FALSE),0))</f>
        <v>0</v>
      </c>
      <c r="HW49" s="61">
        <f>IF(ISBLANK($HY$3),"",IF(OR(Tipy!GR43=Výsledky!$HW$6,Tipy!GR43=Výsledky!$HW$7,Tipy!GR43=Výsledky!$HW$8,Tipy!GR43=Výsledky!$HW$9),VLOOKUP(Tipy!GR43,'Kategórie hráčov'!$A$27:$B$76,2,FALSE),0))</f>
        <v>0</v>
      </c>
      <c r="HX49" s="62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5" t="str">
        <f>IF(ISBLANK($HY$3),"",IF(ISBLANK(Tipy!GN43),"-",SUM(HT49:HX49)))</f>
        <v>-</v>
      </c>
      <c r="HZ49" s="64"/>
      <c r="IA49" s="61">
        <f>IF(ISBLANK($IF$3),"",IF(ISBLANK(Tipy!GT43),0,IF(AND(Tipy!GT43=Výsledky!$ID$3,Tipy!GV43=Výsledky!$IF$3),60,0)))</f>
        <v>0</v>
      </c>
      <c r="IB49" s="61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61">
        <f>IF(ISBLANK($IF$3),"",IF(OR(Tipy!GW43=Výsledky!$IA$6,Tipy!GW43=Výsledky!$IA$7,Tipy!GW43=Výsledky!$IA$8,Tipy!GW43=Výsledky!$IA$9),VLOOKUP(Tipy!GW43,'Kategórie hráčov'!$A$2:$B$51,2,FALSE),0))</f>
        <v>0</v>
      </c>
      <c r="ID49" s="61">
        <f>IF(ISBLANK($IF$3),"",IF(OR(Tipy!GX43=Výsledky!$ID$6,Tipy!GX43=Výsledky!$ID$7,Tipy!GX43=Výsledky!$ID$8,Tipy!GX43=Výsledky!$ID$9),IF(VLOOKUP(Tipy!GX43,'Kategórie hráčov'!$A$2:$B$46,2,FALSE)=30,30,20),0))</f>
        <v>0</v>
      </c>
      <c r="IE49" s="62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65" t="str">
        <f>IF(ISBLANK($IF$3),"",IF(ISBLANK(Tipy!GT43),"-",SUM(IA49:IE49)))</f>
        <v>-</v>
      </c>
      <c r="IG49" s="64"/>
      <c r="IH49" s="61">
        <f>IF(ISBLANK($IM$3),"",IF(ISBLANK(Tipy!GZ43),0,IF(AND(Tipy!GZ43=Výsledky!$IK$3,Tipy!HB43=Výsledky!$IM$3),60,0)))</f>
        <v>0</v>
      </c>
      <c r="II49" s="61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61">
        <f>IF(ISBLANK($IM$3),"",IF(OR(Tipy!HC43=Výsledky!$IH$6,Tipy!HC43=Výsledky!$IH$7,Tipy!HC43=Výsledky!$IH$8,Tipy!HC43=Výsledky!$IH$9),VLOOKUP(Tipy!HC43,'Kategórie hráčov'!$A$2:$B$51,2,FALSE),0))</f>
        <v>0</v>
      </c>
      <c r="IK49" s="61">
        <f>IF(ISBLANK($IM$3),"",IF(OR(Tipy!HD43=Výsledky!$IK$6,Tipy!HD43=Výsledky!$IK$7,Tipy!HD43=Výsledky!$IK$8,Tipy!HD43=Výsledky!$IK$9),VLOOKUP(Tipy!HD43,'Kategórie hráčov'!$A$27:$B$76,2,FALSE),0))</f>
        <v>0</v>
      </c>
      <c r="IL49" s="62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65" t="str">
        <f>IF(ISBLANK($IM$3),"",IF(ISBLANK(Tipy!GZ43),"-",SUM(IH49:IL49)))</f>
        <v>-</v>
      </c>
      <c r="IN49" s="64"/>
      <c r="IO49" s="61">
        <f>IF(ISBLANK($IT$3),"",IF(ISBLANK(Tipy!HF43),0,IF(AND(Tipy!HF43=Výsledky!$IR$3,Tipy!HH43=Výsledky!$IT$3),60,0)))</f>
        <v>0</v>
      </c>
      <c r="IP49" s="61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61">
        <f>IF(ISBLANK($IT$3),"",IF(OR(Tipy!HI43=Výsledky!$IO$6,Tipy!HI43=Výsledky!$IO$7,Tipy!HI43=Výsledky!$IO$8,Tipy!HI43=Výsledky!$IO$9),VLOOKUP(Tipy!HI43,'Kategórie hráčov'!$A$2:$B$51,2,FALSE),0))</f>
        <v>0</v>
      </c>
      <c r="IR49" s="61">
        <f>IF(ISBLANK($IT$3),"",IF(OR(Tipy!HJ43=Výsledky!$IR$6,Tipy!HJ43=Výsledky!$IR$7,Tipy!HJ43=Výsledky!$IR$8,Tipy!HJ43=Výsledky!$IR$9),VLOOKUP(Tipy!HJ43,'Kategórie hráčov'!$A$27:$B$76,2,FALSE),0))</f>
        <v>0</v>
      </c>
      <c r="IS49" s="62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65" t="str">
        <f>IF(ISBLANK($IT$3),"",IF(ISBLANK(Tipy!HF43),"-",SUM(IO49:IS49)))</f>
        <v>-</v>
      </c>
      <c r="IU49" s="64"/>
      <c r="IV49" s="61">
        <f>IF(ISBLANK($JA$3),"",IF(ISBLANK(Tipy!HL43),0,IF(AND(Tipy!HL43=Výsledky!$IY$3,Tipy!HN43=Výsledky!$JA$3),60,0)))</f>
        <v>0</v>
      </c>
      <c r="IW49" s="61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61">
        <f>IF(ISBLANK($JA$3),"",IF(OR(Tipy!HO43=Výsledky!$IV$6,Tipy!HO43=Výsledky!$IV$7,Tipy!HO43=Výsledky!$IV$8,Tipy!HO43=Výsledky!$IV$9),IF(VLOOKUP(Tipy!HO43,'Kategórie hráčov'!$A$2:$B$46,2,FALSE)=30,30,20),0))</f>
        <v>0</v>
      </c>
      <c r="IY49" s="61">
        <f>IF(ISBLANK($JA$3),"",IF(OR(Tipy!HP43=Výsledky!$IY$6,Tipy!HP43=Výsledky!$IY$7,Tipy!HP43=Výsledky!$IY$8,Tipy!HP43=Výsledky!$IY$9),IF(VLOOKUP(Tipy!HP43,'Kategórie hráčov'!$A$2:$B$46,2,FALSE)=30,30,20),0))</f>
        <v>0</v>
      </c>
      <c r="IZ49" s="62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65" t="str">
        <f>IF(ISBLANK($JA$3),"",IF(ISBLANK(Tipy!HL43),"-",SUM(IV49:IZ49)))</f>
        <v>-</v>
      </c>
      <c r="JB49" s="64"/>
      <c r="JC49" s="102">
        <f>IF(ISBLANK($JH$3),"",IF(ISBLANK(Tipy!HR43),0,IF(AND(Tipy!HR43=Výsledky!$JF$3,Tipy!HT43=Výsledky!$JH$3),60,0)))</f>
        <v>0</v>
      </c>
      <c r="JD49" s="101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01">
        <f>IF(ISBLANK($JH$3),"",IF(OR(Tipy!HU43=Výsledky!$JC$6,Tipy!HU43=Výsledky!$JC$7,Tipy!HU43=Výsledky!$JC$8,Tipy!HU43=Výsledky!$JC$9),VLOOKUP(Tipy!HU43,'Kategórie hráčov'!$A$2:$B$51,2,FALSE),0))</f>
        <v>0</v>
      </c>
      <c r="JF49" s="101">
        <f>IF(ISBLANK($JH$3),"",IF(OR(Tipy!HV43=Výsledky!$JF$6,Tipy!HV43=Výsledky!$JF$7,Tipy!HV43=Výsledky!$JF$8,Tipy!HV43=Výsledky!$JF$9),VLOOKUP(Tipy!HV43,'Kategórie hráčov'!$A$27:$B$76,2,FALSE),0))</f>
        <v>0</v>
      </c>
      <c r="JG49" s="30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63" t="str">
        <f>IF(ISBLANK($JH$3),"",IF(ISBLANK(Tipy!HR43),"-",SUM(JC49:JG49)))</f>
        <v>-</v>
      </c>
      <c r="JI49" s="64"/>
      <c r="JJ49" s="61">
        <f>IF(ISBLANK($JH$3),"",IF(ISBLANK(Tipy!HX43),0,IF(AND(Tipy!HX43=Výsledky!$JF$3,Tipy!HZ43=Výsledky!$JH$3),60,0)))</f>
        <v>0</v>
      </c>
      <c r="JK49" s="61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61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61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62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65" t="str">
        <f>IF(ISBLANK($JH$3),"",IF(ISBLANK(Tipy!HX43),"-",SUM(JJ49:JN49)))</f>
        <v>-</v>
      </c>
      <c r="JP49" s="64"/>
      <c r="JQ49" s="61">
        <f>IF(ISBLANK($JV$3),"",IF(ISBLANK(Tipy!ID43),0,IF(AND(Tipy!ID43=Výsledky!$JT$3,Tipy!IF43=Výsledky!$JV$3),60,0)))</f>
        <v>0</v>
      </c>
      <c r="JR49" s="61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61">
        <f>IF(ISBLANK($JV$3),"",IF(OR(Tipy!IG43=Výsledky!$JQ$6,Tipy!IG43=Výsledky!$JQ$7,Tipy!IG43=Výsledky!$JQ$8,Tipy!IG43=Výsledky!$JQ$9),VLOOKUP(Tipy!IG43,'Kategórie hráčov'!$A$2:$B$51,2,FALSE),0))</f>
        <v>0</v>
      </c>
      <c r="JT49" s="61">
        <f>IF(ISBLANK($JV$3),"",IF(OR(Tipy!IH43=Výsledky!$JT$6,Tipy!IH43=Výsledky!$JT$7,Tipy!IH43=Výsledky!$JT$8,Tipy!IH43=Výsledky!$JT$9),VLOOKUP(Tipy!IH43,'Kategórie hráčov'!$A$27:$B$76,2,FALSE),0))</f>
        <v>0</v>
      </c>
      <c r="JU49" s="62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65" t="str">
        <f>IF(ISBLANK($JV$3),"",IF(ISBLANK(Tipy!ID43),"-",SUM(JQ49:JU49)))</f>
        <v>-</v>
      </c>
      <c r="JW49" s="64"/>
      <c r="JX49" s="61">
        <f>IF(ISBLANK($KQ$3),"",IF(ISBLANK(Tipy!IJ43),0,IF(AND(Tipy!IJ43=Výsledky!$KO$3,Tipy!IL43=Výsledky!$KQ$3),60,0)))</f>
        <v>0</v>
      </c>
      <c r="JY49" s="61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>0</v>
      </c>
      <c r="JZ49" s="61">
        <f>IF(ISBLANK($KQ$3),"",IF(OR(Tipy!IM43=Výsledky!$JX$6,Tipy!IM43=Výsledky!$JX$7,Tipy!IM43=Výsledky!$JX$8,Tipy!IM43=Výsledky!$JX$9),IF(VLOOKUP(Tipy!IM43,'Kategórie hráčov'!$A$2:$B$46,2,FALSE)=30,30,20),0))</f>
        <v>0</v>
      </c>
      <c r="KA49" s="61">
        <f>IF(ISBLANK($KQ$3),"",IF(OR(Tipy!IN43=Výsledky!$KA$6,Tipy!IN43=Výsledky!$KA$7,Tipy!IN43=Výsledky!$KA$8,Tipy!IN43=Výsledky!$KA$9),IF(VLOOKUP(Tipy!IN43,'Kategórie hráčov'!$A$2:$B$46,2,FALSE)=30,30,20),0))</f>
        <v>0</v>
      </c>
      <c r="KB49" s="62">
        <f>IF(ISBLANK($KQ$3),"",IF(ISBLANK(Tipy!IJ43),0,IF(OR(AND(Tipy!IJ43=Výsledky!$KO$3,OR(Tipy!IL43=Výsledky!$KQ$3+1,Tipy!IL43=Výsledky!$KQ$3-1)),AND(Tipy!IL43=Výsledky!$KQ$3,OR(Tipy!IJ43=Výsledky!$KO$3+1,Tipy!IJ43=Výsledky!$KO$3-1))),10,0)))</f>
        <v>0</v>
      </c>
      <c r="KC49" s="65" t="str">
        <f>IF(ISBLANK($KQ$3),"",IF(ISBLANK(Tipy!IJ43),"-",SUM(JX49:KB49)))</f>
        <v>-</v>
      </c>
      <c r="KD49" s="64"/>
      <c r="KE49" s="61">
        <f>IF(ISBLANK($KJ$3),"",IF(ISBLANK(Tipy!IP43),0,IF(AND(Tipy!IP43=Výsledky!$KH$3,Tipy!IR43=Výsledky!$KJ$3),60,0)))</f>
        <v>0</v>
      </c>
      <c r="KF49" s="61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61">
        <f>IF(ISBLANK($KJ$3),"",IF(OR(Tipy!IS43=Výsledky!$KE$6,Tipy!IS43=Výsledky!$KE$7,Tipy!IS43=Výsledky!$KE$8,Tipy!IS43=Výsledky!$KE$9),VLOOKUP(Tipy!IS43,'Kategórie hráčov'!$A$2:$B$51,2,FALSE),0))</f>
        <v>0</v>
      </c>
      <c r="KH49" s="61">
        <f>IF(ISBLANK($KJ$3),"",IF(OR(Tipy!IT43=Výsledky!$KH$6,Tipy!IT43=Výsledky!$KH$7,Tipy!IT43=Výsledky!$KH$8,Tipy!IT43=Výsledky!$KH$9),VLOOKUP(Tipy!IT43,'Kategórie hráčov'!$A$27:$B$76,2,FALSE),0))</f>
        <v>0</v>
      </c>
      <c r="KI49" s="62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65" t="str">
        <f>IF(ISBLANK($KJ$3),"",IF(ISBLANK(Tipy!IP43),"-",SUM(KE49:KI49)))</f>
        <v>-</v>
      </c>
      <c r="KK49" s="64"/>
      <c r="KL49" s="61">
        <f>IF(ISBLANK($KQ$3),"",IF(ISBLANK(Tipy!IV43),0,IF(AND(Tipy!IV43=Výsledky!$KO$3,Tipy!IX43=Výsledky!$KQ$3),60,0)))</f>
        <v>0</v>
      </c>
      <c r="KM49" s="61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61">
        <f>IF(ISBLANK($KQ$3),"",IF(OR(Tipy!IY43=Výsledky!$KL$6,Tipy!IY43=Výsledky!$KL$7,Tipy!IY43=Výsledky!$KL$8,Tipy!IY43=Výsledky!$KL$9),VLOOKUP(Tipy!IY43,'Kategórie hráčov'!$A$2:$B$51,2,FALSE),0))</f>
        <v>0</v>
      </c>
      <c r="KO49" s="61">
        <f>IF(ISBLANK($KQ$3),"",IF(OR(Tipy!IZ43=Výsledky!$KO$6,Tipy!IZ43=Výsledky!$KO$7,Tipy!IZ43=Výsledky!$KO$8,Tipy!IZ43=Výsledky!$KO$9),VLOOKUP(Tipy!IZ43,'Kategórie hráčov'!$A$27:$B$76,2,FALSE),0))</f>
        <v>0</v>
      </c>
      <c r="KP49" s="62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65" t="str">
        <f>IF(ISBLANK($KJ$3),"",IF(ISBLANK(Tipy!IV43),"-",SUM(KL49:KP49)))</f>
        <v>-</v>
      </c>
      <c r="KR49" s="64"/>
      <c r="KS49" s="61">
        <f>IF(ISBLANK($KX$3),"",IF(ISBLANK(Tipy!JB43),0,IF(AND(Tipy!JB43=Výsledky!$KV$3,Tipy!JD43=Výsledky!$KX$3),60,0)))</f>
        <v>0</v>
      </c>
      <c r="KT49" s="61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61">
        <f>IF(ISBLANK($KX$3),"",IF(OR(Tipy!JE43=Výsledky!$KS$6,Tipy!JE43=Výsledky!$KS$7,Tipy!JE43=Výsledky!$KS$8,Tipy!JE43=Výsledky!$KS$9),VLOOKUP(Tipy!JE43,'Kategórie hráčov'!$A$2:$B$51,2,FALSE),0))</f>
        <v>0</v>
      </c>
      <c r="KV49" s="61">
        <f>IF(ISBLANK($KX$3),"",IF(OR(Tipy!JF43=Výsledky!$KV$6,Tipy!JF43=Výsledky!$KV$7,Tipy!JF43=Výsledky!$KV$8,Tipy!JF43=Výsledky!$KV$9),VLOOKUP(Tipy!JF43,'Kategórie hráčov'!$A$27:$B$76,2,FALSE),0))</f>
        <v>0</v>
      </c>
      <c r="KW49" s="62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65" t="str">
        <f>IF(ISBLANK($KX$3),"",IF(ISBLANK(Tipy!JB43),"-",SUM(KS49:KW49)))</f>
        <v>-</v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>
        <f>IF(ISBLANK($JH$3),"",IF(ISBLANK(Tipy!JU43),0,IF(AND(Tipy!JU43=Výsledky!$JF$3,Tipy!JW43=Výsledky!$JH$3),60,0)))</f>
        <v>0</v>
      </c>
      <c r="LH49" s="61" t="e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>#VALUE!</v>
      </c>
      <c r="LI49" s="61" t="e">
        <f>IF(ISBLANK($JH$3),"",IF(OR(Tipy!JX43=Výsledky!#REF!,Tipy!JX43=Výsledky!#REF!,Tipy!JX43=Výsledky!#REF!,Tipy!JX43=Výsledky!$JJ$9),IF(VLOOKUP(Tipy!JX43,'Kategórie hráčov'!$A$2:$B$46,2,FALSE)=30,30,20),0))</f>
        <v>#REF!</v>
      </c>
      <c r="LJ49" s="61" t="e">
        <f>IF(ISBLANK($JH$3),"",IF(OR(Tipy!JY43=Výsledky!#REF!,Tipy!JY43=Výsledky!#REF!,Tipy!JY43=Výsledky!#REF!,Tipy!JY43=Výsledky!$JM$9),IF(VLOOKUP(Tipy!JY43,'Kategórie hráčov'!$A$2:$B$46,2,FALSE)=30,30,20),0))</f>
        <v>#REF!</v>
      </c>
      <c r="LK49" s="62">
        <f>IF(ISBLANK($JH$3),"",IF(ISBLANK(Tipy!JU43),0,IF(OR(AND(Tipy!JU43=Výsledky!$JF$3,OR(Tipy!JW43=Výsledky!$JH$3+1,Tipy!JW43=Výsledky!$JH$3-1)),AND(Tipy!JW43=Výsledky!$JH$3,OR(Tipy!JU43=Výsledky!$JF$3+1,Tipy!JU43=Výsledky!$JF$3-1))),10,0)))</f>
        <v>0</v>
      </c>
      <c r="LL49" s="65" t="e">
        <f>IF(ISBLANK($JH$3),"",IF(ISBLANK(Tipy!JU43),"-",SUM(LG49:LK49)))</f>
        <v>#VALUE!</v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>
        <f>IF(ISBLANK($JH$3),"",IF(ISBLANK(Tipy!KI43),0,IF(AND(Tipy!KI43=Výsledky!$JF$3,Tipy!KK43=Výsledky!$JH$3),60,0)))</f>
        <v>0</v>
      </c>
      <c r="LV49" s="61" t="e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>#VALUE!</v>
      </c>
      <c r="LW49" s="61" t="e">
        <f>IF(ISBLANK($JH$3),"",IF(OR(Tipy!KL43=Výsledky!#REF!,Tipy!KL43=Výsledky!#REF!,Tipy!KL43=Výsledky!#REF!,Tipy!KL43=Výsledky!$JJ$9),IF(VLOOKUP(Tipy!KL43,'Kategórie hráčov'!$A$2:$B$46,2,FALSE)=30,30,20),0))</f>
        <v>#REF!</v>
      </c>
      <c r="LX49" s="61" t="e">
        <f>IF(ISBLANK($JH$3),"",IF(OR(Tipy!KM43=Výsledky!#REF!,Tipy!KM43=Výsledky!#REF!,Tipy!KM43=Výsledky!#REF!,Tipy!KM43=Výsledky!$JM$9),IF(VLOOKUP(Tipy!KM43,'Kategórie hráčov'!$A$2:$B$46,2,FALSE)=30,30,20),0))</f>
        <v>#REF!</v>
      </c>
      <c r="LY49" s="62">
        <f>IF(ISBLANK($JH$3),"",IF(ISBLANK(Tipy!KI43),0,IF(OR(AND(Tipy!KI43=Výsledky!$JF$3,OR(Tipy!KK43=Výsledky!$JH$3+1,Tipy!KK43=Výsledky!$JH$3-1)),AND(Tipy!KK43=Výsledky!$JH$3,OR(Tipy!KI43=Výsledky!$JF$3+1,Tipy!KI43=Výsledky!$JF$3-1))),10,0)))</f>
        <v>0</v>
      </c>
      <c r="LZ49" s="65" t="e">
        <f>IF(ISBLANK($JH$3),"",IF(ISBLANK(Tipy!KI43),"-",SUM(LU49:LY49)))</f>
        <v>#VALUE!</v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 x14ac:dyDescent="0.2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>
        <f>IF(ISBLANK($GB$3),"",IF(ISBLANK(Tipy!EX44),0,IF(AND(Tipy!EX44=Výsledky!$FZ$3,Tipy!EZ44=Výsledky!$GB$3),60,0)))</f>
        <v>0</v>
      </c>
      <c r="FX50" s="61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61">
        <f>IF(ISBLANK($GB$3),"",IF(OR(Tipy!FA44=Výsledky!$FW$6,Tipy!FA44=Výsledky!$FW$7,Tipy!FA44=Výsledky!$FW$8,Tipy!FA44=Výsledky!$FW$9),IF(VLOOKUP(Tipy!FA44,'Kategórie hráčov'!$A$2:$B$46,2,FALSE)=30,30,20),0))</f>
        <v>0</v>
      </c>
      <c r="FZ50" s="61">
        <f>IF(ISBLANK($GB$3),"",IF(OR(Tipy!FB44=Výsledky!$FZ$6,Tipy!FB44=Výsledky!$FZ$7,Tipy!FB44=Výsledky!$FZ$8,Tipy!FB44=Výsledky!$FZ$9),IF(VLOOKUP(Tipy!FB44,'Kategórie hráčov'!$A$2:$B$46,2,FALSE)=30,30,20),0))</f>
        <v>0</v>
      </c>
      <c r="GA50" s="62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5">
        <f>IF(ISBLANK($GB$3),"",IF(ISBLANK(Tipy!EX44),"-",SUM(FW50:GA50)))</f>
        <v>0</v>
      </c>
      <c r="GC50" s="64"/>
      <c r="GD50" s="61">
        <f>IF(ISBLANK($GI$3),"",IF(ISBLANK(Tipy!FD44),0,IF(AND(Tipy!FD44=Výsledky!$GG$3,Tipy!FF44=Výsledky!$GI$3),60,0)))</f>
        <v>0</v>
      </c>
      <c r="GE50" s="61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61">
        <f>IF(ISBLANK($GI$3),"",IF(OR(Tipy!FG44=Výsledky!$GD$6,Tipy!FG44=Výsledky!$GD$7,Tipy!FG44=Výsledky!$GD$8,Tipy!FG44=Výsledky!$GD$9),VLOOKUP(Tipy!FG44,'Kategórie hráčov'!$A$2:$B$51,2,FALSE),0))</f>
        <v>20</v>
      </c>
      <c r="GG50" s="61">
        <f>IF(ISBLANK($GI$3),"",IF(OR(Tipy!FH44=Výsledky!$GG$6,Tipy!FH44=Výsledky!$GG$7,Tipy!FH44=Výsledky!$GG$8,Tipy!FH44=Výsledky!$GG$9),VLOOKUP(Tipy!FH44,'Kategórie hráčov'!$A$27:$B$76,2,FALSE),0))</f>
        <v>30</v>
      </c>
      <c r="GH50" s="62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5">
        <f>IF(ISBLANK($GI$3),"",IF(ISBLANK(Tipy!FD44),"-",SUM(GD50:GH50)))</f>
        <v>70</v>
      </c>
      <c r="GJ50" s="64"/>
      <c r="GK50" s="61">
        <f>IF(ISBLANK($GP$3),"",IF(ISBLANK(Tipy!FJ44),0,IF(AND(Tipy!FJ44=Výsledky!$GN$3,Tipy!FL44=Výsledky!$GP$3),60,0)))</f>
        <v>0</v>
      </c>
      <c r="GL50" s="61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61">
        <f>IF(ISBLANK($GP$3),"",IF(OR(Tipy!FM44=Výsledky!$GK$6,Tipy!FM44=Výsledky!$GK$7,Tipy!FM44=Výsledky!$GK$8,Tipy!FM44=Výsledky!$GK$9),VLOOKUP(Tipy!FM44,'Kategórie hráčov'!$A$2:$B$51,2,FALSE),0))</f>
        <v>20</v>
      </c>
      <c r="GN50" s="61">
        <f>IF(ISBLANK($GP$3),"",IF(OR(Tipy!FN44=Výsledky!$GN$6,Tipy!FN44=Výsledky!$GN$7,Tipy!FN44=Výsledky!$GN$8,Tipy!FN44=Výsledky!$GN$9),VLOOKUP(Tipy!FN44,'Kategórie hráčov'!$A$27:$B$76,2,FALSE),0))</f>
        <v>30</v>
      </c>
      <c r="GO50" s="62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5">
        <f>IF(ISBLANK($GP$3),"",IF(ISBLANK(Tipy!FJ44),"-",SUM(GK50:GO50)))</f>
        <v>60</v>
      </c>
      <c r="GQ50" s="64"/>
      <c r="GR50" s="61">
        <f>IF(ISBLANK($GW$3),"",IF(ISBLANK(Tipy!FP44),0,IF(AND(Tipy!FP44=Výsledky!$GU$3,Tipy!FR44=Výsledky!$GW$3),60,0)))</f>
        <v>0</v>
      </c>
      <c r="GS50" s="61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61">
        <f>IF(ISBLANK($GW$3),"",IF(OR(Tipy!FS44=Výsledky!$GR$6,Tipy!FS44=Výsledky!$GR$7,Tipy!FS44=Výsledky!$GR$8,Tipy!FS44=Výsledky!$GR$9),VLOOKUP(Tipy!FS44,'Kategórie hráčov'!$A$2:$B$51,2,FALSE),0))</f>
        <v>0</v>
      </c>
      <c r="GU50" s="61">
        <f>IF(ISBLANK($GW$3),"",IF(OR(Tipy!FT44=Výsledky!$GU$6,Tipy!FT44=Výsledky!$GU$7,Tipy!FT44=Výsledky!$GU$8,Tipy!FT44=Výsledky!$GU$9),VLOOKUP(Tipy!FT44,'Kategórie hráčov'!$A$27:$B$76,2,FALSE),0))</f>
        <v>0</v>
      </c>
      <c r="GV50" s="62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5">
        <f>IF(ISBLANK($GW$3),"",IF(ISBLANK(Tipy!FP44),"-",SUM(GR50:GV50)))</f>
        <v>30</v>
      </c>
      <c r="GX50" s="64"/>
      <c r="GY50" s="61">
        <f>IF(ISBLANK($HD$3),"",IF(ISBLANK(Tipy!FV44),0,IF(AND(Tipy!FV44=Výsledky!$HB$3,Tipy!FX44=Výsledky!$HD$3),60,0)))</f>
        <v>0</v>
      </c>
      <c r="GZ50" s="61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61">
        <f>IF(ISBLANK($HD$3),"",IF(OR(Tipy!FY44=Výsledky!$GY$6,Tipy!FY44=Výsledky!$GY$7,Tipy!FY44=Výsledky!$GY$8,Tipy!FY44=Výsledky!$GY$9),VLOOKUP(Tipy!FY44,'Kategórie hráčov'!$A$2:$B$51,2,FALSE),0))</f>
        <v>20</v>
      </c>
      <c r="HB50" s="61">
        <f>IF(ISBLANK($HD$3),"",IF(OR(Tipy!FZ44=Výsledky!$HB$6,Tipy!FZ44=Výsledky!$HB$7,Tipy!FZ44=Výsledky!$HB$8,Tipy!FZ44=Výsledky!$HB$9),VLOOKUP(Tipy!FZ44,'Kategórie hráčov'!$A$27:$B$76,2,FALSE),0))</f>
        <v>20</v>
      </c>
      <c r="HC50" s="62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5">
        <f>IF(ISBLANK($HD$3),"",IF(ISBLANK(Tipy!FV44),"-",SUM(GY50:HC50)))</f>
        <v>60</v>
      </c>
      <c r="HE50" s="64"/>
      <c r="HF50" s="61">
        <f>IF(ISBLANK($HK$3),"",IF(ISBLANK(Tipy!GB44),0,IF(AND(Tipy!GB44=Výsledky!$HI$3,Tipy!GD44=Výsledky!$HK$3),60,0)))</f>
        <v>0</v>
      </c>
      <c r="HG50" s="61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61">
        <f>IF(ISBLANK($HK$3),"",IF(OR(Tipy!GE44=Výsledky!$HF$6,Tipy!GE44=Výsledky!$HF$7,Tipy!GE44=Výsledky!$HF$8,Tipy!GE44=Výsledky!$HF$9),VLOOKUP(Tipy!GE44,'Kategórie hráčov'!$A$2:$B$51,2,FALSE),0))</f>
        <v>0</v>
      </c>
      <c r="HI50" s="61">
        <f>IF(ISBLANK($HK$3),"",IF(OR(Tipy!GF44=Výsledky!$HI$6,Tipy!GF44=Výsledky!$HI$7,Tipy!GF44=Výsledky!$HI$8,Tipy!GF44=Výsledky!$HI$9),VLOOKUP(Tipy!GF44,'Kategórie hráčov'!$A$27:$B$76,2,FALSE),0))</f>
        <v>0</v>
      </c>
      <c r="HJ50" s="62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5">
        <f>IF(ISBLANK($HK$3),"",IF(ISBLANK(Tipy!GB44),"-",SUM(HF50:HJ50)))</f>
        <v>0</v>
      </c>
      <c r="HL50" s="64"/>
      <c r="HM50" s="61">
        <f>IF(ISBLANK($HR$3),"",IF(ISBLANK(Tipy!GH44),0,IF(AND(Tipy!GH44=Výsledky!$HP$3,Tipy!GJ44=Výsledky!$HR$3),60,0)))</f>
        <v>60</v>
      </c>
      <c r="HN50" s="61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61">
        <f>IF(ISBLANK($HR$3),"",IF(OR(Tipy!GK44=Výsledky!$HM$6,Tipy!GK44=Výsledky!$HM$7,Tipy!GK44=Výsledky!$HM$8,Tipy!GK44=Výsledky!$HM$9),VLOOKUP(Tipy!GK44,'Kategórie hráčov'!$A$2:$B$51,2,FALSE),0))</f>
        <v>0</v>
      </c>
      <c r="HP50" s="61">
        <f>IF(ISBLANK($HR$3),"",IF(OR(Tipy!GL44=Výsledky!$HP$6,Tipy!GL44=Výsledky!$HP$7,Tipy!GL44=Výsledky!$HP$8,Tipy!GL44=Výsledky!$HP$9),VLOOKUP(Tipy!GL44,'Kategórie hráčov'!$A$27:$B$76,2,FALSE),0))</f>
        <v>0</v>
      </c>
      <c r="HQ50" s="62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5">
        <f>IF(ISBLANK($HR$3),"",IF(ISBLANK(Tipy!GH44),"-",SUM(HM50:HQ50)))</f>
        <v>60</v>
      </c>
      <c r="HS50" s="64"/>
      <c r="HT50" s="61">
        <f>IF(ISBLANK($HY$3),"",IF(ISBLANK(Tipy!GN44),0,IF(AND(Tipy!GN44=Výsledky!$HW$3,Tipy!GP44=Výsledky!$HY$3),60,0)))</f>
        <v>0</v>
      </c>
      <c r="HU50" s="61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61">
        <f>IF(ISBLANK($HY$3),"",IF(OR(Tipy!GQ44=Výsledky!$HT$6,Tipy!GQ44=Výsledky!$HT$7,Tipy!GQ44=Výsledky!$HT$8,Tipy!GQ44=Výsledky!$HT$9),VLOOKUP(Tipy!GQ44,'Kategórie hráčov'!$A$2:$B$51,2,FALSE),0))</f>
        <v>20</v>
      </c>
      <c r="HW50" s="61">
        <f>IF(ISBLANK($HY$3),"",IF(OR(Tipy!GR44=Výsledky!$HW$6,Tipy!GR44=Výsledky!$HW$7,Tipy!GR44=Výsledky!$HW$8,Tipy!GR44=Výsledky!$HW$9),VLOOKUP(Tipy!GR44,'Kategórie hráčov'!$A$27:$B$76,2,FALSE),0))</f>
        <v>20</v>
      </c>
      <c r="HX50" s="62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5">
        <f>IF(ISBLANK($HY$3),"",IF(ISBLANK(Tipy!GN44),"-",SUM(HT50:HX50)))</f>
        <v>60</v>
      </c>
      <c r="HZ50" s="64"/>
      <c r="IA50" s="61">
        <f>IF(ISBLANK($IF$3),"",IF(ISBLANK(Tipy!GT44),0,IF(AND(Tipy!GT44=Výsledky!$ID$3,Tipy!GV44=Výsledky!$IF$3),60,0)))</f>
        <v>0</v>
      </c>
      <c r="IB50" s="61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61">
        <f>IF(ISBLANK($IF$3),"",IF(OR(Tipy!GW44=Výsledky!$IA$6,Tipy!GW44=Výsledky!$IA$7,Tipy!GW44=Výsledky!$IA$8,Tipy!GW44=Výsledky!$IA$9),VLOOKUP(Tipy!GW44,'Kategórie hráčov'!$A$2:$B$51,2,FALSE),0))</f>
        <v>0</v>
      </c>
      <c r="ID50" s="61">
        <f>IF(ISBLANK($IF$3),"",IF(OR(Tipy!GX44=Výsledky!$ID$6,Tipy!GX44=Výsledky!$ID$7,Tipy!GX44=Výsledky!$ID$8,Tipy!GX44=Výsledky!$ID$9),IF(VLOOKUP(Tipy!GX44,'Kategórie hráčov'!$A$2:$B$46,2,FALSE)=30,30,20),0))</f>
        <v>0</v>
      </c>
      <c r="IE50" s="62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65">
        <f>IF(ISBLANK($IF$3),"",IF(ISBLANK(Tipy!GT44),"-",SUM(IA50:IE50)))</f>
        <v>10</v>
      </c>
      <c r="IG50" s="64"/>
      <c r="IH50" s="61">
        <f>IF(ISBLANK($IM$3),"",IF(ISBLANK(Tipy!GZ44),0,IF(AND(Tipy!GZ44=Výsledky!$IK$3,Tipy!HB44=Výsledky!$IM$3),60,0)))</f>
        <v>0</v>
      </c>
      <c r="II50" s="61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61">
        <f>IF(ISBLANK($IM$3),"",IF(OR(Tipy!HC44=Výsledky!$IH$6,Tipy!HC44=Výsledky!$IH$7,Tipy!HC44=Výsledky!$IH$8,Tipy!HC44=Výsledky!$IH$9),VLOOKUP(Tipy!HC44,'Kategórie hráčov'!$A$2:$B$51,2,FALSE),0))</f>
        <v>20</v>
      </c>
      <c r="IK50" s="61">
        <f>IF(ISBLANK($IM$3),"",IF(OR(Tipy!HD44=Výsledky!$IK$6,Tipy!HD44=Výsledky!$IK$7,Tipy!HD44=Výsledky!$IK$8,Tipy!HD44=Výsledky!$IK$9),VLOOKUP(Tipy!HD44,'Kategórie hráčov'!$A$27:$B$76,2,FALSE),0))</f>
        <v>0</v>
      </c>
      <c r="IL50" s="62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65">
        <f>IF(ISBLANK($IM$3),"",IF(ISBLANK(Tipy!GZ44),"-",SUM(IH50:IL50)))</f>
        <v>40</v>
      </c>
      <c r="IN50" s="64"/>
      <c r="IO50" s="61">
        <f>IF(ISBLANK($IT$3),"",IF(ISBLANK(Tipy!HF44),0,IF(AND(Tipy!HF44=Výsledky!$IR$3,Tipy!HH44=Výsledky!$IT$3),60,0)))</f>
        <v>0</v>
      </c>
      <c r="IP50" s="61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61">
        <f>IF(ISBLANK($IT$3),"",IF(OR(Tipy!HI44=Výsledky!$IO$6,Tipy!HI44=Výsledky!$IO$7,Tipy!HI44=Výsledky!$IO$8,Tipy!HI44=Výsledky!$IO$9),VLOOKUP(Tipy!HI44,'Kategórie hráčov'!$A$2:$B$51,2,FALSE),0))</f>
        <v>0</v>
      </c>
      <c r="IR50" s="61">
        <f>IF(ISBLANK($IT$3),"",IF(OR(Tipy!HJ44=Výsledky!$IR$6,Tipy!HJ44=Výsledky!$IR$7,Tipy!HJ44=Výsledky!$IR$8,Tipy!HJ44=Výsledky!$IR$9),VLOOKUP(Tipy!HJ44,'Kategórie hráčov'!$A$27:$B$76,2,FALSE),0))</f>
        <v>0</v>
      </c>
      <c r="IS50" s="62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65">
        <f>IF(ISBLANK($IT$3),"",IF(ISBLANK(Tipy!HF44),"-",SUM(IO50:IS50)))</f>
        <v>20</v>
      </c>
      <c r="IU50" s="64"/>
      <c r="IV50" s="61">
        <f>IF(ISBLANK($JA$3),"",IF(ISBLANK(Tipy!HL44),0,IF(AND(Tipy!HL44=Výsledky!$IY$3,Tipy!HN44=Výsledky!$JA$3),60,0)))</f>
        <v>0</v>
      </c>
      <c r="IW50" s="61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61">
        <f>IF(ISBLANK($JA$3),"",IF(OR(Tipy!HO44=Výsledky!$IV$6,Tipy!HO44=Výsledky!$IV$7,Tipy!HO44=Výsledky!$IV$8,Tipy!HO44=Výsledky!$IV$9),IF(VLOOKUP(Tipy!HO44,'Kategórie hráčov'!$A$2:$B$46,2,FALSE)=30,30,20),0))</f>
        <v>0</v>
      </c>
      <c r="IY50" s="61">
        <f>IF(ISBLANK($JA$3),"",IF(OR(Tipy!HP44=Výsledky!$IY$6,Tipy!HP44=Výsledky!$IY$7,Tipy!HP44=Výsledky!$IY$8,Tipy!HP44=Výsledky!$IY$9),IF(VLOOKUP(Tipy!HP44,'Kategórie hráčov'!$A$2:$B$46,2,FALSE)=30,30,20),0))</f>
        <v>0</v>
      </c>
      <c r="IZ50" s="62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65">
        <f>IF(ISBLANK($JA$3),"",IF(ISBLANK(Tipy!HL44),"-",SUM(IV50:IZ50)))</f>
        <v>0</v>
      </c>
      <c r="JB50" s="64"/>
      <c r="JC50" s="102">
        <f>IF(ISBLANK($JH$3),"",IF(ISBLANK(Tipy!HR44),0,IF(AND(Tipy!HR44=Výsledky!$JF$3,Tipy!HT44=Výsledky!$JH$3),60,0)))</f>
        <v>0</v>
      </c>
      <c r="JD50" s="101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101">
        <f>IF(ISBLANK($JH$3),"",IF(OR(Tipy!HU44=Výsledky!$JC$6,Tipy!HU44=Výsledky!$JC$7,Tipy!HU44=Výsledky!$JC$8,Tipy!HU44=Výsledky!$JC$9),VLOOKUP(Tipy!HU44,'Kategórie hráčov'!$A$2:$B$51,2,FALSE),0))</f>
        <v>20</v>
      </c>
      <c r="JF50" s="101">
        <f>IF(ISBLANK($JH$3),"",IF(OR(Tipy!HV44=Výsledky!$JF$6,Tipy!HV44=Výsledky!$JF$7,Tipy!HV44=Výsledky!$JF$8,Tipy!HV44=Výsledky!$JF$9),VLOOKUP(Tipy!HV44,'Kategórie hráčov'!$A$27:$B$76,2,FALSE),0))</f>
        <v>30</v>
      </c>
      <c r="JG50" s="30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63">
        <f>IF(ISBLANK($JH$3),"",IF(ISBLANK(Tipy!HR44),"-",SUM(JC50:JG50)))</f>
        <v>70</v>
      </c>
      <c r="JI50" s="64"/>
      <c r="JJ50" s="61">
        <f>IF(ISBLANK($JH$3),"",IF(ISBLANK(Tipy!HX44),0,IF(AND(Tipy!HX44=Výsledky!$JF$3,Tipy!HZ44=Výsledky!$JH$3),60,0)))</f>
        <v>0</v>
      </c>
      <c r="JK50" s="61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61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61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62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65" t="str">
        <f>IF(ISBLANK($JH$3),"",IF(ISBLANK(Tipy!HX44),"-",SUM(JJ50:JN50)))</f>
        <v>-</v>
      </c>
      <c r="JP50" s="64"/>
      <c r="JQ50" s="61">
        <f>IF(ISBLANK($JV$3),"",IF(ISBLANK(Tipy!ID44),0,IF(AND(Tipy!ID44=Výsledky!$JT$3,Tipy!IF44=Výsledky!$JV$3),60,0)))</f>
        <v>0</v>
      </c>
      <c r="JR50" s="61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61">
        <f>IF(ISBLANK($JV$3),"",IF(OR(Tipy!IG44=Výsledky!$JQ$6,Tipy!IG44=Výsledky!$JQ$7,Tipy!IG44=Výsledky!$JQ$8,Tipy!IG44=Výsledky!$JQ$9),VLOOKUP(Tipy!IG44,'Kategórie hráčov'!$A$2:$B$51,2,FALSE),0))</f>
        <v>0</v>
      </c>
      <c r="JT50" s="61">
        <f>IF(ISBLANK($JV$3),"",IF(OR(Tipy!IH44=Výsledky!$JT$6,Tipy!IH44=Výsledky!$JT$7,Tipy!IH44=Výsledky!$JT$8,Tipy!IH44=Výsledky!$JT$9),VLOOKUP(Tipy!IH44,'Kategórie hráčov'!$A$27:$B$76,2,FALSE),0))</f>
        <v>0</v>
      </c>
      <c r="JU50" s="62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65">
        <f>IF(ISBLANK($JV$3),"",IF(ISBLANK(Tipy!ID44),"-",SUM(JQ50:JU50)))</f>
        <v>20</v>
      </c>
      <c r="JW50" s="64"/>
      <c r="JX50" s="61">
        <f>IF(ISBLANK($KQ$3),"",IF(ISBLANK(Tipy!IJ44),0,IF(AND(Tipy!IJ44=Výsledky!$KO$3,Tipy!IL44=Výsledky!$KQ$3),60,0)))</f>
        <v>0</v>
      </c>
      <c r="JY50" s="61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>0</v>
      </c>
      <c r="JZ50" s="61">
        <f>IF(ISBLANK($KQ$3),"",IF(OR(Tipy!IM44=Výsledky!$JX$6,Tipy!IM44=Výsledky!$JX$7,Tipy!IM44=Výsledky!$JX$8,Tipy!IM44=Výsledky!$JX$9),IF(VLOOKUP(Tipy!IM44,'Kategórie hráčov'!$A$2:$B$46,2,FALSE)=30,30,20),0))</f>
        <v>0</v>
      </c>
      <c r="KA50" s="61">
        <f>IF(ISBLANK($KQ$3),"",IF(OR(Tipy!IN44=Výsledky!$KA$6,Tipy!IN44=Výsledky!$KA$7,Tipy!IN44=Výsledky!$KA$8,Tipy!IN44=Výsledky!$KA$9),IF(VLOOKUP(Tipy!IN44,'Kategórie hráčov'!$A$2:$B$46,2,FALSE)=30,30,20),0))</f>
        <v>0</v>
      </c>
      <c r="KB50" s="62">
        <f>IF(ISBLANK($KQ$3),"",IF(ISBLANK(Tipy!IJ44),0,IF(OR(AND(Tipy!IJ44=Výsledky!$KO$3,OR(Tipy!IL44=Výsledky!$KQ$3+1,Tipy!IL44=Výsledky!$KQ$3-1)),AND(Tipy!IL44=Výsledky!$KQ$3,OR(Tipy!IJ44=Výsledky!$KO$3+1,Tipy!IJ44=Výsledky!$KO$3-1))),10,0)))</f>
        <v>0</v>
      </c>
      <c r="KC50" s="65" t="str">
        <f>IF(ISBLANK($KQ$3),"",IF(ISBLANK(Tipy!IJ44),"-",SUM(JX50:KB50)))</f>
        <v>-</v>
      </c>
      <c r="KD50" s="64"/>
      <c r="KE50" s="61">
        <f>IF(ISBLANK($KJ$3),"",IF(ISBLANK(Tipy!IP44),0,IF(AND(Tipy!IP44=Výsledky!$KH$3,Tipy!IR44=Výsledky!$KJ$3),60,0)))</f>
        <v>0</v>
      </c>
      <c r="KF50" s="61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20</v>
      </c>
      <c r="KG50" s="61">
        <f>IF(ISBLANK($KJ$3),"",IF(OR(Tipy!IS44=Výsledky!$KE$6,Tipy!IS44=Výsledky!$KE$7,Tipy!IS44=Výsledky!$KE$8,Tipy!IS44=Výsledky!$KE$9),VLOOKUP(Tipy!IS44,'Kategórie hráčov'!$A$2:$B$51,2,FALSE),0))</f>
        <v>20</v>
      </c>
      <c r="KH50" s="61">
        <f>IF(ISBLANK($KJ$3),"",IF(OR(Tipy!IT44=Výsledky!$KH$6,Tipy!IT44=Výsledky!$KH$7,Tipy!IT44=Výsledky!$KH$8,Tipy!IT44=Výsledky!$KH$9),VLOOKUP(Tipy!IT44,'Kategórie hráčov'!$A$27:$B$76,2,FALSE),0))</f>
        <v>0</v>
      </c>
      <c r="KI50" s="62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65">
        <f>IF(ISBLANK($KJ$3),"",IF(ISBLANK(Tipy!IP44),"-",SUM(KE50:KI50)))</f>
        <v>40</v>
      </c>
      <c r="KK50" s="64"/>
      <c r="KL50" s="61">
        <f>IF(ISBLANK($KQ$3),"",IF(ISBLANK(Tipy!IV44),0,IF(AND(Tipy!IV44=Výsledky!$KO$3,Tipy!IX44=Výsledky!$KQ$3),60,0)))</f>
        <v>0</v>
      </c>
      <c r="KM50" s="61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20</v>
      </c>
      <c r="KN50" s="61">
        <f>IF(ISBLANK($KQ$3),"",IF(OR(Tipy!IY44=Výsledky!$KL$6,Tipy!IY44=Výsledky!$KL$7,Tipy!IY44=Výsledky!$KL$8,Tipy!IY44=Výsledky!$KL$9),VLOOKUP(Tipy!IY44,'Kategórie hráčov'!$A$2:$B$51,2,FALSE),0))</f>
        <v>0</v>
      </c>
      <c r="KO50" s="61">
        <f>IF(ISBLANK($KQ$3),"",IF(OR(Tipy!IZ44=Výsledky!$KO$6,Tipy!IZ44=Výsledky!$KO$7,Tipy!IZ44=Výsledky!$KO$8,Tipy!IZ44=Výsledky!$KO$9),VLOOKUP(Tipy!IZ44,'Kategórie hráčov'!$A$27:$B$76,2,FALSE),0))</f>
        <v>0</v>
      </c>
      <c r="KP50" s="62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65">
        <f>IF(ISBLANK($KJ$3),"",IF(ISBLANK(Tipy!IV44),"-",SUM(KL50:KP50)))</f>
        <v>20</v>
      </c>
      <c r="KR50" s="64"/>
      <c r="KS50" s="61">
        <f>IF(ISBLANK($KX$3),"",IF(ISBLANK(Tipy!JB44),0,IF(AND(Tipy!JB44=Výsledky!$KV$3,Tipy!JD44=Výsledky!$KX$3),60,0)))</f>
        <v>0</v>
      </c>
      <c r="KT50" s="61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20</v>
      </c>
      <c r="KU50" s="61">
        <f>IF(ISBLANK($KX$3),"",IF(OR(Tipy!JE44=Výsledky!$KS$6,Tipy!JE44=Výsledky!$KS$7,Tipy!JE44=Výsledky!$KS$8,Tipy!JE44=Výsledky!$KS$9),VLOOKUP(Tipy!JE44,'Kategórie hráčov'!$A$2:$B$51,2,FALSE),0))</f>
        <v>0</v>
      </c>
      <c r="KV50" s="61">
        <f>IF(ISBLANK($KX$3),"",IF(OR(Tipy!JF44=Výsledky!$KV$6,Tipy!JF44=Výsledky!$KV$7,Tipy!JF44=Výsledky!$KV$8,Tipy!JF44=Výsledky!$KV$9),VLOOKUP(Tipy!JF44,'Kategórie hráčov'!$A$27:$B$76,2,FALSE),0))</f>
        <v>30</v>
      </c>
      <c r="KW50" s="62">
        <f>IF(ISBLANK($KX$3),"",IF(ISBLANK(Tipy!JB44),0,IF(OR(AND(Tipy!JB44=Výsledky!$KV$3,OR(Tipy!JD44=Výsledky!$KX$3+1,Tipy!JD44=Výsledky!$KX$3-1)),AND(Tipy!JD44=Výsledky!$KX$3,OR(Tipy!JB44=Výsledky!$KV$3+1,Tipy!JB44=Výsledky!$KV$3-1))),10,0)))</f>
        <v>10</v>
      </c>
      <c r="KX50" s="65">
        <f>IF(ISBLANK($KX$3),"",IF(ISBLANK(Tipy!JB44),"-",SUM(KS50:KW50)))</f>
        <v>60</v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>
        <f>IF(ISBLANK($JH$3),"",IF(ISBLANK(Tipy!JU44),0,IF(AND(Tipy!JU44=Výsledky!$JF$3,Tipy!JW44=Výsledky!$JH$3),60,0)))</f>
        <v>0</v>
      </c>
      <c r="LH50" s="61" t="e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>#VALUE!</v>
      </c>
      <c r="LI50" s="61" t="e">
        <f>IF(ISBLANK($JH$3),"",IF(OR(Tipy!JX44=Výsledky!#REF!,Tipy!JX44=Výsledky!#REF!,Tipy!JX44=Výsledky!#REF!,Tipy!JX44=Výsledky!$JJ$9),IF(VLOOKUP(Tipy!JX44,'Kategórie hráčov'!$A$2:$B$46,2,FALSE)=30,30,20),0))</f>
        <v>#REF!</v>
      </c>
      <c r="LJ50" s="61" t="e">
        <f>IF(ISBLANK($JH$3),"",IF(OR(Tipy!JY44=Výsledky!#REF!,Tipy!JY44=Výsledky!#REF!,Tipy!JY44=Výsledky!#REF!,Tipy!JY44=Výsledky!$JM$9),IF(VLOOKUP(Tipy!JY44,'Kategórie hráčov'!$A$2:$B$46,2,FALSE)=30,30,20),0))</f>
        <v>#REF!</v>
      </c>
      <c r="LK50" s="62">
        <f>IF(ISBLANK($JH$3),"",IF(ISBLANK(Tipy!JU44),0,IF(OR(AND(Tipy!JU44=Výsledky!$JF$3,OR(Tipy!JW44=Výsledky!$JH$3+1,Tipy!JW44=Výsledky!$JH$3-1)),AND(Tipy!JW44=Výsledky!$JH$3,OR(Tipy!JU44=Výsledky!$JF$3+1,Tipy!JU44=Výsledky!$JF$3-1))),10,0)))</f>
        <v>0</v>
      </c>
      <c r="LL50" s="65" t="e">
        <f>IF(ISBLANK($JH$3),"",IF(ISBLANK(Tipy!JU44),"-",SUM(LG50:LK50)))</f>
        <v>#VALUE!</v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>
        <f>IF(ISBLANK($JH$3),"",IF(ISBLANK(Tipy!KI44),0,IF(AND(Tipy!KI44=Výsledky!$JF$3,Tipy!KK44=Výsledky!$JH$3),60,0)))</f>
        <v>0</v>
      </c>
      <c r="LV50" s="61" t="e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>#VALUE!</v>
      </c>
      <c r="LW50" s="61" t="e">
        <f>IF(ISBLANK($JH$3),"",IF(OR(Tipy!KL44=Výsledky!#REF!,Tipy!KL44=Výsledky!#REF!,Tipy!KL44=Výsledky!#REF!,Tipy!KL44=Výsledky!$JJ$9),IF(VLOOKUP(Tipy!KL44,'Kategórie hráčov'!$A$2:$B$46,2,FALSE)=30,30,20),0))</f>
        <v>#REF!</v>
      </c>
      <c r="LX50" s="61" t="e">
        <f>IF(ISBLANK($JH$3),"",IF(OR(Tipy!KM44=Výsledky!#REF!,Tipy!KM44=Výsledky!#REF!,Tipy!KM44=Výsledky!#REF!,Tipy!KM44=Výsledky!$JM$9),IF(VLOOKUP(Tipy!KM44,'Kategórie hráčov'!$A$2:$B$46,2,FALSE)=30,30,20),0))</f>
        <v>#REF!</v>
      </c>
      <c r="LY50" s="62">
        <f>IF(ISBLANK($JH$3),"",IF(ISBLANK(Tipy!KI44),0,IF(OR(AND(Tipy!KI44=Výsledky!$JF$3,OR(Tipy!KK44=Výsledky!$JH$3+1,Tipy!KK44=Výsledky!$JH$3-1)),AND(Tipy!KK44=Výsledky!$JH$3,OR(Tipy!KI44=Výsledky!$JF$3+1,Tipy!KI44=Výsledky!$JF$3-1))),10,0)))</f>
        <v>0</v>
      </c>
      <c r="LZ50" s="65" t="e">
        <f>IF(ISBLANK($JH$3),"",IF(ISBLANK(Tipy!KI44),"-",SUM(LU50:LY50)))</f>
        <v>#VALUE!</v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 x14ac:dyDescent="0.2">
      <c r="A51" s="287">
        <f>Tipy!A45</f>
        <v>16</v>
      </c>
      <c r="B51" s="302" t="s">
        <v>295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>
        <f>IF(ISBLANK($GB$3),"",IF(ISBLANK(Tipy!EX45),0,IF(AND(Tipy!EX45=Výsledky!$FZ$3,Tipy!EZ45=Výsledky!$GB$3),60,0)))</f>
        <v>0</v>
      </c>
      <c r="FX51" s="61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61">
        <f>IF(ISBLANK($GB$3),"",IF(OR(Tipy!FA45=Výsledky!$FW$6,Tipy!FA45=Výsledky!$FW$7,Tipy!FA45=Výsledky!$FW$8,Tipy!FA45=Výsledky!$FW$9),IF(VLOOKUP(Tipy!FA45,'Kategórie hráčov'!$A$2:$B$46,2,FALSE)=30,30,20),0))</f>
        <v>0</v>
      </c>
      <c r="FZ51" s="61">
        <f>IF(ISBLANK($GB$3),"",IF(OR(Tipy!FB45=Výsledky!$FZ$6,Tipy!FB45=Výsledky!$FZ$7,Tipy!FB45=Výsledky!$FZ$8,Tipy!FB45=Výsledky!$FZ$9),IF(VLOOKUP(Tipy!FB45,'Kategórie hráčov'!$A$2:$B$46,2,FALSE)=30,30,20),0))</f>
        <v>0</v>
      </c>
      <c r="GA51" s="62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5" t="str">
        <f>IF(ISBLANK($GB$3),"",IF(ISBLANK(Tipy!EX45),"-",SUM(FW51:GA51)))</f>
        <v>-</v>
      </c>
      <c r="GC51" s="64"/>
      <c r="GD51" s="61">
        <f>IF(ISBLANK($GI$3),"",IF(ISBLANK(Tipy!FD45),0,IF(AND(Tipy!FD45=Výsledky!$GG$3,Tipy!FF45=Výsledky!$GI$3),60,0)))</f>
        <v>0</v>
      </c>
      <c r="GE51" s="61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61">
        <f>IF(ISBLANK($GI$3),"",IF(OR(Tipy!FG45=Výsledky!$GD$6,Tipy!FG45=Výsledky!$GD$7,Tipy!FG45=Výsledky!$GD$8,Tipy!FG45=Výsledky!$GD$9),VLOOKUP(Tipy!FG45,'Kategórie hráčov'!$A$2:$B$51,2,FALSE),0))</f>
        <v>0</v>
      </c>
      <c r="GG51" s="61">
        <f>IF(ISBLANK($GI$3),"",IF(OR(Tipy!FH45=Výsledky!$GG$6,Tipy!FH45=Výsledky!$GG$7,Tipy!FH45=Výsledky!$GG$8,Tipy!FH45=Výsledky!$GG$9),VLOOKUP(Tipy!FH45,'Kategórie hráčov'!$A$27:$B$76,2,FALSE),0))</f>
        <v>0</v>
      </c>
      <c r="GH51" s="62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5" t="str">
        <f>IF(ISBLANK($GI$3),"",IF(ISBLANK(Tipy!FD45),"-",SUM(GD51:GH51)))</f>
        <v>-</v>
      </c>
      <c r="GJ51" s="64"/>
      <c r="GK51" s="61">
        <f>IF(ISBLANK($GP$3),"",IF(ISBLANK(Tipy!FJ45),0,IF(AND(Tipy!FJ45=Výsledky!$GN$3,Tipy!FL45=Výsledky!$GP$3),60,0)))</f>
        <v>0</v>
      </c>
      <c r="GL51" s="61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61">
        <f>IF(ISBLANK($GP$3),"",IF(OR(Tipy!FM45=Výsledky!$GK$6,Tipy!FM45=Výsledky!$GK$7,Tipy!FM45=Výsledky!$GK$8,Tipy!FM45=Výsledky!$GK$9),VLOOKUP(Tipy!FM45,'Kategórie hráčov'!$A$2:$B$51,2,FALSE),0))</f>
        <v>0</v>
      </c>
      <c r="GN51" s="61">
        <f>IF(ISBLANK($GP$3),"",IF(OR(Tipy!FN45=Výsledky!$GN$6,Tipy!FN45=Výsledky!$GN$7,Tipy!FN45=Výsledky!$GN$8,Tipy!FN45=Výsledky!$GN$9),VLOOKUP(Tipy!FN45,'Kategórie hráčov'!$A$27:$B$76,2,FALSE),0))</f>
        <v>0</v>
      </c>
      <c r="GO51" s="62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5" t="str">
        <f>IF(ISBLANK($GP$3),"",IF(ISBLANK(Tipy!FJ45),"-",SUM(GK51:GO51)))</f>
        <v>-</v>
      </c>
      <c r="GQ51" s="64"/>
      <c r="GR51" s="61">
        <f>IF(ISBLANK($GW$3),"",IF(ISBLANK(Tipy!FP45),0,IF(AND(Tipy!FP45=Výsledky!$GU$3,Tipy!FR45=Výsledky!$GW$3),60,0)))</f>
        <v>0</v>
      </c>
      <c r="GS51" s="61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61">
        <f>IF(ISBLANK($GW$3),"",IF(OR(Tipy!FS45=Výsledky!$GR$6,Tipy!FS45=Výsledky!$GR$7,Tipy!FS45=Výsledky!$GR$8,Tipy!FS45=Výsledky!$GR$9),VLOOKUP(Tipy!FS45,'Kategórie hráčov'!$A$2:$B$51,2,FALSE),0))</f>
        <v>0</v>
      </c>
      <c r="GU51" s="61">
        <f>IF(ISBLANK($GW$3),"",IF(OR(Tipy!FT45=Výsledky!$GU$6,Tipy!FT45=Výsledky!$GU$7,Tipy!FT45=Výsledky!$GU$8,Tipy!FT45=Výsledky!$GU$9),VLOOKUP(Tipy!FT45,'Kategórie hráčov'!$A$27:$B$76,2,FALSE),0))</f>
        <v>0</v>
      </c>
      <c r="GV51" s="62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5" t="str">
        <f>IF(ISBLANK($GW$3),"",IF(ISBLANK(Tipy!FP45),"-",SUM(GR51:GV51)))</f>
        <v>-</v>
      </c>
      <c r="GX51" s="64"/>
      <c r="GY51" s="61">
        <f>IF(ISBLANK($HD$3),"",IF(ISBLANK(Tipy!FV45),0,IF(AND(Tipy!FV45=Výsledky!$HB$3,Tipy!FX45=Výsledky!$HD$3),60,0)))</f>
        <v>0</v>
      </c>
      <c r="GZ51" s="61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61">
        <f>IF(ISBLANK($HD$3),"",IF(OR(Tipy!FY45=Výsledky!$GY$6,Tipy!FY45=Výsledky!$GY$7,Tipy!FY45=Výsledky!$GY$8,Tipy!FY45=Výsledky!$GY$9),VLOOKUP(Tipy!FY45,'Kategórie hráčov'!$A$2:$B$51,2,FALSE),0))</f>
        <v>0</v>
      </c>
      <c r="HB51" s="61">
        <f>IF(ISBLANK($HD$3),"",IF(OR(Tipy!FZ45=Výsledky!$HB$6,Tipy!FZ45=Výsledky!$HB$7,Tipy!FZ45=Výsledky!$HB$8,Tipy!FZ45=Výsledky!$HB$9),VLOOKUP(Tipy!FZ45,'Kategórie hráčov'!$A$27:$B$76,2,FALSE),0))</f>
        <v>0</v>
      </c>
      <c r="HC51" s="62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5" t="str">
        <f>IF(ISBLANK($HD$3),"",IF(ISBLANK(Tipy!FV45),"-",SUM(GY51:HC51)))</f>
        <v>-</v>
      </c>
      <c r="HE51" s="64"/>
      <c r="HF51" s="61">
        <f>IF(ISBLANK($HK$3),"",IF(ISBLANK(Tipy!GB45),0,IF(AND(Tipy!GB45=Výsledky!$HI$3,Tipy!GD45=Výsledky!$HK$3),60,0)))</f>
        <v>0</v>
      </c>
      <c r="HG51" s="61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61">
        <f>IF(ISBLANK($HK$3),"",IF(OR(Tipy!GE45=Výsledky!$HF$6,Tipy!GE45=Výsledky!$HF$7,Tipy!GE45=Výsledky!$HF$8,Tipy!GE45=Výsledky!$HF$9),VLOOKUP(Tipy!GE45,'Kategórie hráčov'!$A$2:$B$51,2,FALSE),0))</f>
        <v>0</v>
      </c>
      <c r="HI51" s="61">
        <f>IF(ISBLANK($HK$3),"",IF(OR(Tipy!GF45=Výsledky!$HI$6,Tipy!GF45=Výsledky!$HI$7,Tipy!GF45=Výsledky!$HI$8,Tipy!GF45=Výsledky!$HI$9),VLOOKUP(Tipy!GF45,'Kategórie hráčov'!$A$27:$B$76,2,FALSE),0))</f>
        <v>0</v>
      </c>
      <c r="HJ51" s="62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5" t="str">
        <f>IF(ISBLANK($HK$3),"",IF(ISBLANK(Tipy!GB45),"-",SUM(HF51:HJ51)))</f>
        <v>-</v>
      </c>
      <c r="HL51" s="64"/>
      <c r="HM51" s="61">
        <f>IF(ISBLANK($HR$3),"",IF(ISBLANK(Tipy!GH45),0,IF(AND(Tipy!GH45=Výsledky!$HP$3,Tipy!GJ45=Výsledky!$HR$3),60,0)))</f>
        <v>0</v>
      </c>
      <c r="HN51" s="61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61">
        <f>IF(ISBLANK($HR$3),"",IF(OR(Tipy!GK45=Výsledky!$HM$6,Tipy!GK45=Výsledky!$HM$7,Tipy!GK45=Výsledky!$HM$8,Tipy!GK45=Výsledky!$HM$9),VLOOKUP(Tipy!GK45,'Kategórie hráčov'!$A$2:$B$51,2,FALSE),0))</f>
        <v>0</v>
      </c>
      <c r="HP51" s="61">
        <f>IF(ISBLANK($HR$3),"",IF(OR(Tipy!GL45=Výsledky!$HP$6,Tipy!GL45=Výsledky!$HP$7,Tipy!GL45=Výsledky!$HP$8,Tipy!GL45=Výsledky!$HP$9),VLOOKUP(Tipy!GL45,'Kategórie hráčov'!$A$27:$B$76,2,FALSE),0))</f>
        <v>0</v>
      </c>
      <c r="HQ51" s="62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5" t="str">
        <f>IF(ISBLANK($HR$3),"",IF(ISBLANK(Tipy!GH45),"-",SUM(HM51:HQ51)))</f>
        <v>-</v>
      </c>
      <c r="HS51" s="64"/>
      <c r="HT51" s="61">
        <f>IF(ISBLANK($HY$3),"",IF(ISBLANK(Tipy!GN45),0,IF(AND(Tipy!GN45=Výsledky!$HW$3,Tipy!GP45=Výsledky!$HY$3),60,0)))</f>
        <v>0</v>
      </c>
      <c r="HU51" s="61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61">
        <f>IF(ISBLANK($HY$3),"",IF(OR(Tipy!GQ45=Výsledky!$HT$6,Tipy!GQ45=Výsledky!$HT$7,Tipy!GQ45=Výsledky!$HT$8,Tipy!GQ45=Výsledky!$HT$9),VLOOKUP(Tipy!GQ45,'Kategórie hráčov'!$A$2:$B$51,2,FALSE),0))</f>
        <v>0</v>
      </c>
      <c r="HW51" s="61">
        <f>IF(ISBLANK($HY$3),"",IF(OR(Tipy!GR45=Výsledky!$HW$6,Tipy!GR45=Výsledky!$HW$7,Tipy!GR45=Výsledky!$HW$8,Tipy!GR45=Výsledky!$HW$9),VLOOKUP(Tipy!GR45,'Kategórie hráčov'!$A$27:$B$76,2,FALSE),0))</f>
        <v>0</v>
      </c>
      <c r="HX51" s="62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5" t="str">
        <f>IF(ISBLANK($HY$3),"",IF(ISBLANK(Tipy!GN45),"-",SUM(HT51:HX51)))</f>
        <v>-</v>
      </c>
      <c r="HZ51" s="64"/>
      <c r="IA51" s="61">
        <f>IF(ISBLANK($IF$3),"",IF(ISBLANK(Tipy!GT45),0,IF(AND(Tipy!GT45=Výsledky!$ID$3,Tipy!GV45=Výsledky!$IF$3),60,0)))</f>
        <v>0</v>
      </c>
      <c r="IB51" s="61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61">
        <f>IF(ISBLANK($IF$3),"",IF(OR(Tipy!GW45=Výsledky!$IA$6,Tipy!GW45=Výsledky!$IA$7,Tipy!GW45=Výsledky!$IA$8,Tipy!GW45=Výsledky!$IA$9),VLOOKUP(Tipy!GW45,'Kategórie hráčov'!$A$2:$B$51,2,FALSE),0))</f>
        <v>0</v>
      </c>
      <c r="ID51" s="61">
        <f>IF(ISBLANK($IF$3),"",IF(OR(Tipy!GX45=Výsledky!$ID$6,Tipy!GX45=Výsledky!$ID$7,Tipy!GX45=Výsledky!$ID$8,Tipy!GX45=Výsledky!$ID$9),IF(VLOOKUP(Tipy!GX45,'Kategórie hráčov'!$A$2:$B$46,2,FALSE)=30,30,20),0))</f>
        <v>0</v>
      </c>
      <c r="IE51" s="62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65" t="str">
        <f>IF(ISBLANK($IF$3),"",IF(ISBLANK(Tipy!GT45),"-",SUM(IA51:IE51)))</f>
        <v>-</v>
      </c>
      <c r="IG51" s="64"/>
      <c r="IH51" s="61">
        <f>IF(ISBLANK($IM$3),"",IF(ISBLANK(Tipy!GZ45),0,IF(AND(Tipy!GZ45=Výsledky!$IK$3,Tipy!HB45=Výsledky!$IM$3),60,0)))</f>
        <v>0</v>
      </c>
      <c r="II51" s="61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61">
        <f>IF(ISBLANK($IM$3),"",IF(OR(Tipy!HC45=Výsledky!$IH$6,Tipy!HC45=Výsledky!$IH$7,Tipy!HC45=Výsledky!$IH$8,Tipy!HC45=Výsledky!$IH$9),VLOOKUP(Tipy!HC45,'Kategórie hráčov'!$A$2:$B$51,2,FALSE),0))</f>
        <v>0</v>
      </c>
      <c r="IK51" s="61">
        <f>IF(ISBLANK($IM$3),"",IF(OR(Tipy!HD45=Výsledky!$IK$6,Tipy!HD45=Výsledky!$IK$7,Tipy!HD45=Výsledky!$IK$8,Tipy!HD45=Výsledky!$IK$9),VLOOKUP(Tipy!HD45,'Kategórie hráčov'!$A$27:$B$76,2,FALSE),0))</f>
        <v>0</v>
      </c>
      <c r="IL51" s="62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65" t="str">
        <f>IF(ISBLANK($IM$3),"",IF(ISBLANK(Tipy!GZ45),"-",SUM(IH51:IL51)))</f>
        <v>-</v>
      </c>
      <c r="IN51" s="64"/>
      <c r="IO51" s="61">
        <f>IF(ISBLANK($IT$3),"",IF(ISBLANK(Tipy!HF45),0,IF(AND(Tipy!HF45=Výsledky!$IR$3,Tipy!HH45=Výsledky!$IT$3),60,0)))</f>
        <v>0</v>
      </c>
      <c r="IP51" s="61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61">
        <f>IF(ISBLANK($IT$3),"",IF(OR(Tipy!HI45=Výsledky!$IO$6,Tipy!HI45=Výsledky!$IO$7,Tipy!HI45=Výsledky!$IO$8,Tipy!HI45=Výsledky!$IO$9),VLOOKUP(Tipy!HI45,'Kategórie hráčov'!$A$2:$B$51,2,FALSE),0))</f>
        <v>0</v>
      </c>
      <c r="IR51" s="61">
        <f>IF(ISBLANK($IT$3),"",IF(OR(Tipy!HJ45=Výsledky!$IR$6,Tipy!HJ45=Výsledky!$IR$7,Tipy!HJ45=Výsledky!$IR$8,Tipy!HJ45=Výsledky!$IR$9),VLOOKUP(Tipy!HJ45,'Kategórie hráčov'!$A$27:$B$76,2,FALSE),0))</f>
        <v>0</v>
      </c>
      <c r="IS51" s="62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65" t="str">
        <f>IF(ISBLANK($IT$3),"",IF(ISBLANK(Tipy!HF45),"-",SUM(IO51:IS51)))</f>
        <v>-</v>
      </c>
      <c r="IU51" s="64"/>
      <c r="IV51" s="61">
        <f>IF(ISBLANK($JA$3),"",IF(ISBLANK(Tipy!HL45),0,IF(AND(Tipy!HL45=Výsledky!$IY$3,Tipy!HN45=Výsledky!$JA$3),60,0)))</f>
        <v>0</v>
      </c>
      <c r="IW51" s="61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61">
        <f>IF(ISBLANK($JA$3),"",IF(OR(Tipy!HO45=Výsledky!$IV$6,Tipy!HO45=Výsledky!$IV$7,Tipy!HO45=Výsledky!$IV$8,Tipy!HO45=Výsledky!$IV$9),IF(VLOOKUP(Tipy!HO45,'Kategórie hráčov'!$A$2:$B$46,2,FALSE)=30,30,20),0))</f>
        <v>0</v>
      </c>
      <c r="IY51" s="61">
        <f>IF(ISBLANK($JA$3),"",IF(OR(Tipy!HP45=Výsledky!$IY$6,Tipy!HP45=Výsledky!$IY$7,Tipy!HP45=Výsledky!$IY$8,Tipy!HP45=Výsledky!$IY$9),IF(VLOOKUP(Tipy!HP45,'Kategórie hráčov'!$A$2:$B$46,2,FALSE)=30,30,20),0))</f>
        <v>0</v>
      </c>
      <c r="IZ51" s="62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65" t="str">
        <f>IF(ISBLANK($JA$3),"",IF(ISBLANK(Tipy!HL45),"-",SUM(IV51:IZ51)))</f>
        <v>-</v>
      </c>
      <c r="JB51" s="64"/>
      <c r="JC51" s="102">
        <f>IF(ISBLANK($JH$3),"",IF(ISBLANK(Tipy!HR45),0,IF(AND(Tipy!HR45=Výsledky!$JF$3,Tipy!HT45=Výsledky!$JH$3),60,0)))</f>
        <v>0</v>
      </c>
      <c r="JD51" s="101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01">
        <f>IF(ISBLANK($JH$3),"",IF(OR(Tipy!HU45=Výsledky!$JC$6,Tipy!HU45=Výsledky!$JC$7,Tipy!HU45=Výsledky!$JC$8,Tipy!HU45=Výsledky!$JC$9),VLOOKUP(Tipy!HU45,'Kategórie hráčov'!$A$2:$B$51,2,FALSE),0))</f>
        <v>0</v>
      </c>
      <c r="JF51" s="101">
        <f>IF(ISBLANK($JH$3),"",IF(OR(Tipy!HV45=Výsledky!$JF$6,Tipy!HV45=Výsledky!$JF$7,Tipy!HV45=Výsledky!$JF$8,Tipy!HV45=Výsledky!$JF$9),VLOOKUP(Tipy!HV45,'Kategórie hráčov'!$A$27:$B$76,2,FALSE),0))</f>
        <v>0</v>
      </c>
      <c r="JG51" s="303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63" t="str">
        <f>IF(ISBLANK($JH$3),"",IF(ISBLANK(Tipy!HR45),"-",SUM(JC51:JG51)))</f>
        <v>-</v>
      </c>
      <c r="JI51" s="64"/>
      <c r="JJ51" s="61">
        <f>IF(ISBLANK($JH$3),"",IF(ISBLANK(Tipy!HX45),0,IF(AND(Tipy!HX45=Výsledky!$JF$3,Tipy!HZ45=Výsledky!$JH$3),60,0)))</f>
        <v>0</v>
      </c>
      <c r="JK51" s="61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61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61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62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65" t="str">
        <f>IF(ISBLANK($JH$3),"",IF(ISBLANK(Tipy!HX45),"-",SUM(JJ51:JN51)))</f>
        <v>-</v>
      </c>
      <c r="JP51" s="64"/>
      <c r="JQ51" s="61">
        <f>IF(ISBLANK($JV$3),"",IF(ISBLANK(Tipy!ID45),0,IF(AND(Tipy!ID45=Výsledky!$JT$3,Tipy!IF45=Výsledky!$JV$3),60,0)))</f>
        <v>0</v>
      </c>
      <c r="JR51" s="61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61">
        <f>IF(ISBLANK($JV$3),"",IF(OR(Tipy!IG45=Výsledky!$JQ$6,Tipy!IG45=Výsledky!$JQ$7,Tipy!IG45=Výsledky!$JQ$8,Tipy!IG45=Výsledky!$JQ$9),VLOOKUP(Tipy!IG45,'Kategórie hráčov'!$A$2:$B$51,2,FALSE),0))</f>
        <v>0</v>
      </c>
      <c r="JT51" s="61">
        <f>IF(ISBLANK($JV$3),"",IF(OR(Tipy!IH45=Výsledky!$JT$6,Tipy!IH45=Výsledky!$JT$7,Tipy!IH45=Výsledky!$JT$8,Tipy!IH45=Výsledky!$JT$9),VLOOKUP(Tipy!IH45,'Kategórie hráčov'!$A$27:$B$76,2,FALSE),0))</f>
        <v>0</v>
      </c>
      <c r="JU51" s="62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65" t="str">
        <f>IF(ISBLANK($JV$3),"",IF(ISBLANK(Tipy!ID45),"-",SUM(JQ51:JU51)))</f>
        <v>-</v>
      </c>
      <c r="JW51" s="64"/>
      <c r="JX51" s="61">
        <f>IF(ISBLANK($KQ$3),"",IF(ISBLANK(Tipy!IJ45),0,IF(AND(Tipy!IJ45=Výsledky!$KO$3,Tipy!IL45=Výsledky!$KQ$3),60,0)))</f>
        <v>0</v>
      </c>
      <c r="JY51" s="61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>0</v>
      </c>
      <c r="JZ51" s="61">
        <f>IF(ISBLANK($KQ$3),"",IF(OR(Tipy!IM45=Výsledky!$JX$6,Tipy!IM45=Výsledky!$JX$7,Tipy!IM45=Výsledky!$JX$8,Tipy!IM45=Výsledky!$JX$9),IF(VLOOKUP(Tipy!IM45,'Kategórie hráčov'!$A$2:$B$46,2,FALSE)=30,30,20),0))</f>
        <v>0</v>
      </c>
      <c r="KA51" s="61">
        <f>IF(ISBLANK($KQ$3),"",IF(OR(Tipy!IN45=Výsledky!$KA$6,Tipy!IN45=Výsledky!$KA$7,Tipy!IN45=Výsledky!$KA$8,Tipy!IN45=Výsledky!$KA$9),IF(VLOOKUP(Tipy!IN45,'Kategórie hráčov'!$A$2:$B$46,2,FALSE)=30,30,20),0))</f>
        <v>0</v>
      </c>
      <c r="KB51" s="62">
        <f>IF(ISBLANK($KQ$3),"",IF(ISBLANK(Tipy!IJ45),0,IF(OR(AND(Tipy!IJ45=Výsledky!$KO$3,OR(Tipy!IL45=Výsledky!$KQ$3+1,Tipy!IL45=Výsledky!$KQ$3-1)),AND(Tipy!IL45=Výsledky!$KQ$3,OR(Tipy!IJ45=Výsledky!$KO$3+1,Tipy!IJ45=Výsledky!$KO$3-1))),10,0)))</f>
        <v>0</v>
      </c>
      <c r="KC51" s="65" t="str">
        <f>IF(ISBLANK($KQ$3),"",IF(ISBLANK(Tipy!IJ45),"-",SUM(JX51:KB51)))</f>
        <v>-</v>
      </c>
      <c r="KD51" s="64"/>
      <c r="KE51" s="61">
        <f>IF(ISBLANK($KJ$3),"",IF(ISBLANK(Tipy!IP45),0,IF(AND(Tipy!IP45=Výsledky!$KH$3,Tipy!IR45=Výsledky!$KJ$3),60,0)))</f>
        <v>0</v>
      </c>
      <c r="KF51" s="61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0</v>
      </c>
      <c r="KG51" s="61">
        <f>IF(ISBLANK($KJ$3),"",IF(OR(Tipy!IS45=Výsledky!$KE$6,Tipy!IS45=Výsledky!$KE$7,Tipy!IS45=Výsledky!$KE$8,Tipy!IS45=Výsledky!$KE$9),VLOOKUP(Tipy!IS45,'Kategórie hráčov'!$A$2:$B$51,2,FALSE),0))</f>
        <v>0</v>
      </c>
      <c r="KH51" s="61">
        <f>IF(ISBLANK($KJ$3),"",IF(OR(Tipy!IT45=Výsledky!$KH$6,Tipy!IT45=Výsledky!$KH$7,Tipy!IT45=Výsledky!$KH$8,Tipy!IT45=Výsledky!$KH$9),VLOOKUP(Tipy!IT45,'Kategórie hráčov'!$A$27:$B$76,2,FALSE),0))</f>
        <v>0</v>
      </c>
      <c r="KI51" s="62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65" t="str">
        <f>IF(ISBLANK($KJ$3),"",IF(ISBLANK(Tipy!IP45),"-",SUM(KE51:KI51)))</f>
        <v>-</v>
      </c>
      <c r="KK51" s="64"/>
      <c r="KL51" s="61">
        <f>IF(ISBLANK($KQ$3),"",IF(ISBLANK(Tipy!IV45),0,IF(AND(Tipy!IV45=Výsledky!$KO$3,Tipy!IX45=Výsledky!$KQ$3),60,0)))</f>
        <v>0</v>
      </c>
      <c r="KM51" s="61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61">
        <f>IF(ISBLANK($KQ$3),"",IF(OR(Tipy!IY45=Výsledky!$KL$6,Tipy!IY45=Výsledky!$KL$7,Tipy!IY45=Výsledky!$KL$8,Tipy!IY45=Výsledky!$KL$9),VLOOKUP(Tipy!IY45,'Kategórie hráčov'!$A$2:$B$51,2,FALSE),0))</f>
        <v>0</v>
      </c>
      <c r="KO51" s="61">
        <f>IF(ISBLANK($KQ$3),"",IF(OR(Tipy!IZ45=Výsledky!$KO$6,Tipy!IZ45=Výsledky!$KO$7,Tipy!IZ45=Výsledky!$KO$8,Tipy!IZ45=Výsledky!$KO$9),VLOOKUP(Tipy!IZ45,'Kategórie hráčov'!$A$27:$B$76,2,FALSE),0))</f>
        <v>0</v>
      </c>
      <c r="KP51" s="62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65" t="str">
        <f>IF(ISBLANK($KJ$3),"",IF(ISBLANK(Tipy!IV45),"-",SUM(KL51:KP51)))</f>
        <v>-</v>
      </c>
      <c r="KR51" s="64"/>
      <c r="KS51" s="61">
        <f>IF(ISBLANK($KX$3),"",IF(ISBLANK(Tipy!JB45),0,IF(AND(Tipy!JB45=Výsledky!$KV$3,Tipy!JD45=Výsledky!$KX$3),60,0)))</f>
        <v>0</v>
      </c>
      <c r="KT51" s="61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61">
        <f>IF(ISBLANK($KX$3),"",IF(OR(Tipy!JE45=Výsledky!$KS$6,Tipy!JE45=Výsledky!$KS$7,Tipy!JE45=Výsledky!$KS$8,Tipy!JE45=Výsledky!$KS$9),VLOOKUP(Tipy!JE45,'Kategórie hráčov'!$A$2:$B$51,2,FALSE),0))</f>
        <v>0</v>
      </c>
      <c r="KV51" s="61">
        <f>IF(ISBLANK($KX$3),"",IF(OR(Tipy!JF45=Výsledky!$KV$6,Tipy!JF45=Výsledky!$KV$7,Tipy!JF45=Výsledky!$KV$8,Tipy!JF45=Výsledky!$KV$9),VLOOKUP(Tipy!JF45,'Kategórie hráčov'!$A$27:$B$76,2,FALSE),0))</f>
        <v>0</v>
      </c>
      <c r="KW51" s="62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65" t="str">
        <f>IF(ISBLANK($KX$3),"",IF(ISBLANK(Tipy!JB45),"-",SUM(KS51:KW51)))</f>
        <v>-</v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>
        <f>IF(ISBLANK($JH$3),"",IF(ISBLANK(Tipy!JU45),0,IF(AND(Tipy!JU45=Výsledky!$JF$3,Tipy!JW45=Výsledky!$JH$3),60,0)))</f>
        <v>0</v>
      </c>
      <c r="LH51" s="61" t="e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>#VALUE!</v>
      </c>
      <c r="LI51" s="61" t="e">
        <f>IF(ISBLANK($JH$3),"",IF(OR(Tipy!JX45=Výsledky!#REF!,Tipy!JX45=Výsledky!#REF!,Tipy!JX45=Výsledky!#REF!,Tipy!JX45=Výsledky!$JJ$9),IF(VLOOKUP(Tipy!JX45,'Kategórie hráčov'!$A$2:$B$46,2,FALSE)=30,30,20),0))</f>
        <v>#REF!</v>
      </c>
      <c r="LJ51" s="61" t="e">
        <f>IF(ISBLANK($JH$3),"",IF(OR(Tipy!JY45=Výsledky!#REF!,Tipy!JY45=Výsledky!#REF!,Tipy!JY45=Výsledky!#REF!,Tipy!JY45=Výsledky!$JM$9),IF(VLOOKUP(Tipy!JY45,'Kategórie hráčov'!$A$2:$B$46,2,FALSE)=30,30,20),0))</f>
        <v>#REF!</v>
      </c>
      <c r="LK51" s="62">
        <f>IF(ISBLANK($JH$3),"",IF(ISBLANK(Tipy!JU45),0,IF(OR(AND(Tipy!JU45=Výsledky!$JF$3,OR(Tipy!JW45=Výsledky!$JH$3+1,Tipy!JW45=Výsledky!$JH$3-1)),AND(Tipy!JW45=Výsledky!$JH$3,OR(Tipy!JU45=Výsledky!$JF$3+1,Tipy!JU45=Výsledky!$JF$3-1))),10,0)))</f>
        <v>0</v>
      </c>
      <c r="LL51" s="65" t="e">
        <f>IF(ISBLANK($JH$3),"",IF(ISBLANK(Tipy!JU45),"-",SUM(LG51:LK51)))</f>
        <v>#VALUE!</v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>
        <f>IF(ISBLANK($JH$3),"",IF(ISBLANK(Tipy!KI45),0,IF(AND(Tipy!KI45=Výsledky!$JF$3,Tipy!KK45=Výsledky!$JH$3),60,0)))</f>
        <v>0</v>
      </c>
      <c r="LV51" s="61" t="e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>#VALUE!</v>
      </c>
      <c r="LW51" s="61" t="e">
        <f>IF(ISBLANK($JH$3),"",IF(OR(Tipy!KL45=Výsledky!#REF!,Tipy!KL45=Výsledky!#REF!,Tipy!KL45=Výsledky!#REF!,Tipy!KL45=Výsledky!$JJ$9),IF(VLOOKUP(Tipy!KL45,'Kategórie hráčov'!$A$2:$B$46,2,FALSE)=30,30,20),0))</f>
        <v>#REF!</v>
      </c>
      <c r="LX51" s="61" t="e">
        <f>IF(ISBLANK($JH$3),"",IF(OR(Tipy!KM45=Výsledky!#REF!,Tipy!KM45=Výsledky!#REF!,Tipy!KM45=Výsledky!#REF!,Tipy!KM45=Výsledky!$JM$9),IF(VLOOKUP(Tipy!KM45,'Kategórie hráčov'!$A$2:$B$46,2,FALSE)=30,30,20),0))</f>
        <v>#REF!</v>
      </c>
      <c r="LY51" s="62">
        <f>IF(ISBLANK($JH$3),"",IF(ISBLANK(Tipy!KI45),0,IF(OR(AND(Tipy!KI45=Výsledky!$JF$3,OR(Tipy!KK45=Výsledky!$JH$3+1,Tipy!KK45=Výsledky!$JH$3-1)),AND(Tipy!KK45=Výsledky!$JH$3,OR(Tipy!KI45=Výsledky!$JF$3+1,Tipy!KI45=Výsledky!$JF$3-1))),10,0)))</f>
        <v>0</v>
      </c>
      <c r="LZ51" s="65" t="e">
        <f>IF(ISBLANK($JH$3),"",IF(ISBLANK(Tipy!KI45),"-",SUM(LU51:LY51)))</f>
        <v>#VALUE!</v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 x14ac:dyDescent="0.2">
      <c r="A52" s="287">
        <f>Tipy!A46</f>
        <v>29</v>
      </c>
      <c r="B52" s="302" t="s">
        <v>254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>
        <f>IF(ISBLANK($GB$3),"",IF(ISBLANK(Tipy!EX46),0,IF(AND(Tipy!EX46=Výsledky!$FZ$3,Tipy!EZ46=Výsledky!$GB$3),60,0)))</f>
        <v>0</v>
      </c>
      <c r="FX52" s="61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61">
        <f>IF(ISBLANK($GB$3),"",IF(OR(Tipy!FA46=Výsledky!$FW$6,Tipy!FA46=Výsledky!$FW$7,Tipy!FA46=Výsledky!$FW$8,Tipy!FA46=Výsledky!$FW$9),IF(VLOOKUP(Tipy!FA46,'Kategórie hráčov'!$A$2:$B$46,2,FALSE)=30,30,20),0))</f>
        <v>0</v>
      </c>
      <c r="FZ52" s="61">
        <f>IF(ISBLANK($GB$3),"",IF(OR(Tipy!FB46=Výsledky!$FZ$6,Tipy!FB46=Výsledky!$FZ$7,Tipy!FB46=Výsledky!$FZ$8,Tipy!FB46=Výsledky!$FZ$9),IF(VLOOKUP(Tipy!FB46,'Kategórie hráčov'!$A$2:$B$46,2,FALSE)=30,30,20),0))</f>
        <v>0</v>
      </c>
      <c r="GA52" s="62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5" t="str">
        <f>IF(ISBLANK($GB$3),"",IF(ISBLANK(Tipy!EX46),"-",SUM(FW52:GA52)))</f>
        <v>-</v>
      </c>
      <c r="GC52" s="64"/>
      <c r="GD52" s="61">
        <f>IF(ISBLANK($GI$3),"",IF(ISBLANK(Tipy!FD46),0,IF(AND(Tipy!FD46=Výsledky!$GG$3,Tipy!FF46=Výsledky!$GI$3),60,0)))</f>
        <v>0</v>
      </c>
      <c r="GE52" s="61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61">
        <f>IF(ISBLANK($GI$3),"",IF(OR(Tipy!FG46=Výsledky!$GD$6,Tipy!FG46=Výsledky!$GD$7,Tipy!FG46=Výsledky!$GD$8,Tipy!FG46=Výsledky!$GD$9),VLOOKUP(Tipy!FG46,'Kategórie hráčov'!$A$2:$B$51,2,FALSE),0))</f>
        <v>0</v>
      </c>
      <c r="GG52" s="61">
        <f>IF(ISBLANK($GI$3),"",IF(OR(Tipy!FH46=Výsledky!$GG$6,Tipy!FH46=Výsledky!$GG$7,Tipy!FH46=Výsledky!$GG$8,Tipy!FH46=Výsledky!$GG$9),VLOOKUP(Tipy!FH46,'Kategórie hráčov'!$A$27:$B$76,2,FALSE),0))</f>
        <v>0</v>
      </c>
      <c r="GH52" s="62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5" t="str">
        <f>IF(ISBLANK($GI$3),"",IF(ISBLANK(Tipy!FD46),"-",SUM(GD52:GH52)))</f>
        <v>-</v>
      </c>
      <c r="GJ52" s="64"/>
      <c r="GK52" s="61">
        <f>IF(ISBLANK($GP$3),"",IF(ISBLANK(Tipy!FJ46),0,IF(AND(Tipy!FJ46=Výsledky!$GN$3,Tipy!FL46=Výsledky!$GP$3),60,0)))</f>
        <v>0</v>
      </c>
      <c r="GL52" s="61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61">
        <f>IF(ISBLANK($GP$3),"",IF(OR(Tipy!FM46=Výsledky!$GK$6,Tipy!FM46=Výsledky!$GK$7,Tipy!FM46=Výsledky!$GK$8,Tipy!FM46=Výsledky!$GK$9),VLOOKUP(Tipy!FM46,'Kategórie hráčov'!$A$2:$B$51,2,FALSE),0))</f>
        <v>0</v>
      </c>
      <c r="GN52" s="61">
        <f>IF(ISBLANK($GP$3),"",IF(OR(Tipy!FN46=Výsledky!$GN$6,Tipy!FN46=Výsledky!$GN$7,Tipy!FN46=Výsledky!$GN$8,Tipy!FN46=Výsledky!$GN$9),VLOOKUP(Tipy!FN46,'Kategórie hráčov'!$A$27:$B$76,2,FALSE),0))</f>
        <v>0</v>
      </c>
      <c r="GO52" s="62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5" t="str">
        <f>IF(ISBLANK($GP$3),"",IF(ISBLANK(Tipy!FJ46),"-",SUM(GK52:GO52)))</f>
        <v>-</v>
      </c>
      <c r="GQ52" s="64"/>
      <c r="GR52" s="61">
        <f>IF(ISBLANK($GW$3),"",IF(ISBLANK(Tipy!FP46),0,IF(AND(Tipy!FP46=Výsledky!$GU$3,Tipy!FR46=Výsledky!$GW$3),60,0)))</f>
        <v>0</v>
      </c>
      <c r="GS52" s="61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61">
        <f>IF(ISBLANK($GW$3),"",IF(OR(Tipy!FS46=Výsledky!$GR$6,Tipy!FS46=Výsledky!$GR$7,Tipy!FS46=Výsledky!$GR$8,Tipy!FS46=Výsledky!$GR$9),VLOOKUP(Tipy!FS46,'Kategórie hráčov'!$A$2:$B$51,2,FALSE),0))</f>
        <v>0</v>
      </c>
      <c r="GU52" s="61">
        <f>IF(ISBLANK($GW$3),"",IF(OR(Tipy!FT46=Výsledky!$GU$6,Tipy!FT46=Výsledky!$GU$7,Tipy!FT46=Výsledky!$GU$8,Tipy!FT46=Výsledky!$GU$9),VLOOKUP(Tipy!FT46,'Kategórie hráčov'!$A$27:$B$76,2,FALSE),0))</f>
        <v>0</v>
      </c>
      <c r="GV52" s="62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5" t="str">
        <f>IF(ISBLANK($GW$3),"",IF(ISBLANK(Tipy!FP46),"-",SUM(GR52:GV52)))</f>
        <v>-</v>
      </c>
      <c r="GX52" s="64"/>
      <c r="GY52" s="61">
        <f>IF(ISBLANK($HD$3),"",IF(ISBLANK(Tipy!FV46),0,IF(AND(Tipy!FV46=Výsledky!$HB$3,Tipy!FX46=Výsledky!$HD$3),60,0)))</f>
        <v>0</v>
      </c>
      <c r="GZ52" s="61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61">
        <f>IF(ISBLANK($HD$3),"",IF(OR(Tipy!FY46=Výsledky!$GY$6,Tipy!FY46=Výsledky!$GY$7,Tipy!FY46=Výsledky!$GY$8,Tipy!FY46=Výsledky!$GY$9),VLOOKUP(Tipy!FY46,'Kategórie hráčov'!$A$2:$B$51,2,FALSE),0))</f>
        <v>0</v>
      </c>
      <c r="HB52" s="61">
        <f>IF(ISBLANK($HD$3),"",IF(OR(Tipy!FZ46=Výsledky!$HB$6,Tipy!FZ46=Výsledky!$HB$7,Tipy!FZ46=Výsledky!$HB$8,Tipy!FZ46=Výsledky!$HB$9),VLOOKUP(Tipy!FZ46,'Kategórie hráčov'!$A$27:$B$76,2,FALSE),0))</f>
        <v>0</v>
      </c>
      <c r="HC52" s="62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5" t="str">
        <f>IF(ISBLANK($HD$3),"",IF(ISBLANK(Tipy!FV46),"-",SUM(GY52:HC52)))</f>
        <v>-</v>
      </c>
      <c r="HE52" s="64"/>
      <c r="HF52" s="61">
        <f>IF(ISBLANK($HK$3),"",IF(ISBLANK(Tipy!GB46),0,IF(AND(Tipy!GB46=Výsledky!$HI$3,Tipy!GD46=Výsledky!$HK$3),60,0)))</f>
        <v>0</v>
      </c>
      <c r="HG52" s="61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61">
        <f>IF(ISBLANK($HK$3),"",IF(OR(Tipy!GE46=Výsledky!$HF$6,Tipy!GE46=Výsledky!$HF$7,Tipy!GE46=Výsledky!$HF$8,Tipy!GE46=Výsledky!$HF$9),VLOOKUP(Tipy!GE46,'Kategórie hráčov'!$A$2:$B$51,2,FALSE),0))</f>
        <v>0</v>
      </c>
      <c r="HI52" s="61">
        <f>IF(ISBLANK($HK$3),"",IF(OR(Tipy!GF46=Výsledky!$HI$6,Tipy!GF46=Výsledky!$HI$7,Tipy!GF46=Výsledky!$HI$8,Tipy!GF46=Výsledky!$HI$9),VLOOKUP(Tipy!GF46,'Kategórie hráčov'!$A$27:$B$76,2,FALSE),0))</f>
        <v>0</v>
      </c>
      <c r="HJ52" s="62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5" t="str">
        <f>IF(ISBLANK($HK$3),"",IF(ISBLANK(Tipy!GB46),"-",SUM(HF52:HJ52)))</f>
        <v>-</v>
      </c>
      <c r="HL52" s="64"/>
      <c r="HM52" s="61">
        <f>IF(ISBLANK($HR$3),"",IF(ISBLANK(Tipy!GH46),0,IF(AND(Tipy!GH46=Výsledky!$HP$3,Tipy!GJ46=Výsledky!$HR$3),60,0)))</f>
        <v>0</v>
      </c>
      <c r="HN52" s="61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61">
        <f>IF(ISBLANK($HR$3),"",IF(OR(Tipy!GK46=Výsledky!$HM$6,Tipy!GK46=Výsledky!$HM$7,Tipy!GK46=Výsledky!$HM$8,Tipy!GK46=Výsledky!$HM$9),VLOOKUP(Tipy!GK46,'Kategórie hráčov'!$A$2:$B$51,2,FALSE),0))</f>
        <v>0</v>
      </c>
      <c r="HP52" s="61">
        <f>IF(ISBLANK($HR$3),"",IF(OR(Tipy!GL46=Výsledky!$HP$6,Tipy!GL46=Výsledky!$HP$7,Tipy!GL46=Výsledky!$HP$8,Tipy!GL46=Výsledky!$HP$9),VLOOKUP(Tipy!GL46,'Kategórie hráčov'!$A$27:$B$76,2,FALSE),0))</f>
        <v>0</v>
      </c>
      <c r="HQ52" s="62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5" t="str">
        <f>IF(ISBLANK($HR$3),"",IF(ISBLANK(Tipy!GH46),"-",SUM(HM52:HQ52)))</f>
        <v>-</v>
      </c>
      <c r="HS52" s="64"/>
      <c r="HT52" s="61">
        <f>IF(ISBLANK($HY$3),"",IF(ISBLANK(Tipy!GN46),0,IF(AND(Tipy!GN46=Výsledky!$HW$3,Tipy!GP46=Výsledky!$HY$3),60,0)))</f>
        <v>0</v>
      </c>
      <c r="HU52" s="61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61">
        <f>IF(ISBLANK($HY$3),"",IF(OR(Tipy!GQ46=Výsledky!$HT$6,Tipy!GQ46=Výsledky!$HT$7,Tipy!GQ46=Výsledky!$HT$8,Tipy!GQ46=Výsledky!$HT$9),VLOOKUP(Tipy!GQ46,'Kategórie hráčov'!$A$2:$B$51,2,FALSE),0))</f>
        <v>0</v>
      </c>
      <c r="HW52" s="61">
        <f>IF(ISBLANK($HY$3),"",IF(OR(Tipy!GR46=Výsledky!$HW$6,Tipy!GR46=Výsledky!$HW$7,Tipy!GR46=Výsledky!$HW$8,Tipy!GR46=Výsledky!$HW$9),VLOOKUP(Tipy!GR46,'Kategórie hráčov'!$A$27:$B$76,2,FALSE),0))</f>
        <v>0</v>
      </c>
      <c r="HX52" s="62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5" t="str">
        <f>IF(ISBLANK($HY$3),"",IF(ISBLANK(Tipy!GN46),"-",SUM(HT52:HX52)))</f>
        <v>-</v>
      </c>
      <c r="HZ52" s="64"/>
      <c r="IA52" s="61">
        <f>IF(ISBLANK($IF$3),"",IF(ISBLANK(Tipy!GT46),0,IF(AND(Tipy!GT46=Výsledky!$ID$3,Tipy!GV46=Výsledky!$IF$3),60,0)))</f>
        <v>0</v>
      </c>
      <c r="IB52" s="61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61">
        <f>IF(ISBLANK($IF$3),"",IF(OR(Tipy!GW46=Výsledky!$IA$6,Tipy!GW46=Výsledky!$IA$7,Tipy!GW46=Výsledky!$IA$8,Tipy!GW46=Výsledky!$IA$9),VLOOKUP(Tipy!GW46,'Kategórie hráčov'!$A$2:$B$51,2,FALSE),0))</f>
        <v>0</v>
      </c>
      <c r="ID52" s="61">
        <f>IF(ISBLANK($IF$3),"",IF(OR(Tipy!GX46=Výsledky!$ID$6,Tipy!GX46=Výsledky!$ID$7,Tipy!GX46=Výsledky!$ID$8,Tipy!GX46=Výsledky!$ID$9),IF(VLOOKUP(Tipy!GX46,'Kategórie hráčov'!$A$2:$B$46,2,FALSE)=30,30,20),0))</f>
        <v>0</v>
      </c>
      <c r="IE52" s="62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65" t="str">
        <f>IF(ISBLANK($IF$3),"",IF(ISBLANK(Tipy!GT46),"-",SUM(IA52:IE52)))</f>
        <v>-</v>
      </c>
      <c r="IG52" s="64"/>
      <c r="IH52" s="61">
        <f>IF(ISBLANK($IM$3),"",IF(ISBLANK(Tipy!GZ46),0,IF(AND(Tipy!GZ46=Výsledky!$IK$3,Tipy!HB46=Výsledky!$IM$3),60,0)))</f>
        <v>0</v>
      </c>
      <c r="II52" s="61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61">
        <f>IF(ISBLANK($IM$3),"",IF(OR(Tipy!HC46=Výsledky!$IH$6,Tipy!HC46=Výsledky!$IH$7,Tipy!HC46=Výsledky!$IH$8,Tipy!HC46=Výsledky!$IH$9),VLOOKUP(Tipy!HC46,'Kategórie hráčov'!$A$2:$B$51,2,FALSE),0))</f>
        <v>0</v>
      </c>
      <c r="IK52" s="61">
        <f>IF(ISBLANK($IM$3),"",IF(OR(Tipy!HD46=Výsledky!$IK$6,Tipy!HD46=Výsledky!$IK$7,Tipy!HD46=Výsledky!$IK$8,Tipy!HD46=Výsledky!$IK$9),VLOOKUP(Tipy!HD46,'Kategórie hráčov'!$A$27:$B$76,2,FALSE),0))</f>
        <v>0</v>
      </c>
      <c r="IL52" s="62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65" t="str">
        <f>IF(ISBLANK($IM$3),"",IF(ISBLANK(Tipy!GZ46),"-",SUM(IH52:IL52)))</f>
        <v>-</v>
      </c>
      <c r="IN52" s="64"/>
      <c r="IO52" s="61">
        <f>IF(ISBLANK($IT$3),"",IF(ISBLANK(Tipy!HF46),0,IF(AND(Tipy!HF46=Výsledky!$IR$3,Tipy!HH46=Výsledky!$IT$3),60,0)))</f>
        <v>0</v>
      </c>
      <c r="IP52" s="61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61">
        <f>IF(ISBLANK($IT$3),"",IF(OR(Tipy!HI46=Výsledky!$IO$6,Tipy!HI46=Výsledky!$IO$7,Tipy!HI46=Výsledky!$IO$8,Tipy!HI46=Výsledky!$IO$9),VLOOKUP(Tipy!HI46,'Kategórie hráčov'!$A$2:$B$51,2,FALSE),0))</f>
        <v>0</v>
      </c>
      <c r="IR52" s="61">
        <f>IF(ISBLANK($IT$3),"",IF(OR(Tipy!HJ46=Výsledky!$IR$6,Tipy!HJ46=Výsledky!$IR$7,Tipy!HJ46=Výsledky!$IR$8,Tipy!HJ46=Výsledky!$IR$9),VLOOKUP(Tipy!HJ46,'Kategórie hráčov'!$A$27:$B$76,2,FALSE),0))</f>
        <v>0</v>
      </c>
      <c r="IS52" s="62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65" t="str">
        <f>IF(ISBLANK($IT$3),"",IF(ISBLANK(Tipy!HF46),"-",SUM(IO52:IS52)))</f>
        <v>-</v>
      </c>
      <c r="IU52" s="64"/>
      <c r="IV52" s="61">
        <f>IF(ISBLANK($JA$3),"",IF(ISBLANK(Tipy!HL46),0,IF(AND(Tipy!HL46=Výsledky!$IY$3,Tipy!HN46=Výsledky!$JA$3),60,0)))</f>
        <v>0</v>
      </c>
      <c r="IW52" s="61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61">
        <f>IF(ISBLANK($JA$3),"",IF(OR(Tipy!HO46=Výsledky!$IV$6,Tipy!HO46=Výsledky!$IV$7,Tipy!HO46=Výsledky!$IV$8,Tipy!HO46=Výsledky!$IV$9),IF(VLOOKUP(Tipy!HO46,'Kategórie hráčov'!$A$2:$B$46,2,FALSE)=30,30,20),0))</f>
        <v>0</v>
      </c>
      <c r="IY52" s="61">
        <f>IF(ISBLANK($JA$3),"",IF(OR(Tipy!HP46=Výsledky!$IY$6,Tipy!HP46=Výsledky!$IY$7,Tipy!HP46=Výsledky!$IY$8,Tipy!HP46=Výsledky!$IY$9),IF(VLOOKUP(Tipy!HP46,'Kategórie hráčov'!$A$2:$B$46,2,FALSE)=30,30,20),0))</f>
        <v>0</v>
      </c>
      <c r="IZ52" s="62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65" t="str">
        <f>IF(ISBLANK($JA$3),"",IF(ISBLANK(Tipy!HL46),"-",SUM(IV52:IZ52)))</f>
        <v>-</v>
      </c>
      <c r="JB52" s="64"/>
      <c r="JC52" s="102">
        <f>IF(ISBLANK($JH$3),"",IF(ISBLANK(Tipy!HR46),0,IF(AND(Tipy!HR46=Výsledky!$JF$3,Tipy!HT46=Výsledky!$JH$3),60,0)))</f>
        <v>0</v>
      </c>
      <c r="JD52" s="101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01">
        <f>IF(ISBLANK($JH$3),"",IF(OR(Tipy!HU46=Výsledky!$JC$6,Tipy!HU46=Výsledky!$JC$7,Tipy!HU46=Výsledky!$JC$8,Tipy!HU46=Výsledky!$JC$9),VLOOKUP(Tipy!HU46,'Kategórie hráčov'!$A$2:$B$51,2,FALSE),0))</f>
        <v>0</v>
      </c>
      <c r="JF52" s="101">
        <f>IF(ISBLANK($JH$3),"",IF(OR(Tipy!HV46=Výsledky!$JF$6,Tipy!HV46=Výsledky!$JF$7,Tipy!HV46=Výsledky!$JF$8,Tipy!HV46=Výsledky!$JF$9),VLOOKUP(Tipy!HV46,'Kategórie hráčov'!$A$27:$B$76,2,FALSE),0))</f>
        <v>0</v>
      </c>
      <c r="JG52" s="30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63" t="str">
        <f>IF(ISBLANK($JH$3),"",IF(ISBLANK(Tipy!HR46),"-",SUM(JC52:JG52)))</f>
        <v>-</v>
      </c>
      <c r="JI52" s="64"/>
      <c r="JJ52" s="61">
        <f>IF(ISBLANK($JH$3),"",IF(ISBLANK(Tipy!HX46),0,IF(AND(Tipy!HX46=Výsledky!$JF$3,Tipy!HZ46=Výsledky!$JH$3),60,0)))</f>
        <v>0</v>
      </c>
      <c r="JK52" s="61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61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61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62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65" t="str">
        <f>IF(ISBLANK($JH$3),"",IF(ISBLANK(Tipy!HX46),"-",SUM(JJ52:JN52)))</f>
        <v>-</v>
      </c>
      <c r="JP52" s="64"/>
      <c r="JQ52" s="61">
        <f>IF(ISBLANK($JV$3),"",IF(ISBLANK(Tipy!ID46),0,IF(AND(Tipy!ID46=Výsledky!$JT$3,Tipy!IF46=Výsledky!$JV$3),60,0)))</f>
        <v>0</v>
      </c>
      <c r="JR52" s="61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61">
        <f>IF(ISBLANK($JV$3),"",IF(OR(Tipy!IG46=Výsledky!$JQ$6,Tipy!IG46=Výsledky!$JQ$7,Tipy!IG46=Výsledky!$JQ$8,Tipy!IG46=Výsledky!$JQ$9),VLOOKUP(Tipy!IG46,'Kategórie hráčov'!$A$2:$B$51,2,FALSE),0))</f>
        <v>0</v>
      </c>
      <c r="JT52" s="61">
        <f>IF(ISBLANK($JV$3),"",IF(OR(Tipy!IH46=Výsledky!$JT$6,Tipy!IH46=Výsledky!$JT$7,Tipy!IH46=Výsledky!$JT$8,Tipy!IH46=Výsledky!$JT$9),VLOOKUP(Tipy!IH46,'Kategórie hráčov'!$A$27:$B$76,2,FALSE),0))</f>
        <v>0</v>
      </c>
      <c r="JU52" s="62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65" t="str">
        <f>IF(ISBLANK($JV$3),"",IF(ISBLANK(Tipy!ID46),"-",SUM(JQ52:JU52)))</f>
        <v>-</v>
      </c>
      <c r="JW52" s="64"/>
      <c r="JX52" s="61">
        <f>IF(ISBLANK($KQ$3),"",IF(ISBLANK(Tipy!IJ46),0,IF(AND(Tipy!IJ46=Výsledky!$KO$3,Tipy!IL46=Výsledky!$KQ$3),60,0)))</f>
        <v>0</v>
      </c>
      <c r="JY52" s="61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>0</v>
      </c>
      <c r="JZ52" s="61">
        <f>IF(ISBLANK($KQ$3),"",IF(OR(Tipy!IM46=Výsledky!$JX$6,Tipy!IM46=Výsledky!$JX$7,Tipy!IM46=Výsledky!$JX$8,Tipy!IM46=Výsledky!$JX$9),IF(VLOOKUP(Tipy!IM46,'Kategórie hráčov'!$A$2:$B$46,2,FALSE)=30,30,20),0))</f>
        <v>0</v>
      </c>
      <c r="KA52" s="61">
        <f>IF(ISBLANK($KQ$3),"",IF(OR(Tipy!IN46=Výsledky!$KA$6,Tipy!IN46=Výsledky!$KA$7,Tipy!IN46=Výsledky!$KA$8,Tipy!IN46=Výsledky!$KA$9),IF(VLOOKUP(Tipy!IN46,'Kategórie hráčov'!$A$2:$B$46,2,FALSE)=30,30,20),0))</f>
        <v>0</v>
      </c>
      <c r="KB52" s="62">
        <f>IF(ISBLANK($KQ$3),"",IF(ISBLANK(Tipy!IJ46),0,IF(OR(AND(Tipy!IJ46=Výsledky!$KO$3,OR(Tipy!IL46=Výsledky!$KQ$3+1,Tipy!IL46=Výsledky!$KQ$3-1)),AND(Tipy!IL46=Výsledky!$KQ$3,OR(Tipy!IJ46=Výsledky!$KO$3+1,Tipy!IJ46=Výsledky!$KO$3-1))),10,0)))</f>
        <v>0</v>
      </c>
      <c r="KC52" s="65" t="str">
        <f>IF(ISBLANK($KQ$3),"",IF(ISBLANK(Tipy!IJ46),"-",SUM(JX52:KB52)))</f>
        <v>-</v>
      </c>
      <c r="KD52" s="64"/>
      <c r="KE52" s="61">
        <f>IF(ISBLANK($KJ$3),"",IF(ISBLANK(Tipy!IP46),0,IF(AND(Tipy!IP46=Výsledky!$KH$3,Tipy!IR46=Výsledky!$KJ$3),60,0)))</f>
        <v>0</v>
      </c>
      <c r="KF52" s="61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61">
        <f>IF(ISBLANK($KJ$3),"",IF(OR(Tipy!IS46=Výsledky!$KE$6,Tipy!IS46=Výsledky!$KE$7,Tipy!IS46=Výsledky!$KE$8,Tipy!IS46=Výsledky!$KE$9),VLOOKUP(Tipy!IS46,'Kategórie hráčov'!$A$2:$B$51,2,FALSE),0))</f>
        <v>0</v>
      </c>
      <c r="KH52" s="61">
        <f>IF(ISBLANK($KJ$3),"",IF(OR(Tipy!IT46=Výsledky!$KH$6,Tipy!IT46=Výsledky!$KH$7,Tipy!IT46=Výsledky!$KH$8,Tipy!IT46=Výsledky!$KH$9),VLOOKUP(Tipy!IT46,'Kategórie hráčov'!$A$27:$B$76,2,FALSE),0))</f>
        <v>0</v>
      </c>
      <c r="KI52" s="62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65" t="str">
        <f>IF(ISBLANK($KJ$3),"",IF(ISBLANK(Tipy!IP46),"-",SUM(KE52:KI52)))</f>
        <v>-</v>
      </c>
      <c r="KK52" s="64"/>
      <c r="KL52" s="61">
        <f>IF(ISBLANK($KQ$3),"",IF(ISBLANK(Tipy!IV46),0,IF(AND(Tipy!IV46=Výsledky!$KO$3,Tipy!IX46=Výsledky!$KQ$3),60,0)))</f>
        <v>0</v>
      </c>
      <c r="KM52" s="61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61">
        <f>IF(ISBLANK($KQ$3),"",IF(OR(Tipy!IY46=Výsledky!$KL$6,Tipy!IY46=Výsledky!$KL$7,Tipy!IY46=Výsledky!$KL$8,Tipy!IY46=Výsledky!$KL$9),VLOOKUP(Tipy!IY46,'Kategórie hráčov'!$A$2:$B$51,2,FALSE),0))</f>
        <v>0</v>
      </c>
      <c r="KO52" s="61">
        <f>IF(ISBLANK($KQ$3),"",IF(OR(Tipy!IZ46=Výsledky!$KO$6,Tipy!IZ46=Výsledky!$KO$7,Tipy!IZ46=Výsledky!$KO$8,Tipy!IZ46=Výsledky!$KO$9),VLOOKUP(Tipy!IZ46,'Kategórie hráčov'!$A$27:$B$76,2,FALSE),0))</f>
        <v>0</v>
      </c>
      <c r="KP52" s="62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65" t="str">
        <f>IF(ISBLANK($KJ$3),"",IF(ISBLANK(Tipy!IV46),"-",SUM(KL52:KP52)))</f>
        <v>-</v>
      </c>
      <c r="KR52" s="64"/>
      <c r="KS52" s="61">
        <f>IF(ISBLANK($KX$3),"",IF(ISBLANK(Tipy!JB46),0,IF(AND(Tipy!JB46=Výsledky!$KV$3,Tipy!JD46=Výsledky!$KX$3),60,0)))</f>
        <v>0</v>
      </c>
      <c r="KT52" s="61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61">
        <f>IF(ISBLANK($KX$3),"",IF(OR(Tipy!JE46=Výsledky!$KS$6,Tipy!JE46=Výsledky!$KS$7,Tipy!JE46=Výsledky!$KS$8,Tipy!JE46=Výsledky!$KS$9),VLOOKUP(Tipy!JE46,'Kategórie hráčov'!$A$2:$B$51,2,FALSE),0))</f>
        <v>0</v>
      </c>
      <c r="KV52" s="61">
        <f>IF(ISBLANK($KX$3),"",IF(OR(Tipy!JF46=Výsledky!$KV$6,Tipy!JF46=Výsledky!$KV$7,Tipy!JF46=Výsledky!$KV$8,Tipy!JF46=Výsledky!$KV$9),VLOOKUP(Tipy!JF46,'Kategórie hráčov'!$A$27:$B$76,2,FALSE),0))</f>
        <v>0</v>
      </c>
      <c r="KW52" s="62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65" t="str">
        <f>IF(ISBLANK($KX$3),"",IF(ISBLANK(Tipy!JB46),"-",SUM(KS52:KW52)))</f>
        <v>-</v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>
        <f>IF(ISBLANK($JH$3),"",IF(ISBLANK(Tipy!JU46),0,IF(AND(Tipy!JU46=Výsledky!$JF$3,Tipy!JW46=Výsledky!$JH$3),60,0)))</f>
        <v>0</v>
      </c>
      <c r="LH52" s="61" t="e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>#VALUE!</v>
      </c>
      <c r="LI52" s="61" t="e">
        <f>IF(ISBLANK($JH$3),"",IF(OR(Tipy!JX46=Výsledky!#REF!,Tipy!JX46=Výsledky!#REF!,Tipy!JX46=Výsledky!#REF!,Tipy!JX46=Výsledky!$JJ$9),IF(VLOOKUP(Tipy!JX46,'Kategórie hráčov'!$A$2:$B$46,2,FALSE)=30,30,20),0))</f>
        <v>#REF!</v>
      </c>
      <c r="LJ52" s="61" t="e">
        <f>IF(ISBLANK($JH$3),"",IF(OR(Tipy!JY46=Výsledky!#REF!,Tipy!JY46=Výsledky!#REF!,Tipy!JY46=Výsledky!#REF!,Tipy!JY46=Výsledky!$JM$9),IF(VLOOKUP(Tipy!JY46,'Kategórie hráčov'!$A$2:$B$46,2,FALSE)=30,30,20),0))</f>
        <v>#REF!</v>
      </c>
      <c r="LK52" s="62">
        <f>IF(ISBLANK($JH$3),"",IF(ISBLANK(Tipy!JU46),0,IF(OR(AND(Tipy!JU46=Výsledky!$JF$3,OR(Tipy!JW46=Výsledky!$JH$3+1,Tipy!JW46=Výsledky!$JH$3-1)),AND(Tipy!JW46=Výsledky!$JH$3,OR(Tipy!JU46=Výsledky!$JF$3+1,Tipy!JU46=Výsledky!$JF$3-1))),10,0)))</f>
        <v>0</v>
      </c>
      <c r="LL52" s="65" t="e">
        <f>IF(ISBLANK($JH$3),"",IF(ISBLANK(Tipy!JU46),"-",SUM(LG52:LK52)))</f>
        <v>#VALUE!</v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>
        <f>IF(ISBLANK($JH$3),"",IF(ISBLANK(Tipy!KI46),0,IF(AND(Tipy!KI46=Výsledky!$JF$3,Tipy!KK46=Výsledky!$JH$3),60,0)))</f>
        <v>0</v>
      </c>
      <c r="LV52" s="61" t="e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>#VALUE!</v>
      </c>
      <c r="LW52" s="61" t="e">
        <f>IF(ISBLANK($JH$3),"",IF(OR(Tipy!KL46=Výsledky!#REF!,Tipy!KL46=Výsledky!#REF!,Tipy!KL46=Výsledky!#REF!,Tipy!KL46=Výsledky!$JJ$9),IF(VLOOKUP(Tipy!KL46,'Kategórie hráčov'!$A$2:$B$46,2,FALSE)=30,30,20),0))</f>
        <v>#REF!</v>
      </c>
      <c r="LX52" s="61" t="e">
        <f>IF(ISBLANK($JH$3),"",IF(OR(Tipy!KM46=Výsledky!#REF!,Tipy!KM46=Výsledky!#REF!,Tipy!KM46=Výsledky!#REF!,Tipy!KM46=Výsledky!$JM$9),IF(VLOOKUP(Tipy!KM46,'Kategórie hráčov'!$A$2:$B$46,2,FALSE)=30,30,20),0))</f>
        <v>#REF!</v>
      </c>
      <c r="LY52" s="62">
        <f>IF(ISBLANK($JH$3),"",IF(ISBLANK(Tipy!KI46),0,IF(OR(AND(Tipy!KI46=Výsledky!$JF$3,OR(Tipy!KK46=Výsledky!$JH$3+1,Tipy!KK46=Výsledky!$JH$3-1)),AND(Tipy!KK46=Výsledky!$JH$3,OR(Tipy!KI46=Výsledky!$JF$3+1,Tipy!KI46=Výsledky!$JF$3-1))),10,0)))</f>
        <v>0</v>
      </c>
      <c r="LZ52" s="65" t="e">
        <f>IF(ISBLANK($JH$3),"",IF(ISBLANK(Tipy!KI46),"-",SUM(LU52:LY52)))</f>
        <v>#VALUE!</v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hidden="1" customHeight="1" x14ac:dyDescent="0.2">
      <c r="A53" s="287">
        <f>Tipy!A47</f>
        <v>17</v>
      </c>
      <c r="B53" s="302" t="s">
        <v>296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>
        <f>IF(ISBLANK($GB$3),"",IF(ISBLANK(Tipy!EX47),0,IF(AND(Tipy!EX47=Výsledky!$FZ$3,Tipy!EZ47=Výsledky!$GB$3),60,0)))</f>
        <v>0</v>
      </c>
      <c r="FX53" s="61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61">
        <f>IF(ISBLANK($GB$3),"",IF(OR(Tipy!FA47=Výsledky!$FW$6,Tipy!FA47=Výsledky!$FW$7,Tipy!FA47=Výsledky!$FW$8,Tipy!FA47=Výsledky!$FW$9),IF(VLOOKUP(Tipy!FA47,'Kategórie hráčov'!$A$2:$B$46,2,FALSE)=30,30,20),0))</f>
        <v>0</v>
      </c>
      <c r="FZ53" s="61">
        <f>IF(ISBLANK($GB$3),"",IF(OR(Tipy!FB47=Výsledky!$FZ$6,Tipy!FB47=Výsledky!$FZ$7,Tipy!FB47=Výsledky!$FZ$8,Tipy!FB47=Výsledky!$FZ$9),IF(VLOOKUP(Tipy!FB47,'Kategórie hráčov'!$A$2:$B$46,2,FALSE)=30,30,20),0))</f>
        <v>0</v>
      </c>
      <c r="GA53" s="62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5" t="str">
        <f>IF(ISBLANK($GB$3),"",IF(ISBLANK(Tipy!EX47),"-",SUM(FW53:GA53)))</f>
        <v>-</v>
      </c>
      <c r="GC53" s="64"/>
      <c r="GD53" s="61">
        <f>IF(ISBLANK($GI$3),"",IF(ISBLANK(Tipy!FD47),0,IF(AND(Tipy!FD47=Výsledky!$GG$3,Tipy!FF47=Výsledky!$GI$3),60,0)))</f>
        <v>0</v>
      </c>
      <c r="GE53" s="61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61">
        <f>IF(ISBLANK($GI$3),"",IF(OR(Tipy!FG47=Výsledky!$GD$6,Tipy!FG47=Výsledky!$GD$7,Tipy!FG47=Výsledky!$GD$8,Tipy!FG47=Výsledky!$GD$9),VLOOKUP(Tipy!FG47,'Kategórie hráčov'!$A$2:$B$51,2,FALSE),0))</f>
        <v>0</v>
      </c>
      <c r="GG53" s="61">
        <f>IF(ISBLANK($GI$3),"",IF(OR(Tipy!FH47=Výsledky!$GG$6,Tipy!FH47=Výsledky!$GG$7,Tipy!FH47=Výsledky!$GG$8,Tipy!FH47=Výsledky!$GG$9),VLOOKUP(Tipy!FH47,'Kategórie hráčov'!$A$27:$B$76,2,FALSE),0))</f>
        <v>0</v>
      </c>
      <c r="GH53" s="62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5" t="str">
        <f>IF(ISBLANK($GI$3),"",IF(ISBLANK(Tipy!FD47),"-",SUM(GD53:GH53)))</f>
        <v>-</v>
      </c>
      <c r="GJ53" s="64"/>
      <c r="GK53" s="61">
        <f>IF(ISBLANK($GP$3),"",IF(ISBLANK(Tipy!FJ47),0,IF(AND(Tipy!FJ47=Výsledky!$GN$3,Tipy!FL47=Výsledky!$GP$3),60,0)))</f>
        <v>0</v>
      </c>
      <c r="GL53" s="61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61">
        <f>IF(ISBLANK($GP$3),"",IF(OR(Tipy!FM47=Výsledky!$GK$6,Tipy!FM47=Výsledky!$GK$7,Tipy!FM47=Výsledky!$GK$8,Tipy!FM47=Výsledky!$GK$9),VLOOKUP(Tipy!FM47,'Kategórie hráčov'!$A$2:$B$51,2,FALSE),0))</f>
        <v>0</v>
      </c>
      <c r="GN53" s="61">
        <f>IF(ISBLANK($GP$3),"",IF(OR(Tipy!FN47=Výsledky!$GN$6,Tipy!FN47=Výsledky!$GN$7,Tipy!FN47=Výsledky!$GN$8,Tipy!FN47=Výsledky!$GN$9),VLOOKUP(Tipy!FN47,'Kategórie hráčov'!$A$27:$B$76,2,FALSE),0))</f>
        <v>0</v>
      </c>
      <c r="GO53" s="62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5" t="str">
        <f>IF(ISBLANK($GP$3),"",IF(ISBLANK(Tipy!FJ47),"-",SUM(GK53:GO53)))</f>
        <v>-</v>
      </c>
      <c r="GQ53" s="64"/>
      <c r="GR53" s="61">
        <f>IF(ISBLANK($GW$3),"",IF(ISBLANK(Tipy!FP47),0,IF(AND(Tipy!FP47=Výsledky!$GU$3,Tipy!FR47=Výsledky!$GW$3),60,0)))</f>
        <v>0</v>
      </c>
      <c r="GS53" s="61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61">
        <f>IF(ISBLANK($GW$3),"",IF(OR(Tipy!FS47=Výsledky!$GR$6,Tipy!FS47=Výsledky!$GR$7,Tipy!FS47=Výsledky!$GR$8,Tipy!FS47=Výsledky!$GR$9),VLOOKUP(Tipy!FS47,'Kategórie hráčov'!$A$2:$B$51,2,FALSE),0))</f>
        <v>0</v>
      </c>
      <c r="GU53" s="61">
        <f>IF(ISBLANK($GW$3),"",IF(OR(Tipy!FT47=Výsledky!$GU$6,Tipy!FT47=Výsledky!$GU$7,Tipy!FT47=Výsledky!$GU$8,Tipy!FT47=Výsledky!$GU$9),VLOOKUP(Tipy!FT47,'Kategórie hráčov'!$A$27:$B$76,2,FALSE),0))</f>
        <v>0</v>
      </c>
      <c r="GV53" s="62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5" t="str">
        <f>IF(ISBLANK($GW$3),"",IF(ISBLANK(Tipy!FP47),"-",SUM(GR53:GV53)))</f>
        <v>-</v>
      </c>
      <c r="GX53" s="64"/>
      <c r="GY53" s="61">
        <f>IF(ISBLANK($HD$3),"",IF(ISBLANK(Tipy!FV47),0,IF(AND(Tipy!FV47=Výsledky!$HB$3,Tipy!FX47=Výsledky!$HD$3),60,0)))</f>
        <v>0</v>
      </c>
      <c r="GZ53" s="61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61">
        <f>IF(ISBLANK($HD$3),"",IF(OR(Tipy!FY47=Výsledky!$GY$6,Tipy!FY47=Výsledky!$GY$7,Tipy!FY47=Výsledky!$GY$8,Tipy!FY47=Výsledky!$GY$9),VLOOKUP(Tipy!FY47,'Kategórie hráčov'!$A$2:$B$51,2,FALSE),0))</f>
        <v>0</v>
      </c>
      <c r="HB53" s="61">
        <f>IF(ISBLANK($HD$3),"",IF(OR(Tipy!FZ47=Výsledky!$HB$6,Tipy!FZ47=Výsledky!$HB$7,Tipy!FZ47=Výsledky!$HB$8,Tipy!FZ47=Výsledky!$HB$9),VLOOKUP(Tipy!FZ47,'Kategórie hráčov'!$A$27:$B$76,2,FALSE),0))</f>
        <v>0</v>
      </c>
      <c r="HC53" s="62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5" t="str">
        <f>IF(ISBLANK($HD$3),"",IF(ISBLANK(Tipy!FV47),"-",SUM(GY53:HC53)))</f>
        <v>-</v>
      </c>
      <c r="HE53" s="64"/>
      <c r="HF53" s="61">
        <f>IF(ISBLANK($HK$3),"",IF(ISBLANK(Tipy!GB47),0,IF(AND(Tipy!GB47=Výsledky!$HI$3,Tipy!GD47=Výsledky!$HK$3),60,0)))</f>
        <v>0</v>
      </c>
      <c r="HG53" s="61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61">
        <f>IF(ISBLANK($HK$3),"",IF(OR(Tipy!GE47=Výsledky!$HF$6,Tipy!GE47=Výsledky!$HF$7,Tipy!GE47=Výsledky!$HF$8,Tipy!GE47=Výsledky!$HF$9),VLOOKUP(Tipy!GE47,'Kategórie hráčov'!$A$2:$B$51,2,FALSE),0))</f>
        <v>0</v>
      </c>
      <c r="HI53" s="61">
        <f>IF(ISBLANK($HK$3),"",IF(OR(Tipy!GF47=Výsledky!$HI$6,Tipy!GF47=Výsledky!$HI$7,Tipy!GF47=Výsledky!$HI$8,Tipy!GF47=Výsledky!$HI$9),VLOOKUP(Tipy!GF47,'Kategórie hráčov'!$A$27:$B$76,2,FALSE),0))</f>
        <v>0</v>
      </c>
      <c r="HJ53" s="62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5" t="str">
        <f>IF(ISBLANK($HK$3),"",IF(ISBLANK(Tipy!GB47),"-",SUM(HF53:HJ53)))</f>
        <v>-</v>
      </c>
      <c r="HL53" s="64"/>
      <c r="HM53" s="61">
        <f>IF(ISBLANK($HR$3),"",IF(ISBLANK(Tipy!GH47),0,IF(AND(Tipy!GH47=Výsledky!$HP$3,Tipy!GJ47=Výsledky!$HR$3),60,0)))</f>
        <v>0</v>
      </c>
      <c r="HN53" s="61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61">
        <f>IF(ISBLANK($HR$3),"",IF(OR(Tipy!GK47=Výsledky!$HM$6,Tipy!GK47=Výsledky!$HM$7,Tipy!GK47=Výsledky!$HM$8,Tipy!GK47=Výsledky!$HM$9),VLOOKUP(Tipy!GK47,'Kategórie hráčov'!$A$2:$B$51,2,FALSE),0))</f>
        <v>0</v>
      </c>
      <c r="HP53" s="61">
        <f>IF(ISBLANK($HR$3),"",IF(OR(Tipy!GL47=Výsledky!$HP$6,Tipy!GL47=Výsledky!$HP$7,Tipy!GL47=Výsledky!$HP$8,Tipy!GL47=Výsledky!$HP$9),VLOOKUP(Tipy!GL47,'Kategórie hráčov'!$A$27:$B$76,2,FALSE),0))</f>
        <v>0</v>
      </c>
      <c r="HQ53" s="62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5" t="str">
        <f>IF(ISBLANK($HR$3),"",IF(ISBLANK(Tipy!GH47),"-",SUM(HM53:HQ53)))</f>
        <v>-</v>
      </c>
      <c r="HS53" s="64"/>
      <c r="HT53" s="61">
        <f>IF(ISBLANK($HY$3),"",IF(ISBLANK(Tipy!GN47),0,IF(AND(Tipy!GN47=Výsledky!$HW$3,Tipy!GP47=Výsledky!$HY$3),60,0)))</f>
        <v>0</v>
      </c>
      <c r="HU53" s="61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61">
        <f>IF(ISBLANK($HY$3),"",IF(OR(Tipy!GQ47=Výsledky!$HT$6,Tipy!GQ47=Výsledky!$HT$7,Tipy!GQ47=Výsledky!$HT$8,Tipy!GQ47=Výsledky!$HT$9),VLOOKUP(Tipy!GQ47,'Kategórie hráčov'!$A$2:$B$51,2,FALSE),0))</f>
        <v>0</v>
      </c>
      <c r="HW53" s="61">
        <f>IF(ISBLANK($HY$3),"",IF(OR(Tipy!GR47=Výsledky!$HW$6,Tipy!GR47=Výsledky!$HW$7,Tipy!GR47=Výsledky!$HW$8,Tipy!GR47=Výsledky!$HW$9),VLOOKUP(Tipy!GR47,'Kategórie hráčov'!$A$27:$B$76,2,FALSE),0))</f>
        <v>0</v>
      </c>
      <c r="HX53" s="62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5" t="str">
        <f>IF(ISBLANK($HY$3),"",IF(ISBLANK(Tipy!GN47),"-",SUM(HT53:HX53)))</f>
        <v>-</v>
      </c>
      <c r="HZ53" s="64"/>
      <c r="IA53" s="61">
        <f>IF(ISBLANK($IF$3),"",IF(ISBLANK(Tipy!GT47),0,IF(AND(Tipy!GT47=Výsledky!$ID$3,Tipy!GV47=Výsledky!$IF$3),60,0)))</f>
        <v>0</v>
      </c>
      <c r="IB53" s="61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61">
        <f>IF(ISBLANK($IF$3),"",IF(OR(Tipy!GW47=Výsledky!$IA$6,Tipy!GW47=Výsledky!$IA$7,Tipy!GW47=Výsledky!$IA$8,Tipy!GW47=Výsledky!$IA$9),VLOOKUP(Tipy!GW47,'Kategórie hráčov'!$A$2:$B$51,2,FALSE),0))</f>
        <v>0</v>
      </c>
      <c r="ID53" s="61">
        <f>IF(ISBLANK($IF$3),"",IF(OR(Tipy!GX47=Výsledky!$ID$6,Tipy!GX47=Výsledky!$ID$7,Tipy!GX47=Výsledky!$ID$8,Tipy!GX47=Výsledky!$ID$9),IF(VLOOKUP(Tipy!GX47,'Kategórie hráčov'!$A$2:$B$46,2,FALSE)=30,30,20),0))</f>
        <v>0</v>
      </c>
      <c r="IE53" s="62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65" t="str">
        <f>IF(ISBLANK($IF$3),"",IF(ISBLANK(Tipy!GT47),"-",SUM(IA53:IE53)))</f>
        <v>-</v>
      </c>
      <c r="IG53" s="64"/>
      <c r="IH53" s="61">
        <f>IF(ISBLANK($IM$3),"",IF(ISBLANK(Tipy!GZ47),0,IF(AND(Tipy!GZ47=Výsledky!$IK$3,Tipy!HB47=Výsledky!$IM$3),60,0)))</f>
        <v>0</v>
      </c>
      <c r="II53" s="61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61">
        <f>IF(ISBLANK($IM$3),"",IF(OR(Tipy!HC47=Výsledky!$IH$6,Tipy!HC47=Výsledky!$IH$7,Tipy!HC47=Výsledky!$IH$8,Tipy!HC47=Výsledky!$IH$9),VLOOKUP(Tipy!HC47,'Kategórie hráčov'!$A$2:$B$51,2,FALSE),0))</f>
        <v>0</v>
      </c>
      <c r="IK53" s="61">
        <f>IF(ISBLANK($IM$3),"",IF(OR(Tipy!HD47=Výsledky!$IK$6,Tipy!HD47=Výsledky!$IK$7,Tipy!HD47=Výsledky!$IK$8,Tipy!HD47=Výsledky!$IK$9),VLOOKUP(Tipy!HD47,'Kategórie hráčov'!$A$27:$B$76,2,FALSE),0))</f>
        <v>0</v>
      </c>
      <c r="IL53" s="62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65" t="str">
        <f>IF(ISBLANK($IM$3),"",IF(ISBLANK(Tipy!GZ47),"-",SUM(IH53:IL53)))</f>
        <v>-</v>
      </c>
      <c r="IN53" s="64"/>
      <c r="IO53" s="61">
        <f>IF(ISBLANK($IT$3),"",IF(ISBLANK(Tipy!HF47),0,IF(AND(Tipy!HF47=Výsledky!$IR$3,Tipy!HH47=Výsledky!$IT$3),60,0)))</f>
        <v>0</v>
      </c>
      <c r="IP53" s="61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61">
        <f>IF(ISBLANK($IT$3),"",IF(OR(Tipy!HI47=Výsledky!$IO$6,Tipy!HI47=Výsledky!$IO$7,Tipy!HI47=Výsledky!$IO$8,Tipy!HI47=Výsledky!$IO$9),VLOOKUP(Tipy!HI47,'Kategórie hráčov'!$A$2:$B$51,2,FALSE),0))</f>
        <v>0</v>
      </c>
      <c r="IR53" s="61">
        <f>IF(ISBLANK($IT$3),"",IF(OR(Tipy!HJ47=Výsledky!$IR$6,Tipy!HJ47=Výsledky!$IR$7,Tipy!HJ47=Výsledky!$IR$8,Tipy!HJ47=Výsledky!$IR$9),VLOOKUP(Tipy!HJ47,'Kategórie hráčov'!$A$27:$B$76,2,FALSE),0))</f>
        <v>0</v>
      </c>
      <c r="IS53" s="62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65" t="str">
        <f>IF(ISBLANK($IT$3),"",IF(ISBLANK(Tipy!HF47),"-",SUM(IO53:IS53)))</f>
        <v>-</v>
      </c>
      <c r="IU53" s="64"/>
      <c r="IV53" s="61">
        <f>IF(ISBLANK($JA$3),"",IF(ISBLANK(Tipy!HL47),0,IF(AND(Tipy!HL47=Výsledky!$IY$3,Tipy!HN47=Výsledky!$JA$3),60,0)))</f>
        <v>0</v>
      </c>
      <c r="IW53" s="61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61">
        <f>IF(ISBLANK($JA$3),"",IF(OR(Tipy!HO47=Výsledky!$IV$6,Tipy!HO47=Výsledky!$IV$7,Tipy!HO47=Výsledky!$IV$8,Tipy!HO47=Výsledky!$IV$9),IF(VLOOKUP(Tipy!HO47,'Kategórie hráčov'!$A$2:$B$46,2,FALSE)=30,30,20),0))</f>
        <v>0</v>
      </c>
      <c r="IY53" s="61">
        <f>IF(ISBLANK($JA$3),"",IF(OR(Tipy!HP47=Výsledky!$IY$6,Tipy!HP47=Výsledky!$IY$7,Tipy!HP47=Výsledky!$IY$8,Tipy!HP47=Výsledky!$IY$9),IF(VLOOKUP(Tipy!HP47,'Kategórie hráčov'!$A$2:$B$46,2,FALSE)=30,30,20),0))</f>
        <v>0</v>
      </c>
      <c r="IZ53" s="62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65" t="str">
        <f>IF(ISBLANK($JA$3),"",IF(ISBLANK(Tipy!HL47),"-",SUM(IV53:IZ53)))</f>
        <v>-</v>
      </c>
      <c r="JB53" s="64"/>
      <c r="JC53" s="102">
        <f>IF(ISBLANK($JH$3),"",IF(ISBLANK(Tipy!HR47),0,IF(AND(Tipy!HR47=Výsledky!$JF$3,Tipy!HT47=Výsledky!$JH$3),60,0)))</f>
        <v>0</v>
      </c>
      <c r="JD53" s="101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01">
        <f>IF(ISBLANK($JH$3),"",IF(OR(Tipy!HU47=Výsledky!$JC$6,Tipy!HU47=Výsledky!$JC$7,Tipy!HU47=Výsledky!$JC$8,Tipy!HU47=Výsledky!$JC$9),VLOOKUP(Tipy!HU47,'Kategórie hráčov'!$A$2:$B$51,2,FALSE),0))</f>
        <v>0</v>
      </c>
      <c r="JF53" s="101">
        <f>IF(ISBLANK($JH$3),"",IF(OR(Tipy!HV47=Výsledky!$JF$6,Tipy!HV47=Výsledky!$JF$7,Tipy!HV47=Výsledky!$JF$8,Tipy!HV47=Výsledky!$JF$9),VLOOKUP(Tipy!HV47,'Kategórie hráčov'!$A$27:$B$76,2,FALSE),0))</f>
        <v>0</v>
      </c>
      <c r="JG53" s="30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63" t="str">
        <f>IF(ISBLANK($JH$3),"",IF(ISBLANK(Tipy!HR47),"-",SUM(JC53:JG53)))</f>
        <v>-</v>
      </c>
      <c r="JI53" s="64"/>
      <c r="JJ53" s="61">
        <f>IF(ISBLANK($JH$3),"",IF(ISBLANK(Tipy!HX47),0,IF(AND(Tipy!HX47=Výsledky!$JF$3,Tipy!HZ47=Výsledky!$JH$3),60,0)))</f>
        <v>0</v>
      </c>
      <c r="JK53" s="61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61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61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62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65" t="str">
        <f>IF(ISBLANK($JH$3),"",IF(ISBLANK(Tipy!HX47),"-",SUM(JJ53:JN53)))</f>
        <v>-</v>
      </c>
      <c r="JP53" s="64"/>
      <c r="JQ53" s="61">
        <f>IF(ISBLANK($JV$3),"",IF(ISBLANK(Tipy!ID47),0,IF(AND(Tipy!ID47=Výsledky!$JT$3,Tipy!IF47=Výsledky!$JV$3),60,0)))</f>
        <v>0</v>
      </c>
      <c r="JR53" s="61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61">
        <f>IF(ISBLANK($JV$3),"",IF(OR(Tipy!IG47=Výsledky!$JQ$6,Tipy!IG47=Výsledky!$JQ$7,Tipy!IG47=Výsledky!$JQ$8,Tipy!IG47=Výsledky!$JQ$9),VLOOKUP(Tipy!IG47,'Kategórie hráčov'!$A$2:$B$51,2,FALSE),0))</f>
        <v>0</v>
      </c>
      <c r="JT53" s="61">
        <f>IF(ISBLANK($JV$3),"",IF(OR(Tipy!IH47=Výsledky!$JT$6,Tipy!IH47=Výsledky!$JT$7,Tipy!IH47=Výsledky!$JT$8,Tipy!IH47=Výsledky!$JT$9),VLOOKUP(Tipy!IH47,'Kategórie hráčov'!$A$27:$B$76,2,FALSE),0))</f>
        <v>0</v>
      </c>
      <c r="JU53" s="62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65" t="str">
        <f>IF(ISBLANK($JV$3),"",IF(ISBLANK(Tipy!ID47),"-",SUM(JQ53:JU53)))</f>
        <v>-</v>
      </c>
      <c r="JW53" s="64"/>
      <c r="JX53" s="61">
        <f>IF(ISBLANK($KQ$3),"",IF(ISBLANK(Tipy!IJ47),0,IF(AND(Tipy!IJ47=Výsledky!$KO$3,Tipy!IL47=Výsledky!$KQ$3),60,0)))</f>
        <v>0</v>
      </c>
      <c r="JY53" s="61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>0</v>
      </c>
      <c r="JZ53" s="61">
        <f>IF(ISBLANK($KQ$3),"",IF(OR(Tipy!IM47=Výsledky!$JX$6,Tipy!IM47=Výsledky!$JX$7,Tipy!IM47=Výsledky!$JX$8,Tipy!IM47=Výsledky!$JX$9),IF(VLOOKUP(Tipy!IM47,'Kategórie hráčov'!$A$2:$B$46,2,FALSE)=30,30,20),0))</f>
        <v>0</v>
      </c>
      <c r="KA53" s="61">
        <f>IF(ISBLANK($KQ$3),"",IF(OR(Tipy!IN47=Výsledky!$KA$6,Tipy!IN47=Výsledky!$KA$7,Tipy!IN47=Výsledky!$KA$8,Tipy!IN47=Výsledky!$KA$9),IF(VLOOKUP(Tipy!IN47,'Kategórie hráčov'!$A$2:$B$46,2,FALSE)=30,30,20),0))</f>
        <v>0</v>
      </c>
      <c r="KB53" s="62">
        <f>IF(ISBLANK($KQ$3),"",IF(ISBLANK(Tipy!IJ47),0,IF(OR(AND(Tipy!IJ47=Výsledky!$KO$3,OR(Tipy!IL47=Výsledky!$KQ$3+1,Tipy!IL47=Výsledky!$KQ$3-1)),AND(Tipy!IL47=Výsledky!$KQ$3,OR(Tipy!IJ47=Výsledky!$KO$3+1,Tipy!IJ47=Výsledky!$KO$3-1))),10,0)))</f>
        <v>0</v>
      </c>
      <c r="KC53" s="65" t="str">
        <f>IF(ISBLANK($KQ$3),"",IF(ISBLANK(Tipy!IJ47),"-",SUM(JX53:KB53)))</f>
        <v>-</v>
      </c>
      <c r="KD53" s="64"/>
      <c r="KE53" s="61">
        <f>IF(ISBLANK($KJ$3),"",IF(ISBLANK(Tipy!IP47),0,IF(AND(Tipy!IP47=Výsledky!$KH$3,Tipy!IR47=Výsledky!$KJ$3),60,0)))</f>
        <v>0</v>
      </c>
      <c r="KF53" s="61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61">
        <f>IF(ISBLANK($KJ$3),"",IF(OR(Tipy!IS47=Výsledky!$KE$6,Tipy!IS47=Výsledky!$KE$7,Tipy!IS47=Výsledky!$KE$8,Tipy!IS47=Výsledky!$KE$9),VLOOKUP(Tipy!IS47,'Kategórie hráčov'!$A$2:$B$51,2,FALSE),0))</f>
        <v>0</v>
      </c>
      <c r="KH53" s="61">
        <f>IF(ISBLANK($KJ$3),"",IF(OR(Tipy!IT47=Výsledky!$KH$6,Tipy!IT47=Výsledky!$KH$7,Tipy!IT47=Výsledky!$KH$8,Tipy!IT47=Výsledky!$KH$9),VLOOKUP(Tipy!IT47,'Kategórie hráčov'!$A$27:$B$76,2,FALSE),0))</f>
        <v>0</v>
      </c>
      <c r="KI53" s="62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65" t="str">
        <f>IF(ISBLANK($KJ$3),"",IF(ISBLANK(Tipy!IP47),"-",SUM(KE53:KI53)))</f>
        <v>-</v>
      </c>
      <c r="KK53" s="64"/>
      <c r="KL53" s="61">
        <f>IF(ISBLANK($KQ$3),"",IF(ISBLANK(Tipy!IV47),0,IF(AND(Tipy!IV47=Výsledky!$KO$3,Tipy!IX47=Výsledky!$KQ$3),60,0)))</f>
        <v>0</v>
      </c>
      <c r="KM53" s="61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61">
        <f>IF(ISBLANK($KQ$3),"",IF(OR(Tipy!IY47=Výsledky!$KL$6,Tipy!IY47=Výsledky!$KL$7,Tipy!IY47=Výsledky!$KL$8,Tipy!IY47=Výsledky!$KL$9),VLOOKUP(Tipy!IY47,'Kategórie hráčov'!$A$2:$B$51,2,FALSE),0))</f>
        <v>0</v>
      </c>
      <c r="KO53" s="61">
        <f>IF(ISBLANK($KQ$3),"",IF(OR(Tipy!IZ47=Výsledky!$KO$6,Tipy!IZ47=Výsledky!$KO$7,Tipy!IZ47=Výsledky!$KO$8,Tipy!IZ47=Výsledky!$KO$9),VLOOKUP(Tipy!IZ47,'Kategórie hráčov'!$A$27:$B$76,2,FALSE),0))</f>
        <v>0</v>
      </c>
      <c r="KP53" s="62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65" t="str">
        <f>IF(ISBLANK($KJ$3),"",IF(ISBLANK(Tipy!IV47),"-",SUM(KL53:KP53)))</f>
        <v>-</v>
      </c>
      <c r="KR53" s="64"/>
      <c r="KS53" s="61">
        <f>IF(ISBLANK($KX$3),"",IF(ISBLANK(Tipy!JB47),0,IF(AND(Tipy!JB47=Výsledky!$KV$3,Tipy!JD47=Výsledky!$KX$3),60,0)))</f>
        <v>0</v>
      </c>
      <c r="KT53" s="61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61">
        <f>IF(ISBLANK($KX$3),"",IF(OR(Tipy!JE47=Výsledky!$KS$6,Tipy!JE47=Výsledky!$KS$7,Tipy!JE47=Výsledky!$KS$8,Tipy!JE47=Výsledky!$KS$9),VLOOKUP(Tipy!JE47,'Kategórie hráčov'!$A$2:$B$51,2,FALSE),0))</f>
        <v>0</v>
      </c>
      <c r="KV53" s="61">
        <f>IF(ISBLANK($KX$3),"",IF(OR(Tipy!JF47=Výsledky!$KV$6,Tipy!JF47=Výsledky!$KV$7,Tipy!JF47=Výsledky!$KV$8,Tipy!JF47=Výsledky!$KV$9),VLOOKUP(Tipy!JF47,'Kategórie hráčov'!$A$27:$B$76,2,FALSE),0))</f>
        <v>0</v>
      </c>
      <c r="KW53" s="62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65" t="str">
        <f>IF(ISBLANK($KX$3),"",IF(ISBLANK(Tipy!JB47),"-",SUM(KS53:KW53)))</f>
        <v>-</v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>
        <f>IF(ISBLANK($JH$3),"",IF(ISBLANK(Tipy!JU47),0,IF(AND(Tipy!JU47=Výsledky!$JF$3,Tipy!JW47=Výsledky!$JH$3),60,0)))</f>
        <v>0</v>
      </c>
      <c r="LH53" s="61" t="e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>#VALUE!</v>
      </c>
      <c r="LI53" s="61" t="e">
        <f>IF(ISBLANK($JH$3),"",IF(OR(Tipy!JX47=Výsledky!#REF!,Tipy!JX47=Výsledky!#REF!,Tipy!JX47=Výsledky!#REF!,Tipy!JX47=Výsledky!$JJ$9),IF(VLOOKUP(Tipy!JX47,'Kategórie hráčov'!$A$2:$B$46,2,FALSE)=30,30,20),0))</f>
        <v>#REF!</v>
      </c>
      <c r="LJ53" s="61" t="e">
        <f>IF(ISBLANK($JH$3),"",IF(OR(Tipy!JY47=Výsledky!#REF!,Tipy!JY47=Výsledky!#REF!,Tipy!JY47=Výsledky!#REF!,Tipy!JY47=Výsledky!$JM$9),IF(VLOOKUP(Tipy!JY47,'Kategórie hráčov'!$A$2:$B$46,2,FALSE)=30,30,20),0))</f>
        <v>#REF!</v>
      </c>
      <c r="LK53" s="62">
        <f>IF(ISBLANK($JH$3),"",IF(ISBLANK(Tipy!JU47),0,IF(OR(AND(Tipy!JU47=Výsledky!$JF$3,OR(Tipy!JW47=Výsledky!$JH$3+1,Tipy!JW47=Výsledky!$JH$3-1)),AND(Tipy!JW47=Výsledky!$JH$3,OR(Tipy!JU47=Výsledky!$JF$3+1,Tipy!JU47=Výsledky!$JF$3-1))),10,0)))</f>
        <v>0</v>
      </c>
      <c r="LL53" s="65" t="e">
        <f>IF(ISBLANK($JH$3),"",IF(ISBLANK(Tipy!JU47),"-",SUM(LG53:LK53)))</f>
        <v>#VALUE!</v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>
        <f>IF(ISBLANK($JH$3),"",IF(ISBLANK(Tipy!KI47),0,IF(AND(Tipy!KI47=Výsledky!$JF$3,Tipy!KK47=Výsledky!$JH$3),60,0)))</f>
        <v>0</v>
      </c>
      <c r="LV53" s="61" t="e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>#VALUE!</v>
      </c>
      <c r="LW53" s="61" t="e">
        <f>IF(ISBLANK($JH$3),"",IF(OR(Tipy!KL47=Výsledky!#REF!,Tipy!KL47=Výsledky!#REF!,Tipy!KL47=Výsledky!#REF!,Tipy!KL47=Výsledky!$JJ$9),IF(VLOOKUP(Tipy!KL47,'Kategórie hráčov'!$A$2:$B$46,2,FALSE)=30,30,20),0))</f>
        <v>#REF!</v>
      </c>
      <c r="LX53" s="61" t="e">
        <f>IF(ISBLANK($JH$3),"",IF(OR(Tipy!KM47=Výsledky!#REF!,Tipy!KM47=Výsledky!#REF!,Tipy!KM47=Výsledky!#REF!,Tipy!KM47=Výsledky!$JM$9),IF(VLOOKUP(Tipy!KM47,'Kategórie hráčov'!$A$2:$B$46,2,FALSE)=30,30,20),0))</f>
        <v>#REF!</v>
      </c>
      <c r="LY53" s="62">
        <f>IF(ISBLANK($JH$3),"",IF(ISBLANK(Tipy!KI47),0,IF(OR(AND(Tipy!KI47=Výsledky!$JF$3,OR(Tipy!KK47=Výsledky!$JH$3+1,Tipy!KK47=Výsledky!$JH$3-1)),AND(Tipy!KK47=Výsledky!$JH$3,OR(Tipy!KI47=Výsledky!$JF$3+1,Tipy!KI47=Výsledky!$JF$3-1))),10,0)))</f>
        <v>0</v>
      </c>
      <c r="LZ53" s="65" t="e">
        <f>IF(ISBLANK($JH$3),"",IF(ISBLANK(Tipy!KI47),"-",SUM(LU53:LY53)))</f>
        <v>#VALUE!</v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 x14ac:dyDescent="0.2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>
        <f>IF(ISBLANK($GB$3),"",IF(ISBLANK(Tipy!EX48),0,IF(AND(Tipy!EX48=Výsledky!$FZ$3,Tipy!EZ48=Výsledky!$GB$3),60,0)))</f>
        <v>0</v>
      </c>
      <c r="FX54" s="61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61">
        <f>IF(ISBLANK($GB$3),"",IF(OR(Tipy!FA48=Výsledky!$FW$6,Tipy!FA48=Výsledky!$FW$7,Tipy!FA48=Výsledky!$FW$8,Tipy!FA48=Výsledky!$FW$9),IF(VLOOKUP(Tipy!FA48,'Kategórie hráčov'!$A$2:$B$46,2,FALSE)=30,30,20),0))</f>
        <v>0</v>
      </c>
      <c r="FZ54" s="61">
        <f>IF(ISBLANK($GB$3),"",IF(OR(Tipy!FB48=Výsledky!$FZ$6,Tipy!FB48=Výsledky!$FZ$7,Tipy!FB48=Výsledky!$FZ$8,Tipy!FB48=Výsledky!$FZ$9),IF(VLOOKUP(Tipy!FB48,'Kategórie hráčov'!$A$2:$B$46,2,FALSE)=30,30,20),0))</f>
        <v>0</v>
      </c>
      <c r="GA54" s="62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5">
        <f>IF(ISBLANK($GB$3),"",IF(ISBLANK(Tipy!EX48),"-",SUM(FW54:GA54)))</f>
        <v>0</v>
      </c>
      <c r="GC54" s="64"/>
      <c r="GD54" s="61">
        <f>IF(ISBLANK($GI$3),"",IF(ISBLANK(Tipy!FD48),0,IF(AND(Tipy!FD48=Výsledky!$GG$3,Tipy!FF48=Výsledky!$GI$3),60,0)))</f>
        <v>0</v>
      </c>
      <c r="GE54" s="61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61">
        <f>IF(ISBLANK($GI$3),"",IF(OR(Tipy!FG48=Výsledky!$GD$6,Tipy!FG48=Výsledky!$GD$7,Tipy!FG48=Výsledky!$GD$8,Tipy!FG48=Výsledky!$GD$9),VLOOKUP(Tipy!FG48,'Kategórie hráčov'!$A$2:$B$51,2,FALSE),0))</f>
        <v>0</v>
      </c>
      <c r="GG54" s="61">
        <f>IF(ISBLANK($GI$3),"",IF(OR(Tipy!FH48=Výsledky!$GG$6,Tipy!FH48=Výsledky!$GG$7,Tipy!FH48=Výsledky!$GG$8,Tipy!FH48=Výsledky!$GG$9),VLOOKUP(Tipy!FH48,'Kategórie hráčov'!$A$27:$B$76,2,FALSE),0))</f>
        <v>0</v>
      </c>
      <c r="GH54" s="62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5">
        <f>IF(ISBLANK($GI$3),"",IF(ISBLANK(Tipy!FD48),"-",SUM(GD54:GH54)))</f>
        <v>20</v>
      </c>
      <c r="GJ54" s="64"/>
      <c r="GK54" s="61">
        <f>IF(ISBLANK($GP$3),"",IF(ISBLANK(Tipy!FJ48),0,IF(AND(Tipy!FJ48=Výsledky!$GN$3,Tipy!FL48=Výsledky!$GP$3),60,0)))</f>
        <v>0</v>
      </c>
      <c r="GL54" s="61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61">
        <f>IF(ISBLANK($GP$3),"",IF(OR(Tipy!FM48=Výsledky!$GK$6,Tipy!FM48=Výsledky!$GK$7,Tipy!FM48=Výsledky!$GK$8,Tipy!FM48=Výsledky!$GK$9),VLOOKUP(Tipy!FM48,'Kategórie hráčov'!$A$2:$B$51,2,FALSE),0))</f>
        <v>20</v>
      </c>
      <c r="GN54" s="61">
        <f>IF(ISBLANK($GP$3),"",IF(OR(Tipy!FN48=Výsledky!$GN$6,Tipy!FN48=Výsledky!$GN$7,Tipy!FN48=Výsledky!$GN$8,Tipy!FN48=Výsledky!$GN$9),VLOOKUP(Tipy!FN48,'Kategórie hráčov'!$A$27:$B$76,2,FALSE),0))</f>
        <v>0</v>
      </c>
      <c r="GO54" s="62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5">
        <f>IF(ISBLANK($GP$3),"",IF(ISBLANK(Tipy!FJ48),"-",SUM(GK54:GO54)))</f>
        <v>20</v>
      </c>
      <c r="GQ54" s="64"/>
      <c r="GR54" s="61">
        <f>IF(ISBLANK($GW$3),"",IF(ISBLANK(Tipy!FP48),0,IF(AND(Tipy!FP48=Výsledky!$GU$3,Tipy!FR48=Výsledky!$GW$3),60,0)))</f>
        <v>0</v>
      </c>
      <c r="GS54" s="61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61">
        <f>IF(ISBLANK($GW$3),"",IF(OR(Tipy!FS48=Výsledky!$GR$6,Tipy!FS48=Výsledky!$GR$7,Tipy!FS48=Výsledky!$GR$8,Tipy!FS48=Výsledky!$GR$9),VLOOKUP(Tipy!FS48,'Kategórie hráčov'!$A$2:$B$51,2,FALSE),0))</f>
        <v>20</v>
      </c>
      <c r="GU54" s="61">
        <f>IF(ISBLANK($GW$3),"",IF(OR(Tipy!FT48=Výsledky!$GU$6,Tipy!FT48=Výsledky!$GU$7,Tipy!FT48=Výsledky!$GU$8,Tipy!FT48=Výsledky!$GU$9),VLOOKUP(Tipy!FT48,'Kategórie hráčov'!$A$27:$B$76,2,FALSE),0))</f>
        <v>0</v>
      </c>
      <c r="GV54" s="62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5">
        <f>IF(ISBLANK($GW$3),"",IF(ISBLANK(Tipy!FP48),"-",SUM(GR54:GV54)))</f>
        <v>40</v>
      </c>
      <c r="GX54" s="64"/>
      <c r="GY54" s="61">
        <f>IF(ISBLANK($HD$3),"",IF(ISBLANK(Tipy!FV48),0,IF(AND(Tipy!FV48=Výsledky!$HB$3,Tipy!FX48=Výsledky!$HD$3),60,0)))</f>
        <v>0</v>
      </c>
      <c r="GZ54" s="61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61">
        <f>IF(ISBLANK($HD$3),"",IF(OR(Tipy!FY48=Výsledky!$GY$6,Tipy!FY48=Výsledky!$GY$7,Tipy!FY48=Výsledky!$GY$8,Tipy!FY48=Výsledky!$GY$9),VLOOKUP(Tipy!FY48,'Kategórie hráčov'!$A$2:$B$51,2,FALSE),0))</f>
        <v>20</v>
      </c>
      <c r="HB54" s="61">
        <f>IF(ISBLANK($HD$3),"",IF(OR(Tipy!FZ48=Výsledky!$HB$6,Tipy!FZ48=Výsledky!$HB$7,Tipy!FZ48=Výsledky!$HB$8,Tipy!FZ48=Výsledky!$HB$9),VLOOKUP(Tipy!FZ48,'Kategórie hráčov'!$A$27:$B$76,2,FALSE),0))</f>
        <v>20</v>
      </c>
      <c r="HC54" s="62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5">
        <f>IF(ISBLANK($HD$3),"",IF(ISBLANK(Tipy!FV48),"-",SUM(GY54:HC54)))</f>
        <v>60</v>
      </c>
      <c r="HE54" s="64"/>
      <c r="HF54" s="61">
        <f>IF(ISBLANK($HK$3),"",IF(ISBLANK(Tipy!GB48),0,IF(AND(Tipy!GB48=Výsledky!$HI$3,Tipy!GD48=Výsledky!$HK$3),60,0)))</f>
        <v>0</v>
      </c>
      <c r="HG54" s="61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61">
        <f>IF(ISBLANK($HK$3),"",IF(OR(Tipy!GE48=Výsledky!$HF$6,Tipy!GE48=Výsledky!$HF$7,Tipy!GE48=Výsledky!$HF$8,Tipy!GE48=Výsledky!$HF$9),VLOOKUP(Tipy!GE48,'Kategórie hráčov'!$A$2:$B$51,2,FALSE),0))</f>
        <v>0</v>
      </c>
      <c r="HI54" s="61">
        <f>IF(ISBLANK($HK$3),"",IF(OR(Tipy!GF48=Výsledky!$HI$6,Tipy!GF48=Výsledky!$HI$7,Tipy!GF48=Výsledky!$HI$8,Tipy!GF48=Výsledky!$HI$9),VLOOKUP(Tipy!GF48,'Kategórie hráčov'!$A$27:$B$76,2,FALSE),0))</f>
        <v>0</v>
      </c>
      <c r="HJ54" s="62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5">
        <f>IF(ISBLANK($HK$3),"",IF(ISBLANK(Tipy!GB48),"-",SUM(HF54:HJ54)))</f>
        <v>20</v>
      </c>
      <c r="HL54" s="64"/>
      <c r="HM54" s="61">
        <f>IF(ISBLANK($HR$3),"",IF(ISBLANK(Tipy!GH48),0,IF(AND(Tipy!GH48=Výsledky!$HP$3,Tipy!GJ48=Výsledky!$HR$3),60,0)))</f>
        <v>0</v>
      </c>
      <c r="HN54" s="61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61">
        <f>IF(ISBLANK($HR$3),"",IF(OR(Tipy!GK48=Výsledky!$HM$6,Tipy!GK48=Výsledky!$HM$7,Tipy!GK48=Výsledky!$HM$8,Tipy!GK48=Výsledky!$HM$9),VLOOKUP(Tipy!GK48,'Kategórie hráčov'!$A$2:$B$51,2,FALSE),0))</f>
        <v>0</v>
      </c>
      <c r="HP54" s="61">
        <f>IF(ISBLANK($HR$3),"",IF(OR(Tipy!GL48=Výsledky!$HP$6,Tipy!GL48=Výsledky!$HP$7,Tipy!GL48=Výsledky!$HP$8,Tipy!GL48=Výsledky!$HP$9),VLOOKUP(Tipy!GL48,'Kategórie hráčov'!$A$27:$B$76,2,FALSE),0))</f>
        <v>0</v>
      </c>
      <c r="HQ54" s="62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5">
        <f>IF(ISBLANK($HR$3),"",IF(ISBLANK(Tipy!GH48),"-",SUM(HM54:HQ54)))</f>
        <v>20</v>
      </c>
      <c r="HS54" s="64"/>
      <c r="HT54" s="61">
        <f>IF(ISBLANK($HY$3),"",IF(ISBLANK(Tipy!GN48),0,IF(AND(Tipy!GN48=Výsledky!$HW$3,Tipy!GP48=Výsledky!$HY$3),60,0)))</f>
        <v>0</v>
      </c>
      <c r="HU54" s="61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61">
        <f>IF(ISBLANK($HY$3),"",IF(OR(Tipy!GQ48=Výsledky!$HT$6,Tipy!GQ48=Výsledky!$HT$7,Tipy!GQ48=Výsledky!$HT$8,Tipy!GQ48=Výsledky!$HT$9),VLOOKUP(Tipy!GQ48,'Kategórie hráčov'!$A$2:$B$51,2,FALSE),0))</f>
        <v>20</v>
      </c>
      <c r="HW54" s="61">
        <f>IF(ISBLANK($HY$3),"",IF(OR(Tipy!GR48=Výsledky!$HW$6,Tipy!GR48=Výsledky!$HW$7,Tipy!GR48=Výsledky!$HW$8,Tipy!GR48=Výsledky!$HW$9),VLOOKUP(Tipy!GR48,'Kategórie hráčov'!$A$27:$B$76,2,FALSE),0))</f>
        <v>0</v>
      </c>
      <c r="HX54" s="62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5">
        <f>IF(ISBLANK($HY$3),"",IF(ISBLANK(Tipy!GN48),"-",SUM(HT54:HX54)))</f>
        <v>40</v>
      </c>
      <c r="HZ54" s="64"/>
      <c r="IA54" s="61">
        <f>IF(ISBLANK($IF$3),"",IF(ISBLANK(Tipy!GT48),0,IF(AND(Tipy!GT48=Výsledky!$ID$3,Tipy!GV48=Výsledky!$IF$3),60,0)))</f>
        <v>0</v>
      </c>
      <c r="IB54" s="61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61">
        <f>IF(ISBLANK($IF$3),"",IF(OR(Tipy!GW48=Výsledky!$IA$6,Tipy!GW48=Výsledky!$IA$7,Tipy!GW48=Výsledky!$IA$8,Tipy!GW48=Výsledky!$IA$9),VLOOKUP(Tipy!GW48,'Kategórie hráčov'!$A$2:$B$51,2,FALSE),0))</f>
        <v>0</v>
      </c>
      <c r="ID54" s="61">
        <f>IF(ISBLANK($IF$3),"",IF(OR(Tipy!GX48=Výsledky!$ID$6,Tipy!GX48=Výsledky!$ID$7,Tipy!GX48=Výsledky!$ID$8,Tipy!GX48=Výsledky!$ID$9),IF(VLOOKUP(Tipy!GX48,'Kategórie hráčov'!$A$2:$B$46,2,FALSE)=30,30,20),0))</f>
        <v>0</v>
      </c>
      <c r="IE54" s="62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65">
        <f>IF(ISBLANK($IF$3),"",IF(ISBLANK(Tipy!GT48),"-",SUM(IA54:IE54)))</f>
        <v>0</v>
      </c>
      <c r="IG54" s="64"/>
      <c r="IH54" s="61">
        <f>IF(ISBLANK($IM$3),"",IF(ISBLANK(Tipy!GZ48),0,IF(AND(Tipy!GZ48=Výsledky!$IK$3,Tipy!HB48=Výsledky!$IM$3),60,0)))</f>
        <v>0</v>
      </c>
      <c r="II54" s="61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61">
        <f>IF(ISBLANK($IM$3),"",IF(OR(Tipy!HC48=Výsledky!$IH$6,Tipy!HC48=Výsledky!$IH$7,Tipy!HC48=Výsledky!$IH$8,Tipy!HC48=Výsledky!$IH$9),VLOOKUP(Tipy!HC48,'Kategórie hráčov'!$A$2:$B$51,2,FALSE),0))</f>
        <v>20</v>
      </c>
      <c r="IK54" s="61">
        <f>IF(ISBLANK($IM$3),"",IF(OR(Tipy!HD48=Výsledky!$IK$6,Tipy!HD48=Výsledky!$IK$7,Tipy!HD48=Výsledky!$IK$8,Tipy!HD48=Výsledky!$IK$9),VLOOKUP(Tipy!HD48,'Kategórie hráčov'!$A$27:$B$76,2,FALSE),0))</f>
        <v>30</v>
      </c>
      <c r="IL54" s="62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65">
        <f>IF(ISBLANK($IM$3),"",IF(ISBLANK(Tipy!GZ48),"-",SUM(IH54:IL54)))</f>
        <v>70</v>
      </c>
      <c r="IN54" s="64"/>
      <c r="IO54" s="61">
        <f>IF(ISBLANK($IT$3),"",IF(ISBLANK(Tipy!HF48),0,IF(AND(Tipy!HF48=Výsledky!$IR$3,Tipy!HH48=Výsledky!$IT$3),60,0)))</f>
        <v>0</v>
      </c>
      <c r="IP54" s="61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61">
        <f>IF(ISBLANK($IT$3),"",IF(OR(Tipy!HI48=Výsledky!$IO$6,Tipy!HI48=Výsledky!$IO$7,Tipy!HI48=Výsledky!$IO$8,Tipy!HI48=Výsledky!$IO$9),VLOOKUP(Tipy!HI48,'Kategórie hráčov'!$A$2:$B$51,2,FALSE),0))</f>
        <v>0</v>
      </c>
      <c r="IR54" s="61">
        <f>IF(ISBLANK($IT$3),"",IF(OR(Tipy!HJ48=Výsledky!$IR$6,Tipy!HJ48=Výsledky!$IR$7,Tipy!HJ48=Výsledky!$IR$8,Tipy!HJ48=Výsledky!$IR$9),VLOOKUP(Tipy!HJ48,'Kategórie hráčov'!$A$27:$B$76,2,FALSE),0))</f>
        <v>0</v>
      </c>
      <c r="IS54" s="62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65">
        <f>IF(ISBLANK($IT$3),"",IF(ISBLANK(Tipy!HF48),"-",SUM(IO54:IS54)))</f>
        <v>30</v>
      </c>
      <c r="IU54" s="64"/>
      <c r="IV54" s="61">
        <f>IF(ISBLANK($JA$3),"",IF(ISBLANK(Tipy!HL48),0,IF(AND(Tipy!HL48=Výsledky!$IY$3,Tipy!HN48=Výsledky!$JA$3),60,0)))</f>
        <v>0</v>
      </c>
      <c r="IW54" s="61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61">
        <f>IF(ISBLANK($JA$3),"",IF(OR(Tipy!HO48=Výsledky!$IV$6,Tipy!HO48=Výsledky!$IV$7,Tipy!HO48=Výsledky!$IV$8,Tipy!HO48=Výsledky!$IV$9),IF(VLOOKUP(Tipy!HO48,'Kategórie hráčov'!$A$2:$B$46,2,FALSE)=30,30,20),0))</f>
        <v>0</v>
      </c>
      <c r="IY54" s="61">
        <f>IF(ISBLANK($JA$3),"",IF(OR(Tipy!HP48=Výsledky!$IY$6,Tipy!HP48=Výsledky!$IY$7,Tipy!HP48=Výsledky!$IY$8,Tipy!HP48=Výsledky!$IY$9),IF(VLOOKUP(Tipy!HP48,'Kategórie hráčov'!$A$2:$B$46,2,FALSE)=30,30,20),0))</f>
        <v>0</v>
      </c>
      <c r="IZ54" s="62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65">
        <f>IF(ISBLANK($JA$3),"",IF(ISBLANK(Tipy!HL48),"-",SUM(IV54:IZ54)))</f>
        <v>0</v>
      </c>
      <c r="JB54" s="64"/>
      <c r="JC54" s="102">
        <f>IF(ISBLANK($JH$3),"",IF(ISBLANK(Tipy!HR48),0,IF(AND(Tipy!HR48=Výsledky!$JF$3,Tipy!HT48=Výsledky!$JH$3),60,0)))</f>
        <v>0</v>
      </c>
      <c r="JD54" s="101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101">
        <f>IF(ISBLANK($JH$3),"",IF(OR(Tipy!HU48=Výsledky!$JC$6,Tipy!HU48=Výsledky!$JC$7,Tipy!HU48=Výsledky!$JC$8,Tipy!HU48=Výsledky!$JC$9),VLOOKUP(Tipy!HU48,'Kategórie hráčov'!$A$2:$B$51,2,FALSE),0))</f>
        <v>20</v>
      </c>
      <c r="JF54" s="101">
        <f>IF(ISBLANK($JH$3),"",IF(OR(Tipy!HV48=Výsledky!$JF$6,Tipy!HV48=Výsledky!$JF$7,Tipy!HV48=Výsledky!$JF$8,Tipy!HV48=Výsledky!$JF$9),VLOOKUP(Tipy!HV48,'Kategórie hráčov'!$A$27:$B$76,2,FALSE),0))</f>
        <v>0</v>
      </c>
      <c r="JG54" s="30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63">
        <f>IF(ISBLANK($JH$3),"",IF(ISBLANK(Tipy!HR48),"-",SUM(JC54:JG54)))</f>
        <v>40</v>
      </c>
      <c r="JI54" s="64"/>
      <c r="JJ54" s="61">
        <f>IF(ISBLANK($JH$3),"",IF(ISBLANK(Tipy!HX48),0,IF(AND(Tipy!HX48=Výsledky!$JF$3,Tipy!HZ48=Výsledky!$JH$3),60,0)))</f>
        <v>0</v>
      </c>
      <c r="JK54" s="61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61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61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62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65" t="str">
        <f>IF(ISBLANK($JH$3),"",IF(ISBLANK(Tipy!HX48),"-",SUM(JJ54:JN54)))</f>
        <v>-</v>
      </c>
      <c r="JP54" s="64"/>
      <c r="JQ54" s="61">
        <f>IF(ISBLANK($JV$3),"",IF(ISBLANK(Tipy!ID48),0,IF(AND(Tipy!ID48=Výsledky!$JT$3,Tipy!IF48=Výsledky!$JV$3),60,0)))</f>
        <v>0</v>
      </c>
      <c r="JR54" s="61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61">
        <f>IF(ISBLANK($JV$3),"",IF(OR(Tipy!IG48=Výsledky!$JQ$6,Tipy!IG48=Výsledky!$JQ$7,Tipy!IG48=Výsledky!$JQ$8,Tipy!IG48=Výsledky!$JQ$9),VLOOKUP(Tipy!IG48,'Kategórie hráčov'!$A$2:$B$51,2,FALSE),0))</f>
        <v>20</v>
      </c>
      <c r="JT54" s="61">
        <f>IF(ISBLANK($JV$3),"",IF(OR(Tipy!IH48=Výsledky!$JT$6,Tipy!IH48=Výsledky!$JT$7,Tipy!IH48=Výsledky!$JT$8,Tipy!IH48=Výsledky!$JT$9),VLOOKUP(Tipy!IH48,'Kategórie hráčov'!$A$27:$B$76,2,FALSE),0))</f>
        <v>0</v>
      </c>
      <c r="JU54" s="62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65">
        <f>IF(ISBLANK($JV$3),"",IF(ISBLANK(Tipy!ID48),"-",SUM(JQ54:JU54)))</f>
        <v>40</v>
      </c>
      <c r="JW54" s="64"/>
      <c r="JX54" s="61">
        <f>IF(ISBLANK($KQ$3),"",IF(ISBLANK(Tipy!IJ48),0,IF(AND(Tipy!IJ48=Výsledky!$KO$3,Tipy!IL48=Výsledky!$KQ$3),60,0)))</f>
        <v>0</v>
      </c>
      <c r="JY54" s="61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>0</v>
      </c>
      <c r="JZ54" s="61">
        <f>IF(ISBLANK($KQ$3),"",IF(OR(Tipy!IM48=Výsledky!$JX$6,Tipy!IM48=Výsledky!$JX$7,Tipy!IM48=Výsledky!$JX$8,Tipy!IM48=Výsledky!$JX$9),IF(VLOOKUP(Tipy!IM48,'Kategórie hráčov'!$A$2:$B$46,2,FALSE)=30,30,20),0))</f>
        <v>0</v>
      </c>
      <c r="KA54" s="61">
        <f>IF(ISBLANK($KQ$3),"",IF(OR(Tipy!IN48=Výsledky!$KA$6,Tipy!IN48=Výsledky!$KA$7,Tipy!IN48=Výsledky!$KA$8,Tipy!IN48=Výsledky!$KA$9),IF(VLOOKUP(Tipy!IN48,'Kategórie hráčov'!$A$2:$B$46,2,FALSE)=30,30,20),0))</f>
        <v>0</v>
      </c>
      <c r="KB54" s="62">
        <f>IF(ISBLANK($KQ$3),"",IF(ISBLANK(Tipy!IJ48),0,IF(OR(AND(Tipy!IJ48=Výsledky!$KO$3,OR(Tipy!IL48=Výsledky!$KQ$3+1,Tipy!IL48=Výsledky!$KQ$3-1)),AND(Tipy!IL48=Výsledky!$KQ$3,OR(Tipy!IJ48=Výsledky!$KO$3+1,Tipy!IJ48=Výsledky!$KO$3-1))),10,0)))</f>
        <v>0</v>
      </c>
      <c r="KC54" s="65" t="str">
        <f>IF(ISBLANK($KQ$3),"",IF(ISBLANK(Tipy!IJ48),"-",SUM(JX54:KB54)))</f>
        <v>-</v>
      </c>
      <c r="KD54" s="64"/>
      <c r="KE54" s="61">
        <f>IF(ISBLANK($KJ$3),"",IF(ISBLANK(Tipy!IP48),0,IF(AND(Tipy!IP48=Výsledky!$KH$3,Tipy!IR48=Výsledky!$KJ$3),60,0)))</f>
        <v>0</v>
      </c>
      <c r="KF54" s="61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20</v>
      </c>
      <c r="KG54" s="61">
        <f>IF(ISBLANK($KJ$3),"",IF(OR(Tipy!IS48=Výsledky!$KE$6,Tipy!IS48=Výsledky!$KE$7,Tipy!IS48=Výsledky!$KE$8,Tipy!IS48=Výsledky!$KE$9),VLOOKUP(Tipy!IS48,'Kategórie hráčov'!$A$2:$B$51,2,FALSE),0))</f>
        <v>0</v>
      </c>
      <c r="KH54" s="61">
        <f>IF(ISBLANK($KJ$3),"",IF(OR(Tipy!IT48=Výsledky!$KH$6,Tipy!IT48=Výsledky!$KH$7,Tipy!IT48=Výsledky!$KH$8,Tipy!IT48=Výsledky!$KH$9),VLOOKUP(Tipy!IT48,'Kategórie hráčov'!$A$27:$B$76,2,FALSE),0))</f>
        <v>0</v>
      </c>
      <c r="KI54" s="62">
        <f>IF(ISBLANK($KJ$3),"",IF(ISBLANK(Tipy!IP48),0,IF(OR(AND(Tipy!IP48=Výsledky!$KH$3,OR(Tipy!IR48=Výsledky!$KJ$3+1,Tipy!IR48=Výsledky!$KJ$3-1)),AND(Tipy!IR48=Výsledky!$KJ$3,OR(Tipy!IP48=Výsledky!$KH$3+1,Tipy!IP48=Výsledky!$KH$3-1))),10,0)))</f>
        <v>10</v>
      </c>
      <c r="KJ54" s="65">
        <f>IF(ISBLANK($KJ$3),"",IF(ISBLANK(Tipy!IP48),"-",SUM(KE54:KI54)))</f>
        <v>30</v>
      </c>
      <c r="KK54" s="64"/>
      <c r="KL54" s="61">
        <f>IF(ISBLANK($KQ$3),"",IF(ISBLANK(Tipy!IV48),0,IF(AND(Tipy!IV48=Výsledky!$KO$3,Tipy!IX48=Výsledky!$KQ$3),60,0)))</f>
        <v>0</v>
      </c>
      <c r="KM54" s="61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61">
        <f>IF(ISBLANK($KQ$3),"",IF(OR(Tipy!IY48=Výsledky!$KL$6,Tipy!IY48=Výsledky!$KL$7,Tipy!IY48=Výsledky!$KL$8,Tipy!IY48=Výsledky!$KL$9),VLOOKUP(Tipy!IY48,'Kategórie hráčov'!$A$2:$B$51,2,FALSE),0))</f>
        <v>0</v>
      </c>
      <c r="KO54" s="61">
        <f>IF(ISBLANK($KQ$3),"",IF(OR(Tipy!IZ48=Výsledky!$KO$6,Tipy!IZ48=Výsledky!$KO$7,Tipy!IZ48=Výsledky!$KO$8,Tipy!IZ48=Výsledky!$KO$9),VLOOKUP(Tipy!IZ48,'Kategórie hráčov'!$A$27:$B$76,2,FALSE),0))</f>
        <v>0</v>
      </c>
      <c r="KP54" s="62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65">
        <f>IF(ISBLANK($KJ$3),"",IF(ISBLANK(Tipy!IV48),"-",SUM(KL54:KP54)))</f>
        <v>0</v>
      </c>
      <c r="KR54" s="64"/>
      <c r="KS54" s="61">
        <f>IF(ISBLANK($KX$3),"",IF(ISBLANK(Tipy!JB48),0,IF(AND(Tipy!JB48=Výsledky!$KV$3,Tipy!JD48=Výsledky!$KX$3),60,0)))</f>
        <v>0</v>
      </c>
      <c r="KT54" s="61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20</v>
      </c>
      <c r="KU54" s="61">
        <f>IF(ISBLANK($KX$3),"",IF(OR(Tipy!JE48=Výsledky!$KS$6,Tipy!JE48=Výsledky!$KS$7,Tipy!JE48=Výsledky!$KS$8,Tipy!JE48=Výsledky!$KS$9),VLOOKUP(Tipy!JE48,'Kategórie hráčov'!$A$2:$B$51,2,FALSE),0))</f>
        <v>0</v>
      </c>
      <c r="KV54" s="61">
        <f>IF(ISBLANK($KX$3),"",IF(OR(Tipy!JF48=Výsledky!$KV$6,Tipy!JF48=Výsledky!$KV$7,Tipy!JF48=Výsledky!$KV$8,Tipy!JF48=Výsledky!$KV$9),VLOOKUP(Tipy!JF48,'Kategórie hráčov'!$A$27:$B$76,2,FALSE),0))</f>
        <v>0</v>
      </c>
      <c r="KW54" s="62">
        <f>IF(ISBLANK($KX$3),"",IF(ISBLANK(Tipy!JB48),0,IF(OR(AND(Tipy!JB48=Výsledky!$KV$3,OR(Tipy!JD48=Výsledky!$KX$3+1,Tipy!JD48=Výsledky!$KX$3-1)),AND(Tipy!JD48=Výsledky!$KX$3,OR(Tipy!JB48=Výsledky!$KV$3+1,Tipy!JB48=Výsledky!$KV$3-1))),10,0)))</f>
        <v>10</v>
      </c>
      <c r="KX54" s="65">
        <f>IF(ISBLANK($KX$3),"",IF(ISBLANK(Tipy!JB48),"-",SUM(KS54:KW54)))</f>
        <v>30</v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>
        <f>IF(ISBLANK($JH$3),"",IF(ISBLANK(Tipy!JU48),0,IF(AND(Tipy!JU48=Výsledky!$JF$3,Tipy!JW48=Výsledky!$JH$3),60,0)))</f>
        <v>0</v>
      </c>
      <c r="LH54" s="61" t="e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>#VALUE!</v>
      </c>
      <c r="LI54" s="61" t="e">
        <f>IF(ISBLANK($JH$3),"",IF(OR(Tipy!JX48=Výsledky!#REF!,Tipy!JX48=Výsledky!#REF!,Tipy!JX48=Výsledky!#REF!,Tipy!JX48=Výsledky!$JJ$9),IF(VLOOKUP(Tipy!JX48,'Kategórie hráčov'!$A$2:$B$46,2,FALSE)=30,30,20),0))</f>
        <v>#REF!</v>
      </c>
      <c r="LJ54" s="61" t="e">
        <f>IF(ISBLANK($JH$3),"",IF(OR(Tipy!JY48=Výsledky!#REF!,Tipy!JY48=Výsledky!#REF!,Tipy!JY48=Výsledky!#REF!,Tipy!JY48=Výsledky!$JM$9),IF(VLOOKUP(Tipy!JY48,'Kategórie hráčov'!$A$2:$B$46,2,FALSE)=30,30,20),0))</f>
        <v>#REF!</v>
      </c>
      <c r="LK54" s="62">
        <f>IF(ISBLANK($JH$3),"",IF(ISBLANK(Tipy!JU48),0,IF(OR(AND(Tipy!JU48=Výsledky!$JF$3,OR(Tipy!JW48=Výsledky!$JH$3+1,Tipy!JW48=Výsledky!$JH$3-1)),AND(Tipy!JW48=Výsledky!$JH$3,OR(Tipy!JU48=Výsledky!$JF$3+1,Tipy!JU48=Výsledky!$JF$3-1))),10,0)))</f>
        <v>0</v>
      </c>
      <c r="LL54" s="65" t="e">
        <f>IF(ISBLANK($JH$3),"",IF(ISBLANK(Tipy!JU48),"-",SUM(LG54:LK54)))</f>
        <v>#VALUE!</v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>
        <f>IF(ISBLANK($JH$3),"",IF(ISBLANK(Tipy!KI48),0,IF(AND(Tipy!KI48=Výsledky!$JF$3,Tipy!KK48=Výsledky!$JH$3),60,0)))</f>
        <v>0</v>
      </c>
      <c r="LV54" s="61" t="e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>#VALUE!</v>
      </c>
      <c r="LW54" s="61" t="e">
        <f>IF(ISBLANK($JH$3),"",IF(OR(Tipy!KL48=Výsledky!#REF!,Tipy!KL48=Výsledky!#REF!,Tipy!KL48=Výsledky!#REF!,Tipy!KL48=Výsledky!$JJ$9),IF(VLOOKUP(Tipy!KL48,'Kategórie hráčov'!$A$2:$B$46,2,FALSE)=30,30,20),0))</f>
        <v>#REF!</v>
      </c>
      <c r="LX54" s="61" t="e">
        <f>IF(ISBLANK($JH$3),"",IF(OR(Tipy!KM48=Výsledky!#REF!,Tipy!KM48=Výsledky!#REF!,Tipy!KM48=Výsledky!#REF!,Tipy!KM48=Výsledky!$JM$9),IF(VLOOKUP(Tipy!KM48,'Kategórie hráčov'!$A$2:$B$46,2,FALSE)=30,30,20),0))</f>
        <v>#REF!</v>
      </c>
      <c r="LY54" s="62">
        <f>IF(ISBLANK($JH$3),"",IF(ISBLANK(Tipy!KI48),0,IF(OR(AND(Tipy!KI48=Výsledky!$JF$3,OR(Tipy!KK48=Výsledky!$JH$3+1,Tipy!KK48=Výsledky!$JH$3-1)),AND(Tipy!KK48=Výsledky!$JH$3,OR(Tipy!KI48=Výsledky!$JF$3+1,Tipy!KI48=Výsledky!$JF$3-1))),10,0)))</f>
        <v>0</v>
      </c>
      <c r="LZ54" s="65" t="e">
        <f>IF(ISBLANK($JH$3),"",IF(ISBLANK(Tipy!KI48),"-",SUM(LU54:LY54)))</f>
        <v>#VALUE!</v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 x14ac:dyDescent="0.2">
      <c r="A55" s="287">
        <f>Tipy!A49</f>
        <v>3</v>
      </c>
      <c r="B55" s="302" t="s">
        <v>293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>
        <f>IF(ISBLANK($GB$3),"",IF(ISBLANK(Tipy!EX49),0,IF(AND(Tipy!EX49=Výsledky!$FZ$3,Tipy!EZ49=Výsledky!$GB$3),60,0)))</f>
        <v>0</v>
      </c>
      <c r="FX55" s="61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61">
        <f>IF(ISBLANK($GB$3),"",IF(OR(Tipy!FA49=Výsledky!$FW$6,Tipy!FA49=Výsledky!$FW$7,Tipy!FA49=Výsledky!$FW$8,Tipy!FA49=Výsledky!$FW$9),IF(VLOOKUP(Tipy!FA49,'Kategórie hráčov'!$A$2:$B$46,2,FALSE)=30,30,20),0))</f>
        <v>0</v>
      </c>
      <c r="FZ55" s="61">
        <f>IF(ISBLANK($GB$3),"",IF(OR(Tipy!FB49=Výsledky!$FZ$6,Tipy!FB49=Výsledky!$FZ$7,Tipy!FB49=Výsledky!$FZ$8,Tipy!FB49=Výsledky!$FZ$9),IF(VLOOKUP(Tipy!FB49,'Kategórie hráčov'!$A$2:$B$46,2,FALSE)=30,30,20),0))</f>
        <v>0</v>
      </c>
      <c r="GA55" s="62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5">
        <f>IF(ISBLANK($GB$3),"",IF(ISBLANK(Tipy!EX49),"-",SUM(FW55:GA55)))</f>
        <v>0</v>
      </c>
      <c r="GC55" s="64"/>
      <c r="GD55" s="61">
        <f>IF(ISBLANK($GI$3),"",IF(ISBLANK(Tipy!FD49),0,IF(AND(Tipy!FD49=Výsledky!$GG$3,Tipy!FF49=Výsledky!$GI$3),60,0)))</f>
        <v>0</v>
      </c>
      <c r="GE55" s="61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61">
        <f>IF(ISBLANK($GI$3),"",IF(OR(Tipy!FG49=Výsledky!$GD$6,Tipy!FG49=Výsledky!$GD$7,Tipy!FG49=Výsledky!$GD$8,Tipy!FG49=Výsledky!$GD$9),VLOOKUP(Tipy!FG49,'Kategórie hráčov'!$A$2:$B$51,2,FALSE),0))</f>
        <v>0</v>
      </c>
      <c r="GG55" s="61">
        <f>IF(ISBLANK($GI$3),"",IF(OR(Tipy!FH49=Výsledky!$GG$6,Tipy!FH49=Výsledky!$GG$7,Tipy!FH49=Výsledky!$GG$8,Tipy!FH49=Výsledky!$GG$9),VLOOKUP(Tipy!FH49,'Kategórie hráčov'!$A$27:$B$76,2,FALSE),0))</f>
        <v>30</v>
      </c>
      <c r="GH55" s="62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5">
        <f>IF(ISBLANK($GI$3),"",IF(ISBLANK(Tipy!FD49),"-",SUM(GD55:GH55)))</f>
        <v>50</v>
      </c>
      <c r="GJ55" s="64"/>
      <c r="GK55" s="61">
        <f>IF(ISBLANK($GP$3),"",IF(ISBLANK(Tipy!FJ49),0,IF(AND(Tipy!FJ49=Výsledky!$GN$3,Tipy!FL49=Výsledky!$GP$3),60,0)))</f>
        <v>0</v>
      </c>
      <c r="GL55" s="61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61">
        <f>IF(ISBLANK($GP$3),"",IF(OR(Tipy!FM49=Výsledky!$GK$6,Tipy!FM49=Výsledky!$GK$7,Tipy!FM49=Výsledky!$GK$8,Tipy!FM49=Výsledky!$GK$9),VLOOKUP(Tipy!FM49,'Kategórie hráčov'!$A$2:$B$51,2,FALSE),0))</f>
        <v>20</v>
      </c>
      <c r="GN55" s="61">
        <f>IF(ISBLANK($GP$3),"",IF(OR(Tipy!FN49=Výsledky!$GN$6,Tipy!FN49=Výsledky!$GN$7,Tipy!FN49=Výsledky!$GN$8,Tipy!FN49=Výsledky!$GN$9),VLOOKUP(Tipy!FN49,'Kategórie hráčov'!$A$27:$B$76,2,FALSE),0))</f>
        <v>30</v>
      </c>
      <c r="GO55" s="62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5">
        <f>IF(ISBLANK($GP$3),"",IF(ISBLANK(Tipy!FJ49),"-",SUM(GK55:GO55)))</f>
        <v>50</v>
      </c>
      <c r="GQ55" s="64"/>
      <c r="GR55" s="61">
        <f>IF(ISBLANK($GW$3),"",IF(ISBLANK(Tipy!FP49),0,IF(AND(Tipy!FP49=Výsledky!$GU$3,Tipy!FR49=Výsledky!$GW$3),60,0)))</f>
        <v>60</v>
      </c>
      <c r="GS55" s="61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61">
        <f>IF(ISBLANK($GW$3),"",IF(OR(Tipy!FS49=Výsledky!$GR$6,Tipy!FS49=Výsledky!$GR$7,Tipy!FS49=Výsledky!$GR$8,Tipy!FS49=Výsledky!$GR$9),VLOOKUP(Tipy!FS49,'Kategórie hráčov'!$A$2:$B$51,2,FALSE),0))</f>
        <v>0</v>
      </c>
      <c r="GU55" s="61">
        <f>IF(ISBLANK($GW$3),"",IF(OR(Tipy!FT49=Výsledky!$GU$6,Tipy!FT49=Výsledky!$GU$7,Tipy!FT49=Výsledky!$GU$8,Tipy!FT49=Výsledky!$GU$9),VLOOKUP(Tipy!FT49,'Kategórie hráčov'!$A$27:$B$76,2,FALSE),0))</f>
        <v>0</v>
      </c>
      <c r="GV55" s="62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5">
        <f>IF(ISBLANK($GW$3),"",IF(ISBLANK(Tipy!FP49),"-",SUM(GR55:GV55)))</f>
        <v>60</v>
      </c>
      <c r="GX55" s="64"/>
      <c r="GY55" s="61">
        <f>IF(ISBLANK($HD$3),"",IF(ISBLANK(Tipy!FV49),0,IF(AND(Tipy!FV49=Výsledky!$HB$3,Tipy!FX49=Výsledky!$HD$3),60,0)))</f>
        <v>0</v>
      </c>
      <c r="GZ55" s="61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61">
        <f>IF(ISBLANK($HD$3),"",IF(OR(Tipy!FY49=Výsledky!$GY$6,Tipy!FY49=Výsledky!$GY$7,Tipy!FY49=Výsledky!$GY$8,Tipy!FY49=Výsledky!$GY$9),VLOOKUP(Tipy!FY49,'Kategórie hráčov'!$A$2:$B$51,2,FALSE),0))</f>
        <v>20</v>
      </c>
      <c r="HB55" s="61">
        <f>IF(ISBLANK($HD$3),"",IF(OR(Tipy!FZ49=Výsledky!$HB$6,Tipy!FZ49=Výsledky!$HB$7,Tipy!FZ49=Výsledky!$HB$8,Tipy!FZ49=Výsledky!$HB$9),VLOOKUP(Tipy!FZ49,'Kategórie hráčov'!$A$27:$B$76,2,FALSE),0))</f>
        <v>0</v>
      </c>
      <c r="HC55" s="62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5">
        <f>IF(ISBLANK($HD$3),"",IF(ISBLANK(Tipy!FV49),"-",SUM(GY55:HC55)))</f>
        <v>40</v>
      </c>
      <c r="HE55" s="64"/>
      <c r="HF55" s="61">
        <f>IF(ISBLANK($HK$3),"",IF(ISBLANK(Tipy!GB49),0,IF(AND(Tipy!GB49=Výsledky!$HI$3,Tipy!GD49=Výsledky!$HK$3),60,0)))</f>
        <v>0</v>
      </c>
      <c r="HG55" s="61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61">
        <f>IF(ISBLANK($HK$3),"",IF(OR(Tipy!GE49=Výsledky!$HF$6,Tipy!GE49=Výsledky!$HF$7,Tipy!GE49=Výsledky!$HF$8,Tipy!GE49=Výsledky!$HF$9),VLOOKUP(Tipy!GE49,'Kategórie hráčov'!$A$2:$B$51,2,FALSE),0))</f>
        <v>0</v>
      </c>
      <c r="HI55" s="61">
        <f>IF(ISBLANK($HK$3),"",IF(OR(Tipy!GF49=Výsledky!$HI$6,Tipy!GF49=Výsledky!$HI$7,Tipy!GF49=Výsledky!$HI$8,Tipy!GF49=Výsledky!$HI$9),VLOOKUP(Tipy!GF49,'Kategórie hráčov'!$A$27:$B$76,2,FALSE),0))</f>
        <v>20</v>
      </c>
      <c r="HJ55" s="62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5">
        <f>IF(ISBLANK($HK$3),"",IF(ISBLANK(Tipy!GB49),"-",SUM(HF55:HJ55)))</f>
        <v>40</v>
      </c>
      <c r="HL55" s="64"/>
      <c r="HM55" s="61">
        <f>IF(ISBLANK($HR$3),"",IF(ISBLANK(Tipy!GH49),0,IF(AND(Tipy!GH49=Výsledky!$HP$3,Tipy!GJ49=Výsledky!$HR$3),60,0)))</f>
        <v>0</v>
      </c>
      <c r="HN55" s="61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61">
        <f>IF(ISBLANK($HR$3),"",IF(OR(Tipy!GK49=Výsledky!$HM$6,Tipy!GK49=Výsledky!$HM$7,Tipy!GK49=Výsledky!$HM$8,Tipy!GK49=Výsledky!$HM$9),VLOOKUP(Tipy!GK49,'Kategórie hráčov'!$A$2:$B$51,2,FALSE),0))</f>
        <v>0</v>
      </c>
      <c r="HP55" s="61">
        <f>IF(ISBLANK($HR$3),"",IF(OR(Tipy!GL49=Výsledky!$HP$6,Tipy!GL49=Výsledky!$HP$7,Tipy!GL49=Výsledky!$HP$8,Tipy!GL49=Výsledky!$HP$9),VLOOKUP(Tipy!GL49,'Kategórie hráčov'!$A$27:$B$76,2,FALSE),0))</f>
        <v>0</v>
      </c>
      <c r="HQ55" s="62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5">
        <f>IF(ISBLANK($HR$3),"",IF(ISBLANK(Tipy!GH49),"-",SUM(HM55:HQ55)))</f>
        <v>20</v>
      </c>
      <c r="HS55" s="64"/>
      <c r="HT55" s="61">
        <f>IF(ISBLANK($HY$3),"",IF(ISBLANK(Tipy!GN49),0,IF(AND(Tipy!GN49=Výsledky!$HW$3,Tipy!GP49=Výsledky!$HY$3),60,0)))</f>
        <v>0</v>
      </c>
      <c r="HU55" s="61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61">
        <f>IF(ISBLANK($HY$3),"",IF(OR(Tipy!GQ49=Výsledky!$HT$6,Tipy!GQ49=Výsledky!$HT$7,Tipy!GQ49=Výsledky!$HT$8,Tipy!GQ49=Výsledky!$HT$9),VLOOKUP(Tipy!GQ49,'Kategórie hráčov'!$A$2:$B$51,2,FALSE),0))</f>
        <v>20</v>
      </c>
      <c r="HW55" s="61">
        <f>IF(ISBLANK($HY$3),"",IF(OR(Tipy!GR49=Výsledky!$HW$6,Tipy!GR49=Výsledky!$HW$7,Tipy!GR49=Výsledky!$HW$8,Tipy!GR49=Výsledky!$HW$9),VLOOKUP(Tipy!GR49,'Kategórie hráčov'!$A$27:$B$76,2,FALSE),0))</f>
        <v>0</v>
      </c>
      <c r="HX55" s="62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5">
        <f>IF(ISBLANK($HY$3),"",IF(ISBLANK(Tipy!GN49),"-",SUM(HT55:HX55)))</f>
        <v>50</v>
      </c>
      <c r="HZ55" s="64"/>
      <c r="IA55" s="61">
        <f>IF(ISBLANK($IF$3),"",IF(ISBLANK(Tipy!GT49),0,IF(AND(Tipy!GT49=Výsledky!$ID$3,Tipy!GV49=Výsledky!$IF$3),60,0)))</f>
        <v>0</v>
      </c>
      <c r="IB55" s="61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61">
        <f>IF(ISBLANK($IF$3),"",IF(OR(Tipy!GW49=Výsledky!$IA$6,Tipy!GW49=Výsledky!$IA$7,Tipy!GW49=Výsledky!$IA$8,Tipy!GW49=Výsledky!$IA$9),VLOOKUP(Tipy!GW49,'Kategórie hráčov'!$A$2:$B$51,2,FALSE),0))</f>
        <v>0</v>
      </c>
      <c r="ID55" s="61">
        <f>IF(ISBLANK($IF$3),"",IF(OR(Tipy!GX49=Výsledky!$ID$6,Tipy!GX49=Výsledky!$ID$7,Tipy!GX49=Výsledky!$ID$8,Tipy!GX49=Výsledky!$ID$9),IF(VLOOKUP(Tipy!GX49,'Kategórie hráčov'!$A$2:$B$46,2,FALSE)=30,30,20),0))</f>
        <v>0</v>
      </c>
      <c r="IE55" s="62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65">
        <f>IF(ISBLANK($IF$3),"",IF(ISBLANK(Tipy!GT49),"-",SUM(IA55:IE55)))</f>
        <v>0</v>
      </c>
      <c r="IG55" s="64"/>
      <c r="IH55" s="61">
        <f>IF(ISBLANK($IM$3),"",IF(ISBLANK(Tipy!GZ49),0,IF(AND(Tipy!GZ49=Výsledky!$IK$3,Tipy!HB49=Výsledky!$IM$3),60,0)))</f>
        <v>0</v>
      </c>
      <c r="II55" s="61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61">
        <f>IF(ISBLANK($IM$3),"",IF(OR(Tipy!HC49=Výsledky!$IH$6,Tipy!HC49=Výsledky!$IH$7,Tipy!HC49=Výsledky!$IH$8,Tipy!HC49=Výsledky!$IH$9),VLOOKUP(Tipy!HC49,'Kategórie hráčov'!$A$2:$B$51,2,FALSE),0))</f>
        <v>20</v>
      </c>
      <c r="IK55" s="61">
        <f>IF(ISBLANK($IM$3),"",IF(OR(Tipy!HD49=Výsledky!$IK$6,Tipy!HD49=Výsledky!$IK$7,Tipy!HD49=Výsledky!$IK$8,Tipy!HD49=Výsledky!$IK$9),VLOOKUP(Tipy!HD49,'Kategórie hráčov'!$A$27:$B$76,2,FALSE),0))</f>
        <v>20</v>
      </c>
      <c r="IL55" s="62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65">
        <f>IF(ISBLANK($IM$3),"",IF(ISBLANK(Tipy!GZ49),"-",SUM(IH55:IL55)))</f>
        <v>60</v>
      </c>
      <c r="IN55" s="64"/>
      <c r="IO55" s="61">
        <f>IF(ISBLANK($IT$3),"",IF(ISBLANK(Tipy!HF49),0,IF(AND(Tipy!HF49=Výsledky!$IR$3,Tipy!HH49=Výsledky!$IT$3),60,0)))</f>
        <v>0</v>
      </c>
      <c r="IP55" s="61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61">
        <f>IF(ISBLANK($IT$3),"",IF(OR(Tipy!HI49=Výsledky!$IO$6,Tipy!HI49=Výsledky!$IO$7,Tipy!HI49=Výsledky!$IO$8,Tipy!HI49=Výsledky!$IO$9),VLOOKUP(Tipy!HI49,'Kategórie hráčov'!$A$2:$B$51,2,FALSE),0))</f>
        <v>0</v>
      </c>
      <c r="IR55" s="61">
        <f>IF(ISBLANK($IT$3),"",IF(OR(Tipy!HJ49=Výsledky!$IR$6,Tipy!HJ49=Výsledky!$IR$7,Tipy!HJ49=Výsledky!$IR$8,Tipy!HJ49=Výsledky!$IR$9),VLOOKUP(Tipy!HJ49,'Kategórie hráčov'!$A$27:$B$76,2,FALSE),0))</f>
        <v>0</v>
      </c>
      <c r="IS55" s="62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65">
        <f>IF(ISBLANK($IT$3),"",IF(ISBLANK(Tipy!HF49),"-",SUM(IO55:IS55)))</f>
        <v>30</v>
      </c>
      <c r="IU55" s="64"/>
      <c r="IV55" s="61">
        <f>IF(ISBLANK($JA$3),"",IF(ISBLANK(Tipy!HL49),0,IF(AND(Tipy!HL49=Výsledky!$IY$3,Tipy!HN49=Výsledky!$JA$3),60,0)))</f>
        <v>0</v>
      </c>
      <c r="IW55" s="61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61">
        <f>IF(ISBLANK($JA$3),"",IF(OR(Tipy!HO49=Výsledky!$IV$6,Tipy!HO49=Výsledky!$IV$7,Tipy!HO49=Výsledky!$IV$8,Tipy!HO49=Výsledky!$IV$9),IF(VLOOKUP(Tipy!HO49,'Kategórie hráčov'!$A$2:$B$46,2,FALSE)=30,30,20),0))</f>
        <v>0</v>
      </c>
      <c r="IY55" s="61">
        <f>IF(ISBLANK($JA$3),"",IF(OR(Tipy!HP49=Výsledky!$IY$6,Tipy!HP49=Výsledky!$IY$7,Tipy!HP49=Výsledky!$IY$8,Tipy!HP49=Výsledky!$IY$9),IF(VLOOKUP(Tipy!HP49,'Kategórie hráčov'!$A$2:$B$46,2,FALSE)=30,30,20),0))</f>
        <v>0</v>
      </c>
      <c r="IZ55" s="62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65">
        <f>IF(ISBLANK($JA$3),"",IF(ISBLANK(Tipy!HL49),"-",SUM(IV55:IZ55)))</f>
        <v>0</v>
      </c>
      <c r="JB55" s="64"/>
      <c r="JC55" s="102">
        <f>IF(ISBLANK($JH$3),"",IF(ISBLANK(Tipy!HR49),0,IF(AND(Tipy!HR49=Výsledky!$JF$3,Tipy!HT49=Výsledky!$JH$3),60,0)))</f>
        <v>0</v>
      </c>
      <c r="JD55" s="101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101">
        <f>IF(ISBLANK($JH$3),"",IF(OR(Tipy!HU49=Výsledky!$JC$6,Tipy!HU49=Výsledky!$JC$7,Tipy!HU49=Výsledky!$JC$8,Tipy!HU49=Výsledky!$JC$9),VLOOKUP(Tipy!HU49,'Kategórie hráčov'!$A$2:$B$51,2,FALSE),0))</f>
        <v>20</v>
      </c>
      <c r="JF55" s="101">
        <f>IF(ISBLANK($JH$3),"",IF(OR(Tipy!HV49=Výsledky!$JF$6,Tipy!HV49=Výsledky!$JF$7,Tipy!HV49=Výsledky!$JF$8,Tipy!HV49=Výsledky!$JF$9),VLOOKUP(Tipy!HV49,'Kategórie hráčov'!$A$27:$B$76,2,FALSE),0))</f>
        <v>0</v>
      </c>
      <c r="JG55" s="30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63">
        <f>IF(ISBLANK($JH$3),"",IF(ISBLANK(Tipy!HR49),"-",SUM(JC55:JG55)))</f>
        <v>40</v>
      </c>
      <c r="JI55" s="64"/>
      <c r="JJ55" s="61">
        <f>IF(ISBLANK($JH$3),"",IF(ISBLANK(Tipy!HX49),0,IF(AND(Tipy!HX49=Výsledky!$JF$3,Tipy!HZ49=Výsledky!$JH$3),60,0)))</f>
        <v>0</v>
      </c>
      <c r="JK55" s="61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61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61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62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65" t="str">
        <f>IF(ISBLANK($JH$3),"",IF(ISBLANK(Tipy!HX49),"-",SUM(JJ55:JN55)))</f>
        <v>-</v>
      </c>
      <c r="JP55" s="64"/>
      <c r="JQ55" s="61">
        <f>IF(ISBLANK($JV$3),"",IF(ISBLANK(Tipy!ID49),0,IF(AND(Tipy!ID49=Výsledky!$JT$3,Tipy!IF49=Výsledky!$JV$3),60,0)))</f>
        <v>0</v>
      </c>
      <c r="JR55" s="61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61">
        <f>IF(ISBLANK($JV$3),"",IF(OR(Tipy!IG49=Výsledky!$JQ$6,Tipy!IG49=Výsledky!$JQ$7,Tipy!IG49=Výsledky!$JQ$8,Tipy!IG49=Výsledky!$JQ$9),VLOOKUP(Tipy!IG49,'Kategórie hráčov'!$A$2:$B$51,2,FALSE),0))</f>
        <v>20</v>
      </c>
      <c r="JT55" s="61">
        <f>IF(ISBLANK($JV$3),"",IF(OR(Tipy!IH49=Výsledky!$JT$6,Tipy!IH49=Výsledky!$JT$7,Tipy!IH49=Výsledky!$JT$8,Tipy!IH49=Výsledky!$JT$9),VLOOKUP(Tipy!IH49,'Kategórie hráčov'!$A$27:$B$76,2,FALSE),0))</f>
        <v>0</v>
      </c>
      <c r="JU55" s="62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65">
        <f>IF(ISBLANK($JV$3),"",IF(ISBLANK(Tipy!ID49),"-",SUM(JQ55:JU55)))</f>
        <v>40</v>
      </c>
      <c r="JW55" s="64"/>
      <c r="JX55" s="61">
        <f>IF(ISBLANK($KQ$3),"",IF(ISBLANK(Tipy!IJ49),0,IF(AND(Tipy!IJ49=Výsledky!$KO$3,Tipy!IL49=Výsledky!$KQ$3),60,0)))</f>
        <v>0</v>
      </c>
      <c r="JY55" s="61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>0</v>
      </c>
      <c r="JZ55" s="61">
        <f>IF(ISBLANK($KQ$3),"",IF(OR(Tipy!IM49=Výsledky!$JX$6,Tipy!IM49=Výsledky!$JX$7,Tipy!IM49=Výsledky!$JX$8,Tipy!IM49=Výsledky!$JX$9),IF(VLOOKUP(Tipy!IM49,'Kategórie hráčov'!$A$2:$B$46,2,FALSE)=30,30,20),0))</f>
        <v>0</v>
      </c>
      <c r="KA55" s="61">
        <f>IF(ISBLANK($KQ$3),"",IF(OR(Tipy!IN49=Výsledky!$KA$6,Tipy!IN49=Výsledky!$KA$7,Tipy!IN49=Výsledky!$KA$8,Tipy!IN49=Výsledky!$KA$9),IF(VLOOKUP(Tipy!IN49,'Kategórie hráčov'!$A$2:$B$46,2,FALSE)=30,30,20),0))</f>
        <v>0</v>
      </c>
      <c r="KB55" s="62">
        <f>IF(ISBLANK($KQ$3),"",IF(ISBLANK(Tipy!IJ49),0,IF(OR(AND(Tipy!IJ49=Výsledky!$KO$3,OR(Tipy!IL49=Výsledky!$KQ$3+1,Tipy!IL49=Výsledky!$KQ$3-1)),AND(Tipy!IL49=Výsledky!$KQ$3,OR(Tipy!IJ49=Výsledky!$KO$3+1,Tipy!IJ49=Výsledky!$KO$3-1))),10,0)))</f>
        <v>0</v>
      </c>
      <c r="KC55" s="65" t="str">
        <f>IF(ISBLANK($KQ$3),"",IF(ISBLANK(Tipy!IJ49),"-",SUM(JX55:KB55)))</f>
        <v>-</v>
      </c>
      <c r="KD55" s="64"/>
      <c r="KE55" s="61">
        <f>IF(ISBLANK($KJ$3),"",IF(ISBLANK(Tipy!IP49),0,IF(AND(Tipy!IP49=Výsledky!$KH$3,Tipy!IR49=Výsledky!$KJ$3),60,0)))</f>
        <v>0</v>
      </c>
      <c r="KF55" s="61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20</v>
      </c>
      <c r="KG55" s="61">
        <f>IF(ISBLANK($KJ$3),"",IF(OR(Tipy!IS49=Výsledky!$KE$6,Tipy!IS49=Výsledky!$KE$7,Tipy!IS49=Výsledky!$KE$8,Tipy!IS49=Výsledky!$KE$9),VLOOKUP(Tipy!IS49,'Kategórie hráčov'!$A$2:$B$51,2,FALSE),0))</f>
        <v>20</v>
      </c>
      <c r="KH55" s="61">
        <f>IF(ISBLANK($KJ$3),"",IF(OR(Tipy!IT49=Výsledky!$KH$6,Tipy!IT49=Výsledky!$KH$7,Tipy!IT49=Výsledky!$KH$8,Tipy!IT49=Výsledky!$KH$9),VLOOKUP(Tipy!IT49,'Kategórie hráčov'!$A$27:$B$76,2,FALSE),0))</f>
        <v>0</v>
      </c>
      <c r="KI55" s="62">
        <f>IF(ISBLANK($KJ$3),"",IF(ISBLANK(Tipy!IP49),0,IF(OR(AND(Tipy!IP49=Výsledky!$KH$3,OR(Tipy!IR49=Výsledky!$KJ$3+1,Tipy!IR49=Výsledky!$KJ$3-1)),AND(Tipy!IR49=Výsledky!$KJ$3,OR(Tipy!IP49=Výsledky!$KH$3+1,Tipy!IP49=Výsledky!$KH$3-1))),10,0)))</f>
        <v>10</v>
      </c>
      <c r="KJ55" s="65">
        <f>IF(ISBLANK($KJ$3),"",IF(ISBLANK(Tipy!IP49),"-",SUM(KE55:KI55)))</f>
        <v>50</v>
      </c>
      <c r="KK55" s="64"/>
      <c r="KL55" s="61">
        <f>IF(ISBLANK($KQ$3),"",IF(ISBLANK(Tipy!IV49),0,IF(AND(Tipy!IV49=Výsledky!$KO$3,Tipy!IX49=Výsledky!$KQ$3),60,0)))</f>
        <v>0</v>
      </c>
      <c r="KM55" s="61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61">
        <f>IF(ISBLANK($KQ$3),"",IF(OR(Tipy!IY49=Výsledky!$KL$6,Tipy!IY49=Výsledky!$KL$7,Tipy!IY49=Výsledky!$KL$8,Tipy!IY49=Výsledky!$KL$9),VLOOKUP(Tipy!IY49,'Kategórie hráčov'!$A$2:$B$51,2,FALSE),0))</f>
        <v>0</v>
      </c>
      <c r="KO55" s="61">
        <f>IF(ISBLANK($KQ$3),"",IF(OR(Tipy!IZ49=Výsledky!$KO$6,Tipy!IZ49=Výsledky!$KO$7,Tipy!IZ49=Výsledky!$KO$8,Tipy!IZ49=Výsledky!$KO$9),VLOOKUP(Tipy!IZ49,'Kategórie hráčov'!$A$27:$B$76,2,FALSE),0))</f>
        <v>0</v>
      </c>
      <c r="KP55" s="62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65">
        <f>IF(ISBLANK($KJ$3),"",IF(ISBLANK(Tipy!IV49),"-",SUM(KL55:KP55)))</f>
        <v>0</v>
      </c>
      <c r="KR55" s="64"/>
      <c r="KS55" s="61">
        <f>IF(ISBLANK($KX$3),"",IF(ISBLANK(Tipy!JB49),0,IF(AND(Tipy!JB49=Výsledky!$KV$3,Tipy!JD49=Výsledky!$KX$3),60,0)))</f>
        <v>0</v>
      </c>
      <c r="KT55" s="61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20</v>
      </c>
      <c r="KU55" s="61">
        <f>IF(ISBLANK($KX$3),"",IF(OR(Tipy!JE49=Výsledky!$KS$6,Tipy!JE49=Výsledky!$KS$7,Tipy!JE49=Výsledky!$KS$8,Tipy!JE49=Výsledky!$KS$9),VLOOKUP(Tipy!JE49,'Kategórie hráčov'!$A$2:$B$51,2,FALSE),0))</f>
        <v>0</v>
      </c>
      <c r="KV55" s="61">
        <f>IF(ISBLANK($KX$3),"",IF(OR(Tipy!JF49=Výsledky!$KV$6,Tipy!JF49=Výsledky!$KV$7,Tipy!JF49=Výsledky!$KV$8,Tipy!JF49=Výsledky!$KV$9),VLOOKUP(Tipy!JF49,'Kategórie hráčov'!$A$27:$B$76,2,FALSE),0))</f>
        <v>0</v>
      </c>
      <c r="KW55" s="62">
        <f>IF(ISBLANK($KX$3),"",IF(ISBLANK(Tipy!JB49),0,IF(OR(AND(Tipy!JB49=Výsledky!$KV$3,OR(Tipy!JD49=Výsledky!$KX$3+1,Tipy!JD49=Výsledky!$KX$3-1)),AND(Tipy!JD49=Výsledky!$KX$3,OR(Tipy!JB49=Výsledky!$KV$3+1,Tipy!JB49=Výsledky!$KV$3-1))),10,0)))</f>
        <v>10</v>
      </c>
      <c r="KX55" s="65">
        <f>IF(ISBLANK($KX$3),"",IF(ISBLANK(Tipy!JB49),"-",SUM(KS55:KW55)))</f>
        <v>30</v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>
        <f>IF(ISBLANK($JH$3),"",IF(ISBLANK(Tipy!JU49),0,IF(AND(Tipy!JU49=Výsledky!$JF$3,Tipy!JW49=Výsledky!$JH$3),60,0)))</f>
        <v>0</v>
      </c>
      <c r="LH55" s="61" t="e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>#VALUE!</v>
      </c>
      <c r="LI55" s="61" t="e">
        <f>IF(ISBLANK($JH$3),"",IF(OR(Tipy!JX49=Výsledky!#REF!,Tipy!JX49=Výsledky!#REF!,Tipy!JX49=Výsledky!#REF!,Tipy!JX49=Výsledky!$JJ$9),IF(VLOOKUP(Tipy!JX49,'Kategórie hráčov'!$A$2:$B$46,2,FALSE)=30,30,20),0))</f>
        <v>#REF!</v>
      </c>
      <c r="LJ55" s="61" t="e">
        <f>IF(ISBLANK($JH$3),"",IF(OR(Tipy!JY49=Výsledky!#REF!,Tipy!JY49=Výsledky!#REF!,Tipy!JY49=Výsledky!#REF!,Tipy!JY49=Výsledky!$JM$9),IF(VLOOKUP(Tipy!JY49,'Kategórie hráčov'!$A$2:$B$46,2,FALSE)=30,30,20),0))</f>
        <v>#REF!</v>
      </c>
      <c r="LK55" s="62">
        <f>IF(ISBLANK($JH$3),"",IF(ISBLANK(Tipy!JU49),0,IF(OR(AND(Tipy!JU49=Výsledky!$JF$3,OR(Tipy!JW49=Výsledky!$JH$3+1,Tipy!JW49=Výsledky!$JH$3-1)),AND(Tipy!JW49=Výsledky!$JH$3,OR(Tipy!JU49=Výsledky!$JF$3+1,Tipy!JU49=Výsledky!$JF$3-1))),10,0)))</f>
        <v>0</v>
      </c>
      <c r="LL55" s="65" t="e">
        <f>IF(ISBLANK($JH$3),"",IF(ISBLANK(Tipy!JU49),"-",SUM(LG55:LK55)))</f>
        <v>#VALUE!</v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>
        <f>IF(ISBLANK($JH$3),"",IF(ISBLANK(Tipy!KI49),0,IF(AND(Tipy!KI49=Výsledky!$JF$3,Tipy!KK49=Výsledky!$JH$3),60,0)))</f>
        <v>0</v>
      </c>
      <c r="LV55" s="61" t="e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>#VALUE!</v>
      </c>
      <c r="LW55" s="61" t="e">
        <f>IF(ISBLANK($JH$3),"",IF(OR(Tipy!KL49=Výsledky!#REF!,Tipy!KL49=Výsledky!#REF!,Tipy!KL49=Výsledky!#REF!,Tipy!KL49=Výsledky!$JJ$9),IF(VLOOKUP(Tipy!KL49,'Kategórie hráčov'!$A$2:$B$46,2,FALSE)=30,30,20),0))</f>
        <v>#REF!</v>
      </c>
      <c r="LX55" s="61" t="e">
        <f>IF(ISBLANK($JH$3),"",IF(OR(Tipy!KM49=Výsledky!#REF!,Tipy!KM49=Výsledky!#REF!,Tipy!KM49=Výsledky!#REF!,Tipy!KM49=Výsledky!$JM$9),IF(VLOOKUP(Tipy!KM49,'Kategórie hráčov'!$A$2:$B$46,2,FALSE)=30,30,20),0))</f>
        <v>#REF!</v>
      </c>
      <c r="LY55" s="62">
        <f>IF(ISBLANK($JH$3),"",IF(ISBLANK(Tipy!KI49),0,IF(OR(AND(Tipy!KI49=Výsledky!$JF$3,OR(Tipy!KK49=Výsledky!$JH$3+1,Tipy!KK49=Výsledky!$JH$3-1)),AND(Tipy!KK49=Výsledky!$JH$3,OR(Tipy!KI49=Výsledky!$JF$3+1,Tipy!KI49=Výsledky!$JF$3-1))),10,0)))</f>
        <v>0</v>
      </c>
      <c r="LZ55" s="65" t="e">
        <f>IF(ISBLANK($JH$3),"",IF(ISBLANK(Tipy!KI49),"-",SUM(LU55:LY55)))</f>
        <v>#VALUE!</v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 x14ac:dyDescent="0.2">
      <c r="A56" s="287">
        <f>Tipy!A50</f>
        <v>70</v>
      </c>
      <c r="B56" s="302" t="s">
        <v>347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>
        <f>IF(ISBLANK($GB$3),"",IF(ISBLANK(Tipy!EX50),0,IF(AND(Tipy!EX50=Výsledky!$FZ$3,Tipy!EZ50=Výsledky!$GB$3),60,0)))</f>
        <v>0</v>
      </c>
      <c r="FX56" s="61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61">
        <f>IF(ISBLANK($GB$3),"",IF(OR(Tipy!FA50=Výsledky!$FW$6,Tipy!FA50=Výsledky!$FW$7,Tipy!FA50=Výsledky!$FW$8,Tipy!FA50=Výsledky!$FW$9),IF(VLOOKUP(Tipy!FA50,'Kategórie hráčov'!$A$2:$B$46,2,FALSE)=30,30,20),0))</f>
        <v>0</v>
      </c>
      <c r="FZ56" s="61">
        <f>IF(ISBLANK($GB$3),"",IF(OR(Tipy!FB50=Výsledky!$FZ$6,Tipy!FB50=Výsledky!$FZ$7,Tipy!FB50=Výsledky!$FZ$8,Tipy!FB50=Výsledky!$FZ$9),IF(VLOOKUP(Tipy!FB50,'Kategórie hráčov'!$A$2:$B$46,2,FALSE)=30,30,20),0))</f>
        <v>0</v>
      </c>
      <c r="GA56" s="62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5" t="str">
        <f>IF(ISBLANK($GB$3),"",IF(ISBLANK(Tipy!EX50),"-",SUM(FW56:GA56)))</f>
        <v>-</v>
      </c>
      <c r="GC56" s="64"/>
      <c r="GD56" s="61">
        <f>IF(ISBLANK($GI$3),"",IF(ISBLANK(Tipy!FD50),0,IF(AND(Tipy!FD50=Výsledky!$GG$3,Tipy!FF50=Výsledky!$GI$3),60,0)))</f>
        <v>0</v>
      </c>
      <c r="GE56" s="61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61">
        <f>IF(ISBLANK($GI$3),"",IF(OR(Tipy!FG50=Výsledky!$GD$6,Tipy!FG50=Výsledky!$GD$7,Tipy!FG50=Výsledky!$GD$8,Tipy!FG50=Výsledky!$GD$9),VLOOKUP(Tipy!FG50,'Kategórie hráčov'!$A$2:$B$51,2,FALSE),0))</f>
        <v>0</v>
      </c>
      <c r="GG56" s="61">
        <f>IF(ISBLANK($GI$3),"",IF(OR(Tipy!FH50=Výsledky!$GG$6,Tipy!FH50=Výsledky!$GG$7,Tipy!FH50=Výsledky!$GG$8,Tipy!FH50=Výsledky!$GG$9),VLOOKUP(Tipy!FH50,'Kategórie hráčov'!$A$27:$B$76,2,FALSE),0))</f>
        <v>0</v>
      </c>
      <c r="GH56" s="62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5" t="str">
        <f>IF(ISBLANK($GI$3),"",IF(ISBLANK(Tipy!FD50),"-",SUM(GD56:GH56)))</f>
        <v>-</v>
      </c>
      <c r="GJ56" s="64"/>
      <c r="GK56" s="61">
        <f>IF(ISBLANK($GP$3),"",IF(ISBLANK(Tipy!FJ50),0,IF(AND(Tipy!FJ50=Výsledky!$GN$3,Tipy!FL50=Výsledky!$GP$3),60,0)))</f>
        <v>0</v>
      </c>
      <c r="GL56" s="61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61">
        <f>IF(ISBLANK($GP$3),"",IF(OR(Tipy!FM50=Výsledky!$GK$6,Tipy!FM50=Výsledky!$GK$7,Tipy!FM50=Výsledky!$GK$8,Tipy!FM50=Výsledky!$GK$9),VLOOKUP(Tipy!FM50,'Kategórie hráčov'!$A$2:$B$51,2,FALSE),0))</f>
        <v>0</v>
      </c>
      <c r="GN56" s="61">
        <f>IF(ISBLANK($GP$3),"",IF(OR(Tipy!FN50=Výsledky!$GN$6,Tipy!FN50=Výsledky!$GN$7,Tipy!FN50=Výsledky!$GN$8,Tipy!FN50=Výsledky!$GN$9),VLOOKUP(Tipy!FN50,'Kategórie hráčov'!$A$27:$B$76,2,FALSE),0))</f>
        <v>0</v>
      </c>
      <c r="GO56" s="62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5" t="str">
        <f>IF(ISBLANK($GP$3),"",IF(ISBLANK(Tipy!FJ50),"-",SUM(GK56:GO56)))</f>
        <v>-</v>
      </c>
      <c r="GQ56" s="64"/>
      <c r="GR56" s="61">
        <f>IF(ISBLANK($GW$3),"",IF(ISBLANK(Tipy!FP50),0,IF(AND(Tipy!FP50=Výsledky!$GU$3,Tipy!FR50=Výsledky!$GW$3),60,0)))</f>
        <v>0</v>
      </c>
      <c r="GS56" s="61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61">
        <f>IF(ISBLANK($GW$3),"",IF(OR(Tipy!FS50=Výsledky!$GR$6,Tipy!FS50=Výsledky!$GR$7,Tipy!FS50=Výsledky!$GR$8,Tipy!FS50=Výsledky!$GR$9),VLOOKUP(Tipy!FS50,'Kategórie hráčov'!$A$2:$B$51,2,FALSE),0))</f>
        <v>0</v>
      </c>
      <c r="GU56" s="61">
        <f>IF(ISBLANK($GW$3),"",IF(OR(Tipy!FT50=Výsledky!$GU$6,Tipy!FT50=Výsledky!$GU$7,Tipy!FT50=Výsledky!$GU$8,Tipy!FT50=Výsledky!$GU$9),VLOOKUP(Tipy!FT50,'Kategórie hráčov'!$A$27:$B$76,2,FALSE),0))</f>
        <v>0</v>
      </c>
      <c r="GV56" s="62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5" t="str">
        <f>IF(ISBLANK($GW$3),"",IF(ISBLANK(Tipy!FP50),"-",SUM(GR56:GV56)))</f>
        <v>-</v>
      </c>
      <c r="GX56" s="64"/>
      <c r="GY56" s="61">
        <f>IF(ISBLANK($HD$3),"",IF(ISBLANK(Tipy!FV50),0,IF(AND(Tipy!FV50=Výsledky!$HB$3,Tipy!FX50=Výsledky!$HD$3),60,0)))</f>
        <v>0</v>
      </c>
      <c r="GZ56" s="61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61">
        <f>IF(ISBLANK($HD$3),"",IF(OR(Tipy!FY50=Výsledky!$GY$6,Tipy!FY50=Výsledky!$GY$7,Tipy!FY50=Výsledky!$GY$8,Tipy!FY50=Výsledky!$GY$9),VLOOKUP(Tipy!FY50,'Kategórie hráčov'!$A$2:$B$51,2,FALSE),0))</f>
        <v>0</v>
      </c>
      <c r="HB56" s="61">
        <f>IF(ISBLANK($HD$3),"",IF(OR(Tipy!FZ50=Výsledky!$HB$6,Tipy!FZ50=Výsledky!$HB$7,Tipy!FZ50=Výsledky!$HB$8,Tipy!FZ50=Výsledky!$HB$9),VLOOKUP(Tipy!FZ50,'Kategórie hráčov'!$A$27:$B$76,2,FALSE),0))</f>
        <v>0</v>
      </c>
      <c r="HC56" s="62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5" t="str">
        <f>IF(ISBLANK($HD$3),"",IF(ISBLANK(Tipy!FV50),"-",SUM(GY56:HC56)))</f>
        <v>-</v>
      </c>
      <c r="HE56" s="64"/>
      <c r="HF56" s="61">
        <f>IF(ISBLANK($HK$3),"",IF(ISBLANK(Tipy!GB50),0,IF(AND(Tipy!GB50=Výsledky!$HI$3,Tipy!GD50=Výsledky!$HK$3),60,0)))</f>
        <v>0</v>
      </c>
      <c r="HG56" s="61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61">
        <f>IF(ISBLANK($HK$3),"",IF(OR(Tipy!GE50=Výsledky!$HF$6,Tipy!GE50=Výsledky!$HF$7,Tipy!GE50=Výsledky!$HF$8,Tipy!GE50=Výsledky!$HF$9),VLOOKUP(Tipy!GE50,'Kategórie hráčov'!$A$2:$B$51,2,FALSE),0))</f>
        <v>0</v>
      </c>
      <c r="HI56" s="61">
        <f>IF(ISBLANK($HK$3),"",IF(OR(Tipy!GF50=Výsledky!$HI$6,Tipy!GF50=Výsledky!$HI$7,Tipy!GF50=Výsledky!$HI$8,Tipy!GF50=Výsledky!$HI$9),VLOOKUP(Tipy!GF50,'Kategórie hráčov'!$A$27:$B$76,2,FALSE),0))</f>
        <v>0</v>
      </c>
      <c r="HJ56" s="62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5" t="str">
        <f>IF(ISBLANK($HK$3),"",IF(ISBLANK(Tipy!GB50),"-",SUM(HF56:HJ56)))</f>
        <v>-</v>
      </c>
      <c r="HL56" s="64"/>
      <c r="HM56" s="61">
        <f>IF(ISBLANK($HR$3),"",IF(ISBLANK(Tipy!GH50),0,IF(AND(Tipy!GH50=Výsledky!$HP$3,Tipy!GJ50=Výsledky!$HR$3),60,0)))</f>
        <v>0</v>
      </c>
      <c r="HN56" s="61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61">
        <f>IF(ISBLANK($HR$3),"",IF(OR(Tipy!GK50=Výsledky!$HM$6,Tipy!GK50=Výsledky!$HM$7,Tipy!GK50=Výsledky!$HM$8,Tipy!GK50=Výsledky!$HM$9),VLOOKUP(Tipy!GK50,'Kategórie hráčov'!$A$2:$B$51,2,FALSE),0))</f>
        <v>0</v>
      </c>
      <c r="HP56" s="61">
        <f>IF(ISBLANK($HR$3),"",IF(OR(Tipy!GL50=Výsledky!$HP$6,Tipy!GL50=Výsledky!$HP$7,Tipy!GL50=Výsledky!$HP$8,Tipy!GL50=Výsledky!$HP$9),VLOOKUP(Tipy!GL50,'Kategórie hráčov'!$A$27:$B$76,2,FALSE),0))</f>
        <v>0</v>
      </c>
      <c r="HQ56" s="62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5" t="str">
        <f>IF(ISBLANK($HR$3),"",IF(ISBLANK(Tipy!GH50),"-",SUM(HM56:HQ56)))</f>
        <v>-</v>
      </c>
      <c r="HS56" s="64"/>
      <c r="HT56" s="61">
        <f>IF(ISBLANK($HY$3),"",IF(ISBLANK(Tipy!GN50),0,IF(AND(Tipy!GN50=Výsledky!$HW$3,Tipy!GP50=Výsledky!$HY$3),60,0)))</f>
        <v>0</v>
      </c>
      <c r="HU56" s="61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61">
        <f>IF(ISBLANK($HY$3),"",IF(OR(Tipy!GQ50=Výsledky!$HT$6,Tipy!GQ50=Výsledky!$HT$7,Tipy!GQ50=Výsledky!$HT$8,Tipy!GQ50=Výsledky!$HT$9),VLOOKUP(Tipy!GQ50,'Kategórie hráčov'!$A$2:$B$51,2,FALSE),0))</f>
        <v>0</v>
      </c>
      <c r="HW56" s="61">
        <f>IF(ISBLANK($HY$3),"",IF(OR(Tipy!GR50=Výsledky!$HW$6,Tipy!GR50=Výsledky!$HW$7,Tipy!GR50=Výsledky!$HW$8,Tipy!GR50=Výsledky!$HW$9),VLOOKUP(Tipy!GR50,'Kategórie hráčov'!$A$27:$B$76,2,FALSE),0))</f>
        <v>0</v>
      </c>
      <c r="HX56" s="62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5" t="str">
        <f>IF(ISBLANK($HY$3),"",IF(ISBLANK(Tipy!GN50),"-",SUM(HT56:HX56)))</f>
        <v>-</v>
      </c>
      <c r="HZ56" s="64"/>
      <c r="IA56" s="61">
        <f>IF(ISBLANK($IF$3),"",IF(ISBLANK(Tipy!GT50),0,IF(AND(Tipy!GT50=Výsledky!$ID$3,Tipy!GV50=Výsledky!$IF$3),60,0)))</f>
        <v>0</v>
      </c>
      <c r="IB56" s="61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61">
        <f>IF(ISBLANK($IF$3),"",IF(OR(Tipy!GW50=Výsledky!$IA$6,Tipy!GW50=Výsledky!$IA$7,Tipy!GW50=Výsledky!$IA$8,Tipy!GW50=Výsledky!$IA$9),VLOOKUP(Tipy!GW50,'Kategórie hráčov'!$A$2:$B$51,2,FALSE),0))</f>
        <v>0</v>
      </c>
      <c r="ID56" s="61">
        <f>IF(ISBLANK($IF$3),"",IF(OR(Tipy!GX50=Výsledky!$ID$6,Tipy!GX50=Výsledky!$ID$7,Tipy!GX50=Výsledky!$ID$8,Tipy!GX50=Výsledky!$ID$9),IF(VLOOKUP(Tipy!GX50,'Kategórie hráčov'!$A$2:$B$46,2,FALSE)=30,30,20),0))</f>
        <v>0</v>
      </c>
      <c r="IE56" s="62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65" t="str">
        <f>IF(ISBLANK($IF$3),"",IF(ISBLANK(Tipy!GT50),"-",SUM(IA56:IE56)))</f>
        <v>-</v>
      </c>
      <c r="IG56" s="64"/>
      <c r="IH56" s="61">
        <f>IF(ISBLANK($IM$3),"",IF(ISBLANK(Tipy!GZ50),0,IF(AND(Tipy!GZ50=Výsledky!$IK$3,Tipy!HB50=Výsledky!$IM$3),60,0)))</f>
        <v>0</v>
      </c>
      <c r="II56" s="61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61">
        <f>IF(ISBLANK($IM$3),"",IF(OR(Tipy!HC50=Výsledky!$IH$6,Tipy!HC50=Výsledky!$IH$7,Tipy!HC50=Výsledky!$IH$8,Tipy!HC50=Výsledky!$IH$9),VLOOKUP(Tipy!HC50,'Kategórie hráčov'!$A$2:$B$51,2,FALSE),0))</f>
        <v>0</v>
      </c>
      <c r="IK56" s="61">
        <f>IF(ISBLANK($IM$3),"",IF(OR(Tipy!HD50=Výsledky!$IK$6,Tipy!HD50=Výsledky!$IK$7,Tipy!HD50=Výsledky!$IK$8,Tipy!HD50=Výsledky!$IK$9),VLOOKUP(Tipy!HD50,'Kategórie hráčov'!$A$27:$B$76,2,FALSE),0))</f>
        <v>0</v>
      </c>
      <c r="IL56" s="62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65" t="str">
        <f>IF(ISBLANK($IM$3),"",IF(ISBLANK(Tipy!GZ50),"-",SUM(IH56:IL56)))</f>
        <v>-</v>
      </c>
      <c r="IN56" s="64"/>
      <c r="IO56" s="61">
        <f>IF(ISBLANK($IT$3),"",IF(ISBLANK(Tipy!HF50),0,IF(AND(Tipy!HF50=Výsledky!$IR$3,Tipy!HH50=Výsledky!$IT$3),60,0)))</f>
        <v>0</v>
      </c>
      <c r="IP56" s="61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61">
        <f>IF(ISBLANK($IT$3),"",IF(OR(Tipy!HI50=Výsledky!$IO$6,Tipy!HI50=Výsledky!$IO$7,Tipy!HI50=Výsledky!$IO$8,Tipy!HI50=Výsledky!$IO$9),VLOOKUP(Tipy!HI50,'Kategórie hráčov'!$A$2:$B$51,2,FALSE),0))</f>
        <v>0</v>
      </c>
      <c r="IR56" s="61">
        <f>IF(ISBLANK($IT$3),"",IF(OR(Tipy!HJ50=Výsledky!$IR$6,Tipy!HJ50=Výsledky!$IR$7,Tipy!HJ50=Výsledky!$IR$8,Tipy!HJ50=Výsledky!$IR$9),VLOOKUP(Tipy!HJ50,'Kategórie hráčov'!$A$27:$B$76,2,FALSE),0))</f>
        <v>0</v>
      </c>
      <c r="IS56" s="62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65" t="str">
        <f>IF(ISBLANK($IT$3),"",IF(ISBLANK(Tipy!HF50),"-",SUM(IO56:IS56)))</f>
        <v>-</v>
      </c>
      <c r="IU56" s="64"/>
      <c r="IV56" s="61">
        <f>IF(ISBLANK($JA$3),"",IF(ISBLANK(Tipy!HL50),0,IF(AND(Tipy!HL50=Výsledky!$IY$3,Tipy!HN50=Výsledky!$JA$3),60,0)))</f>
        <v>0</v>
      </c>
      <c r="IW56" s="61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61">
        <f>IF(ISBLANK($JA$3),"",IF(OR(Tipy!HO50=Výsledky!$IV$6,Tipy!HO50=Výsledky!$IV$7,Tipy!HO50=Výsledky!$IV$8,Tipy!HO50=Výsledky!$IV$9),IF(VLOOKUP(Tipy!HO50,'Kategórie hráčov'!$A$2:$B$46,2,FALSE)=30,30,20),0))</f>
        <v>0</v>
      </c>
      <c r="IY56" s="61">
        <f>IF(ISBLANK($JA$3),"",IF(OR(Tipy!HP50=Výsledky!$IY$6,Tipy!HP50=Výsledky!$IY$7,Tipy!HP50=Výsledky!$IY$8,Tipy!HP50=Výsledky!$IY$9),IF(VLOOKUP(Tipy!HP50,'Kategórie hráčov'!$A$2:$B$46,2,FALSE)=30,30,20),0))</f>
        <v>0</v>
      </c>
      <c r="IZ56" s="62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65" t="str">
        <f>IF(ISBLANK($JA$3),"",IF(ISBLANK(Tipy!HL50),"-",SUM(IV56:IZ56)))</f>
        <v>-</v>
      </c>
      <c r="JB56" s="64"/>
      <c r="JC56" s="102">
        <f>IF(ISBLANK($JH$3),"",IF(ISBLANK(Tipy!HR50),0,IF(AND(Tipy!HR50=Výsledky!$JF$3,Tipy!HT50=Výsledky!$JH$3),60,0)))</f>
        <v>0</v>
      </c>
      <c r="JD56" s="101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01">
        <f>IF(ISBLANK($JH$3),"",IF(OR(Tipy!HU50=Výsledky!$JC$6,Tipy!HU50=Výsledky!$JC$7,Tipy!HU50=Výsledky!$JC$8,Tipy!HU50=Výsledky!$JC$9),VLOOKUP(Tipy!HU50,'Kategórie hráčov'!$A$2:$B$51,2,FALSE),0))</f>
        <v>0</v>
      </c>
      <c r="JF56" s="101">
        <f>IF(ISBLANK($JH$3),"",IF(OR(Tipy!HV50=Výsledky!$JF$6,Tipy!HV50=Výsledky!$JF$7,Tipy!HV50=Výsledky!$JF$8,Tipy!HV50=Výsledky!$JF$9),VLOOKUP(Tipy!HV50,'Kategórie hráčov'!$A$27:$B$76,2,FALSE),0))</f>
        <v>0</v>
      </c>
      <c r="JG56" s="30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63" t="str">
        <f>IF(ISBLANK($JH$3),"",IF(ISBLANK(Tipy!HR50),"-",SUM(JC56:JG56)))</f>
        <v>-</v>
      </c>
      <c r="JI56" s="64"/>
      <c r="JJ56" s="61">
        <f>IF(ISBLANK($JH$3),"",IF(ISBLANK(Tipy!HX50),0,IF(AND(Tipy!HX50=Výsledky!$JF$3,Tipy!HZ50=Výsledky!$JH$3),60,0)))</f>
        <v>0</v>
      </c>
      <c r="JK56" s="61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61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61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62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65" t="str">
        <f>IF(ISBLANK($JH$3),"",IF(ISBLANK(Tipy!HX50),"-",SUM(JJ56:JN56)))</f>
        <v>-</v>
      </c>
      <c r="JP56" s="64"/>
      <c r="JQ56" s="61">
        <f>IF(ISBLANK($JV$3),"",IF(ISBLANK(Tipy!ID50),0,IF(AND(Tipy!ID50=Výsledky!$JT$3,Tipy!IF50=Výsledky!$JV$3),60,0)))</f>
        <v>0</v>
      </c>
      <c r="JR56" s="61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61">
        <f>IF(ISBLANK($JV$3),"",IF(OR(Tipy!IG50=Výsledky!$JQ$6,Tipy!IG50=Výsledky!$JQ$7,Tipy!IG50=Výsledky!$JQ$8,Tipy!IG50=Výsledky!$JQ$9),VLOOKUP(Tipy!IG50,'Kategórie hráčov'!$A$2:$B$51,2,FALSE),0))</f>
        <v>0</v>
      </c>
      <c r="JT56" s="61">
        <f>IF(ISBLANK($JV$3),"",IF(OR(Tipy!IH50=Výsledky!$JT$6,Tipy!IH50=Výsledky!$JT$7,Tipy!IH50=Výsledky!$JT$8,Tipy!IH50=Výsledky!$JT$9),VLOOKUP(Tipy!IH50,'Kategórie hráčov'!$A$27:$B$76,2,FALSE),0))</f>
        <v>0</v>
      </c>
      <c r="JU56" s="62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65" t="str">
        <f>IF(ISBLANK($JV$3),"",IF(ISBLANK(Tipy!ID50),"-",SUM(JQ56:JU56)))</f>
        <v>-</v>
      </c>
      <c r="JW56" s="64"/>
      <c r="JX56" s="61">
        <f>IF(ISBLANK($KQ$3),"",IF(ISBLANK(Tipy!IJ50),0,IF(AND(Tipy!IJ50=Výsledky!$KO$3,Tipy!IL50=Výsledky!$KQ$3),60,0)))</f>
        <v>0</v>
      </c>
      <c r="JY56" s="61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>0</v>
      </c>
      <c r="JZ56" s="61">
        <f>IF(ISBLANK($KQ$3),"",IF(OR(Tipy!IM50=Výsledky!$JX$6,Tipy!IM50=Výsledky!$JX$7,Tipy!IM50=Výsledky!$JX$8,Tipy!IM50=Výsledky!$JX$9),IF(VLOOKUP(Tipy!IM50,'Kategórie hráčov'!$A$2:$B$46,2,FALSE)=30,30,20),0))</f>
        <v>0</v>
      </c>
      <c r="KA56" s="61">
        <f>IF(ISBLANK($KQ$3),"",IF(OR(Tipy!IN50=Výsledky!$KA$6,Tipy!IN50=Výsledky!$KA$7,Tipy!IN50=Výsledky!$KA$8,Tipy!IN50=Výsledky!$KA$9),IF(VLOOKUP(Tipy!IN50,'Kategórie hráčov'!$A$2:$B$46,2,FALSE)=30,30,20),0))</f>
        <v>0</v>
      </c>
      <c r="KB56" s="62">
        <f>IF(ISBLANK($KQ$3),"",IF(ISBLANK(Tipy!IJ50),0,IF(OR(AND(Tipy!IJ50=Výsledky!$KO$3,OR(Tipy!IL50=Výsledky!$KQ$3+1,Tipy!IL50=Výsledky!$KQ$3-1)),AND(Tipy!IL50=Výsledky!$KQ$3,OR(Tipy!IJ50=Výsledky!$KO$3+1,Tipy!IJ50=Výsledky!$KO$3-1))),10,0)))</f>
        <v>0</v>
      </c>
      <c r="KC56" s="65" t="str">
        <f>IF(ISBLANK($KQ$3),"",IF(ISBLANK(Tipy!IJ50),"-",SUM(JX56:KB56)))</f>
        <v>-</v>
      </c>
      <c r="KD56" s="64"/>
      <c r="KE56" s="61">
        <f>IF(ISBLANK($KJ$3),"",IF(ISBLANK(Tipy!IP50),0,IF(AND(Tipy!IP50=Výsledky!$KH$3,Tipy!IR50=Výsledky!$KJ$3),60,0)))</f>
        <v>0</v>
      </c>
      <c r="KF56" s="61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61">
        <f>IF(ISBLANK($KJ$3),"",IF(OR(Tipy!IS50=Výsledky!$KE$6,Tipy!IS50=Výsledky!$KE$7,Tipy!IS50=Výsledky!$KE$8,Tipy!IS50=Výsledky!$KE$9),VLOOKUP(Tipy!IS50,'Kategórie hráčov'!$A$2:$B$51,2,FALSE),0))</f>
        <v>0</v>
      </c>
      <c r="KH56" s="61">
        <f>IF(ISBLANK($KJ$3),"",IF(OR(Tipy!IT50=Výsledky!$KH$6,Tipy!IT50=Výsledky!$KH$7,Tipy!IT50=Výsledky!$KH$8,Tipy!IT50=Výsledky!$KH$9),VLOOKUP(Tipy!IT50,'Kategórie hráčov'!$A$27:$B$76,2,FALSE),0))</f>
        <v>0</v>
      </c>
      <c r="KI56" s="62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65" t="str">
        <f>IF(ISBLANK($KJ$3),"",IF(ISBLANK(Tipy!IP50),"-",SUM(KE56:KI56)))</f>
        <v>-</v>
      </c>
      <c r="KK56" s="64"/>
      <c r="KL56" s="61">
        <f>IF(ISBLANK($KQ$3),"",IF(ISBLANK(Tipy!IV50),0,IF(AND(Tipy!IV50=Výsledky!$KO$3,Tipy!IX50=Výsledky!$KQ$3),60,0)))</f>
        <v>0</v>
      </c>
      <c r="KM56" s="61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61">
        <f>IF(ISBLANK($KQ$3),"",IF(OR(Tipy!IY50=Výsledky!$KL$6,Tipy!IY50=Výsledky!$KL$7,Tipy!IY50=Výsledky!$KL$8,Tipy!IY50=Výsledky!$KL$9),VLOOKUP(Tipy!IY50,'Kategórie hráčov'!$A$2:$B$51,2,FALSE),0))</f>
        <v>0</v>
      </c>
      <c r="KO56" s="61">
        <f>IF(ISBLANK($KQ$3),"",IF(OR(Tipy!IZ50=Výsledky!$KO$6,Tipy!IZ50=Výsledky!$KO$7,Tipy!IZ50=Výsledky!$KO$8,Tipy!IZ50=Výsledky!$KO$9),VLOOKUP(Tipy!IZ50,'Kategórie hráčov'!$A$27:$B$76,2,FALSE),0))</f>
        <v>0</v>
      </c>
      <c r="KP56" s="62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65" t="str">
        <f>IF(ISBLANK($KJ$3),"",IF(ISBLANK(Tipy!IV50),"-",SUM(KL56:KP56)))</f>
        <v>-</v>
      </c>
      <c r="KR56" s="64"/>
      <c r="KS56" s="61">
        <f>IF(ISBLANK($KX$3),"",IF(ISBLANK(Tipy!JB50),0,IF(AND(Tipy!JB50=Výsledky!$KV$3,Tipy!JD50=Výsledky!$KX$3),60,0)))</f>
        <v>0</v>
      </c>
      <c r="KT56" s="61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61">
        <f>IF(ISBLANK($KX$3),"",IF(OR(Tipy!JE50=Výsledky!$KS$6,Tipy!JE50=Výsledky!$KS$7,Tipy!JE50=Výsledky!$KS$8,Tipy!JE50=Výsledky!$KS$9),VLOOKUP(Tipy!JE50,'Kategórie hráčov'!$A$2:$B$51,2,FALSE),0))</f>
        <v>0</v>
      </c>
      <c r="KV56" s="61">
        <f>IF(ISBLANK($KX$3),"",IF(OR(Tipy!JF50=Výsledky!$KV$6,Tipy!JF50=Výsledky!$KV$7,Tipy!JF50=Výsledky!$KV$8,Tipy!JF50=Výsledky!$KV$9),VLOOKUP(Tipy!JF50,'Kategórie hráčov'!$A$27:$B$76,2,FALSE),0))</f>
        <v>0</v>
      </c>
      <c r="KW56" s="62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65" t="str">
        <f>IF(ISBLANK($KX$3),"",IF(ISBLANK(Tipy!JB50),"-",SUM(KS56:KW56)))</f>
        <v>-</v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>
        <f>IF(ISBLANK($JH$3),"",IF(ISBLANK(Tipy!JU50),0,IF(AND(Tipy!JU50=Výsledky!$JF$3,Tipy!JW50=Výsledky!$JH$3),60,0)))</f>
        <v>0</v>
      </c>
      <c r="LH56" s="61" t="e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>#VALUE!</v>
      </c>
      <c r="LI56" s="61" t="e">
        <f>IF(ISBLANK($JH$3),"",IF(OR(Tipy!JX50=Výsledky!#REF!,Tipy!JX50=Výsledky!#REF!,Tipy!JX50=Výsledky!#REF!,Tipy!JX50=Výsledky!$JJ$9),IF(VLOOKUP(Tipy!JX50,'Kategórie hráčov'!$A$2:$B$46,2,FALSE)=30,30,20),0))</f>
        <v>#REF!</v>
      </c>
      <c r="LJ56" s="61" t="e">
        <f>IF(ISBLANK($JH$3),"",IF(OR(Tipy!JY50=Výsledky!#REF!,Tipy!JY50=Výsledky!#REF!,Tipy!JY50=Výsledky!#REF!,Tipy!JY50=Výsledky!$JM$9),IF(VLOOKUP(Tipy!JY50,'Kategórie hráčov'!$A$2:$B$46,2,FALSE)=30,30,20),0))</f>
        <v>#REF!</v>
      </c>
      <c r="LK56" s="62">
        <f>IF(ISBLANK($JH$3),"",IF(ISBLANK(Tipy!JU50),0,IF(OR(AND(Tipy!JU50=Výsledky!$JF$3,OR(Tipy!JW50=Výsledky!$JH$3+1,Tipy!JW50=Výsledky!$JH$3-1)),AND(Tipy!JW50=Výsledky!$JH$3,OR(Tipy!JU50=Výsledky!$JF$3+1,Tipy!JU50=Výsledky!$JF$3-1))),10,0)))</f>
        <v>0</v>
      </c>
      <c r="LL56" s="65" t="e">
        <f>IF(ISBLANK($JH$3),"",IF(ISBLANK(Tipy!JU50),"-",SUM(LG56:LK56)))</f>
        <v>#VALUE!</v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>
        <f>IF(ISBLANK($JH$3),"",IF(ISBLANK(Tipy!KI50),0,IF(AND(Tipy!KI50=Výsledky!$JF$3,Tipy!KK50=Výsledky!$JH$3),60,0)))</f>
        <v>0</v>
      </c>
      <c r="LV56" s="61" t="e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>#VALUE!</v>
      </c>
      <c r="LW56" s="61" t="e">
        <f>IF(ISBLANK($JH$3),"",IF(OR(Tipy!KL50=Výsledky!#REF!,Tipy!KL50=Výsledky!#REF!,Tipy!KL50=Výsledky!#REF!,Tipy!KL50=Výsledky!$JJ$9),IF(VLOOKUP(Tipy!KL50,'Kategórie hráčov'!$A$2:$B$46,2,FALSE)=30,30,20),0))</f>
        <v>#REF!</v>
      </c>
      <c r="LX56" s="61" t="e">
        <f>IF(ISBLANK($JH$3),"",IF(OR(Tipy!KM50=Výsledky!#REF!,Tipy!KM50=Výsledky!#REF!,Tipy!KM50=Výsledky!#REF!,Tipy!KM50=Výsledky!$JM$9),IF(VLOOKUP(Tipy!KM50,'Kategórie hráčov'!$A$2:$B$46,2,FALSE)=30,30,20),0))</f>
        <v>#REF!</v>
      </c>
      <c r="LY56" s="62">
        <f>IF(ISBLANK($JH$3),"",IF(ISBLANK(Tipy!KI50),0,IF(OR(AND(Tipy!KI50=Výsledky!$JF$3,OR(Tipy!KK50=Výsledky!$JH$3+1,Tipy!KK50=Výsledky!$JH$3-1)),AND(Tipy!KK50=Výsledky!$JH$3,OR(Tipy!KI50=Výsledky!$JF$3+1,Tipy!KI50=Výsledky!$JF$3-1))),10,0)))</f>
        <v>0</v>
      </c>
      <c r="LZ56" s="65" t="e">
        <f>IF(ISBLANK($JH$3),"",IF(ISBLANK(Tipy!KI50),"-",SUM(LU56:LY56)))</f>
        <v>#VALUE!</v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 x14ac:dyDescent="0.2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>
        <f>IF(ISBLANK($GB$3),"",IF(ISBLANK(Tipy!EX51),0,IF(AND(Tipy!EX51=Výsledky!$FZ$3,Tipy!EZ51=Výsledky!$GB$3),60,0)))</f>
        <v>0</v>
      </c>
      <c r="FX57" s="61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61">
        <f>IF(ISBLANK($GB$3),"",IF(OR(Tipy!FA51=Výsledky!$FW$6,Tipy!FA51=Výsledky!$FW$7,Tipy!FA51=Výsledky!$FW$8,Tipy!FA51=Výsledky!$FW$9),IF(VLOOKUP(Tipy!FA51,'Kategórie hráčov'!$A$2:$B$46,2,FALSE)=30,30,20),0))</f>
        <v>0</v>
      </c>
      <c r="FZ57" s="61">
        <f>IF(ISBLANK($GB$3),"",IF(OR(Tipy!FB51=Výsledky!$FZ$6,Tipy!FB51=Výsledky!$FZ$7,Tipy!FB51=Výsledky!$FZ$8,Tipy!FB51=Výsledky!$FZ$9),IF(VLOOKUP(Tipy!FB51,'Kategórie hráčov'!$A$2:$B$46,2,FALSE)=30,30,20),0))</f>
        <v>0</v>
      </c>
      <c r="GA57" s="62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5">
        <f>IF(ISBLANK($GB$3),"",IF(ISBLANK(Tipy!EX51),"-",SUM(FW57:GA57)))</f>
        <v>0</v>
      </c>
      <c r="GC57" s="64"/>
      <c r="GD57" s="61">
        <f>IF(ISBLANK($GI$3),"",IF(ISBLANK(Tipy!FD51),0,IF(AND(Tipy!FD51=Výsledky!$GG$3,Tipy!FF51=Výsledky!$GI$3),60,0)))</f>
        <v>0</v>
      </c>
      <c r="GE57" s="61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61">
        <f>IF(ISBLANK($GI$3),"",IF(OR(Tipy!FG51=Výsledky!$GD$6,Tipy!FG51=Výsledky!$GD$7,Tipy!FG51=Výsledky!$GD$8,Tipy!FG51=Výsledky!$GD$9),VLOOKUP(Tipy!FG51,'Kategórie hráčov'!$A$2:$B$51,2,FALSE),0))</f>
        <v>0</v>
      </c>
      <c r="GG57" s="61">
        <f>IF(ISBLANK($GI$3),"",IF(OR(Tipy!FH51=Výsledky!$GG$6,Tipy!FH51=Výsledky!$GG$7,Tipy!FH51=Výsledky!$GG$8,Tipy!FH51=Výsledky!$GG$9),VLOOKUP(Tipy!FH51,'Kategórie hráčov'!$A$27:$B$76,2,FALSE),0))</f>
        <v>0</v>
      </c>
      <c r="GH57" s="62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5">
        <f>IF(ISBLANK($GI$3),"",IF(ISBLANK(Tipy!FD51),"-",SUM(GD57:GH57)))</f>
        <v>20</v>
      </c>
      <c r="GJ57" s="64"/>
      <c r="GK57" s="61">
        <f>IF(ISBLANK($GP$3),"",IF(ISBLANK(Tipy!FJ51),0,IF(AND(Tipy!FJ51=Výsledky!$GN$3,Tipy!FL51=Výsledky!$GP$3),60,0)))</f>
        <v>0</v>
      </c>
      <c r="GL57" s="61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61">
        <f>IF(ISBLANK($GP$3),"",IF(OR(Tipy!FM51=Výsledky!$GK$6,Tipy!FM51=Výsledky!$GK$7,Tipy!FM51=Výsledky!$GK$8,Tipy!FM51=Výsledky!$GK$9),VLOOKUP(Tipy!FM51,'Kategórie hráčov'!$A$2:$B$51,2,FALSE),0))</f>
        <v>20</v>
      </c>
      <c r="GN57" s="61">
        <f>IF(ISBLANK($GP$3),"",IF(OR(Tipy!FN51=Výsledky!$GN$6,Tipy!FN51=Výsledky!$GN$7,Tipy!FN51=Výsledky!$GN$8,Tipy!FN51=Výsledky!$GN$9),VLOOKUP(Tipy!FN51,'Kategórie hráčov'!$A$27:$B$76,2,FALSE),0))</f>
        <v>30</v>
      </c>
      <c r="GO57" s="62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5">
        <f>IF(ISBLANK($GP$3),"",IF(ISBLANK(Tipy!FJ51),"-",SUM(GK57:GO57)))</f>
        <v>60</v>
      </c>
      <c r="GQ57" s="64"/>
      <c r="GR57" s="61">
        <f>IF(ISBLANK($GW$3),"",IF(ISBLANK(Tipy!FP51),0,IF(AND(Tipy!FP51=Výsledky!$GU$3,Tipy!FR51=Výsledky!$GW$3),60,0)))</f>
        <v>60</v>
      </c>
      <c r="GS57" s="61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61">
        <f>IF(ISBLANK($GW$3),"",IF(OR(Tipy!FS51=Výsledky!$GR$6,Tipy!FS51=Výsledky!$GR$7,Tipy!FS51=Výsledky!$GR$8,Tipy!FS51=Výsledky!$GR$9),VLOOKUP(Tipy!FS51,'Kategórie hráčov'!$A$2:$B$51,2,FALSE),0))</f>
        <v>0</v>
      </c>
      <c r="GU57" s="61">
        <f>IF(ISBLANK($GW$3),"",IF(OR(Tipy!FT51=Výsledky!$GU$6,Tipy!FT51=Výsledky!$GU$7,Tipy!FT51=Výsledky!$GU$8,Tipy!FT51=Výsledky!$GU$9),VLOOKUP(Tipy!FT51,'Kategórie hráčov'!$A$27:$B$76,2,FALSE),0))</f>
        <v>0</v>
      </c>
      <c r="GV57" s="62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5">
        <f>IF(ISBLANK($GW$3),"",IF(ISBLANK(Tipy!FP51),"-",SUM(GR57:GV57)))</f>
        <v>60</v>
      </c>
      <c r="GX57" s="64"/>
      <c r="GY57" s="61">
        <f>IF(ISBLANK($HD$3),"",IF(ISBLANK(Tipy!FV51),0,IF(AND(Tipy!FV51=Výsledky!$HB$3,Tipy!FX51=Výsledky!$HD$3),60,0)))</f>
        <v>0</v>
      </c>
      <c r="GZ57" s="61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61">
        <f>IF(ISBLANK($HD$3),"",IF(OR(Tipy!FY51=Výsledky!$GY$6,Tipy!FY51=Výsledky!$GY$7,Tipy!FY51=Výsledky!$GY$8,Tipy!FY51=Výsledky!$GY$9),VLOOKUP(Tipy!FY51,'Kategórie hráčov'!$A$2:$B$51,2,FALSE),0))</f>
        <v>0</v>
      </c>
      <c r="HB57" s="61">
        <f>IF(ISBLANK($HD$3),"",IF(OR(Tipy!FZ51=Výsledky!$HB$6,Tipy!FZ51=Výsledky!$HB$7,Tipy!FZ51=Výsledky!$HB$8,Tipy!FZ51=Výsledky!$HB$9),VLOOKUP(Tipy!FZ51,'Kategórie hráčov'!$A$27:$B$76,2,FALSE),0))</f>
        <v>0</v>
      </c>
      <c r="HC57" s="62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5">
        <f>IF(ISBLANK($HD$3),"",IF(ISBLANK(Tipy!FV51),"-",SUM(GY57:HC57)))</f>
        <v>20</v>
      </c>
      <c r="HE57" s="64"/>
      <c r="HF57" s="61">
        <f>IF(ISBLANK($HK$3),"",IF(ISBLANK(Tipy!GB51),0,IF(AND(Tipy!GB51=Výsledky!$HI$3,Tipy!GD51=Výsledky!$HK$3),60,0)))</f>
        <v>0</v>
      </c>
      <c r="HG57" s="61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61">
        <f>IF(ISBLANK($HK$3),"",IF(OR(Tipy!GE51=Výsledky!$HF$6,Tipy!GE51=Výsledky!$HF$7,Tipy!GE51=Výsledky!$HF$8,Tipy!GE51=Výsledky!$HF$9),VLOOKUP(Tipy!GE51,'Kategórie hráčov'!$A$2:$B$51,2,FALSE),0))</f>
        <v>0</v>
      </c>
      <c r="HI57" s="61">
        <f>IF(ISBLANK($HK$3),"",IF(OR(Tipy!GF51=Výsledky!$HI$6,Tipy!GF51=Výsledky!$HI$7,Tipy!GF51=Výsledky!$HI$8,Tipy!GF51=Výsledky!$HI$9),VLOOKUP(Tipy!GF51,'Kategórie hráčov'!$A$27:$B$76,2,FALSE),0))</f>
        <v>0</v>
      </c>
      <c r="HJ57" s="62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5">
        <f>IF(ISBLANK($HK$3),"",IF(ISBLANK(Tipy!GB51),"-",SUM(HF57:HJ57)))</f>
        <v>20</v>
      </c>
      <c r="HL57" s="64"/>
      <c r="HM57" s="61">
        <f>IF(ISBLANK($HR$3),"",IF(ISBLANK(Tipy!GH51),0,IF(AND(Tipy!GH51=Výsledky!$HP$3,Tipy!GJ51=Výsledky!$HR$3),60,0)))</f>
        <v>60</v>
      </c>
      <c r="HN57" s="61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61">
        <f>IF(ISBLANK($HR$3),"",IF(OR(Tipy!GK51=Výsledky!$HM$6,Tipy!GK51=Výsledky!$HM$7,Tipy!GK51=Výsledky!$HM$8,Tipy!GK51=Výsledky!$HM$9),VLOOKUP(Tipy!GK51,'Kategórie hráčov'!$A$2:$B$51,2,FALSE),0))</f>
        <v>0</v>
      </c>
      <c r="HP57" s="61">
        <f>IF(ISBLANK($HR$3),"",IF(OR(Tipy!GL51=Výsledky!$HP$6,Tipy!GL51=Výsledky!$HP$7,Tipy!GL51=Výsledky!$HP$8,Tipy!GL51=Výsledky!$HP$9),VLOOKUP(Tipy!GL51,'Kategórie hráčov'!$A$27:$B$76,2,FALSE),0))</f>
        <v>0</v>
      </c>
      <c r="HQ57" s="62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5">
        <f>IF(ISBLANK($HR$3),"",IF(ISBLANK(Tipy!GH51),"-",SUM(HM57:HQ57)))</f>
        <v>60</v>
      </c>
      <c r="HS57" s="64"/>
      <c r="HT57" s="61">
        <f>IF(ISBLANK($HY$3),"",IF(ISBLANK(Tipy!GN51),0,IF(AND(Tipy!GN51=Výsledky!$HW$3,Tipy!GP51=Výsledky!$HY$3),60,0)))</f>
        <v>0</v>
      </c>
      <c r="HU57" s="61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61">
        <f>IF(ISBLANK($HY$3),"",IF(OR(Tipy!GQ51=Výsledky!$HT$6,Tipy!GQ51=Výsledky!$HT$7,Tipy!GQ51=Výsledky!$HT$8,Tipy!GQ51=Výsledky!$HT$9),VLOOKUP(Tipy!GQ51,'Kategórie hráčov'!$A$2:$B$51,2,FALSE),0))</f>
        <v>20</v>
      </c>
      <c r="HW57" s="61">
        <f>IF(ISBLANK($HY$3),"",IF(OR(Tipy!GR51=Výsledky!$HW$6,Tipy!GR51=Výsledky!$HW$7,Tipy!GR51=Výsledky!$HW$8,Tipy!GR51=Výsledky!$HW$9),VLOOKUP(Tipy!GR51,'Kategórie hráčov'!$A$27:$B$76,2,FALSE),0))</f>
        <v>0</v>
      </c>
      <c r="HX57" s="62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5">
        <f>IF(ISBLANK($HY$3),"",IF(ISBLANK(Tipy!GN51),"-",SUM(HT57:HX57)))</f>
        <v>40</v>
      </c>
      <c r="HZ57" s="64"/>
      <c r="IA57" s="61">
        <f>IF(ISBLANK($IF$3),"",IF(ISBLANK(Tipy!GT51),0,IF(AND(Tipy!GT51=Výsledky!$ID$3,Tipy!GV51=Výsledky!$IF$3),60,0)))</f>
        <v>0</v>
      </c>
      <c r="IB57" s="61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61">
        <f>IF(ISBLANK($IF$3),"",IF(OR(Tipy!GW51=Výsledky!$IA$6,Tipy!GW51=Výsledky!$IA$7,Tipy!GW51=Výsledky!$IA$8,Tipy!GW51=Výsledky!$IA$9),VLOOKUP(Tipy!GW51,'Kategórie hráčov'!$A$2:$B$51,2,FALSE),0))</f>
        <v>0</v>
      </c>
      <c r="ID57" s="61">
        <f>IF(ISBLANK($IF$3),"",IF(OR(Tipy!GX51=Výsledky!$ID$6,Tipy!GX51=Výsledky!$ID$7,Tipy!GX51=Výsledky!$ID$8,Tipy!GX51=Výsledky!$ID$9),IF(VLOOKUP(Tipy!GX51,'Kategórie hráčov'!$A$2:$B$46,2,FALSE)=30,30,20),0))</f>
        <v>0</v>
      </c>
      <c r="IE57" s="62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65">
        <f>IF(ISBLANK($IF$3),"",IF(ISBLANK(Tipy!GT51),"-",SUM(IA57:IE57)))</f>
        <v>0</v>
      </c>
      <c r="IG57" s="64"/>
      <c r="IH57" s="61">
        <f>IF(ISBLANK($IM$3),"",IF(ISBLANK(Tipy!GZ51),0,IF(AND(Tipy!GZ51=Výsledky!$IK$3,Tipy!HB51=Výsledky!$IM$3),60,0)))</f>
        <v>0</v>
      </c>
      <c r="II57" s="61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61">
        <f>IF(ISBLANK($IM$3),"",IF(OR(Tipy!HC51=Výsledky!$IH$6,Tipy!HC51=Výsledky!$IH$7,Tipy!HC51=Výsledky!$IH$8,Tipy!HC51=Výsledky!$IH$9),VLOOKUP(Tipy!HC51,'Kategórie hráčov'!$A$2:$B$51,2,FALSE),0))</f>
        <v>20</v>
      </c>
      <c r="IK57" s="61">
        <f>IF(ISBLANK($IM$3),"",IF(OR(Tipy!HD51=Výsledky!$IK$6,Tipy!HD51=Výsledky!$IK$7,Tipy!HD51=Výsledky!$IK$8,Tipy!HD51=Výsledky!$IK$9),VLOOKUP(Tipy!HD51,'Kategórie hráčov'!$A$27:$B$76,2,FALSE),0))</f>
        <v>0</v>
      </c>
      <c r="IL57" s="62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65">
        <f>IF(ISBLANK($IM$3),"",IF(ISBLANK(Tipy!GZ51),"-",SUM(IH57:IL57)))</f>
        <v>40</v>
      </c>
      <c r="IN57" s="64"/>
      <c r="IO57" s="61">
        <f>IF(ISBLANK($IT$3),"",IF(ISBLANK(Tipy!HF51),0,IF(AND(Tipy!HF51=Výsledky!$IR$3,Tipy!HH51=Výsledky!$IT$3),60,0)))</f>
        <v>0</v>
      </c>
      <c r="IP57" s="61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61">
        <f>IF(ISBLANK($IT$3),"",IF(OR(Tipy!HI51=Výsledky!$IO$6,Tipy!HI51=Výsledky!$IO$7,Tipy!HI51=Výsledky!$IO$8,Tipy!HI51=Výsledky!$IO$9),VLOOKUP(Tipy!HI51,'Kategórie hráčov'!$A$2:$B$51,2,FALSE),0))</f>
        <v>20</v>
      </c>
      <c r="IR57" s="61">
        <f>IF(ISBLANK($IT$3),"",IF(OR(Tipy!HJ51=Výsledky!$IR$6,Tipy!HJ51=Výsledky!$IR$7,Tipy!HJ51=Výsledky!$IR$8,Tipy!HJ51=Výsledky!$IR$9),VLOOKUP(Tipy!HJ51,'Kategórie hráčov'!$A$27:$B$76,2,FALSE),0))</f>
        <v>0</v>
      </c>
      <c r="IS57" s="62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65">
        <f>IF(ISBLANK($IT$3),"",IF(ISBLANK(Tipy!HF51),"-",SUM(IO57:IS57)))</f>
        <v>40</v>
      </c>
      <c r="IU57" s="64"/>
      <c r="IV57" s="61">
        <f>IF(ISBLANK($JA$3),"",IF(ISBLANK(Tipy!HL51),0,IF(AND(Tipy!HL51=Výsledky!$IY$3,Tipy!HN51=Výsledky!$JA$3),60,0)))</f>
        <v>0</v>
      </c>
      <c r="IW57" s="61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61">
        <f>IF(ISBLANK($JA$3),"",IF(OR(Tipy!HO51=Výsledky!$IV$6,Tipy!HO51=Výsledky!$IV$7,Tipy!HO51=Výsledky!$IV$8,Tipy!HO51=Výsledky!$IV$9),IF(VLOOKUP(Tipy!HO51,'Kategórie hráčov'!$A$2:$B$46,2,FALSE)=30,30,20),0))</f>
        <v>0</v>
      </c>
      <c r="IY57" s="61">
        <f>IF(ISBLANK($JA$3),"",IF(OR(Tipy!HP51=Výsledky!$IY$6,Tipy!HP51=Výsledky!$IY$7,Tipy!HP51=Výsledky!$IY$8,Tipy!HP51=Výsledky!$IY$9),IF(VLOOKUP(Tipy!HP51,'Kategórie hráčov'!$A$2:$B$46,2,FALSE)=30,30,20),0))</f>
        <v>0</v>
      </c>
      <c r="IZ57" s="62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65">
        <f>IF(ISBLANK($JA$3),"",IF(ISBLANK(Tipy!HL51),"-",SUM(IV57:IZ57)))</f>
        <v>0</v>
      </c>
      <c r="JB57" s="64"/>
      <c r="JC57" s="102">
        <f>IF(ISBLANK($JH$3),"",IF(ISBLANK(Tipy!HR51),0,IF(AND(Tipy!HR51=Výsledky!$JF$3,Tipy!HT51=Výsledky!$JH$3),60,0)))</f>
        <v>0</v>
      </c>
      <c r="JD57" s="101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101">
        <f>IF(ISBLANK($JH$3),"",IF(OR(Tipy!HU51=Výsledky!$JC$6,Tipy!HU51=Výsledky!$JC$7,Tipy!HU51=Výsledky!$JC$8,Tipy!HU51=Výsledky!$JC$9),VLOOKUP(Tipy!HU51,'Kategórie hráčov'!$A$2:$B$51,2,FALSE),0))</f>
        <v>20</v>
      </c>
      <c r="JF57" s="101">
        <f>IF(ISBLANK($JH$3),"",IF(OR(Tipy!HV51=Výsledky!$JF$6,Tipy!HV51=Výsledky!$JF$7,Tipy!HV51=Výsledky!$JF$8,Tipy!HV51=Výsledky!$JF$9),VLOOKUP(Tipy!HV51,'Kategórie hráčov'!$A$27:$B$76,2,FALSE),0))</f>
        <v>30</v>
      </c>
      <c r="JG57" s="303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63">
        <f>IF(ISBLANK($JH$3),"",IF(ISBLANK(Tipy!HR51),"-",SUM(JC57:JG57)))</f>
        <v>80</v>
      </c>
      <c r="JI57" s="64"/>
      <c r="JJ57" s="61">
        <f>IF(ISBLANK($JH$3),"",IF(ISBLANK(Tipy!HX51),0,IF(AND(Tipy!HX51=Výsledky!$JF$3,Tipy!HZ51=Výsledky!$JH$3),60,0)))</f>
        <v>0</v>
      </c>
      <c r="JK57" s="61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61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61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62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65" t="str">
        <f>IF(ISBLANK($JH$3),"",IF(ISBLANK(Tipy!HX51),"-",SUM(JJ57:JN57)))</f>
        <v>-</v>
      </c>
      <c r="JP57" s="64"/>
      <c r="JQ57" s="61">
        <f>IF(ISBLANK($JV$3),"",IF(ISBLANK(Tipy!ID51),0,IF(AND(Tipy!ID51=Výsledky!$JT$3,Tipy!IF51=Výsledky!$JV$3),60,0)))</f>
        <v>0</v>
      </c>
      <c r="JR57" s="61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61">
        <f>IF(ISBLANK($JV$3),"",IF(OR(Tipy!IG51=Výsledky!$JQ$6,Tipy!IG51=Výsledky!$JQ$7,Tipy!IG51=Výsledky!$JQ$8,Tipy!IG51=Výsledky!$JQ$9),VLOOKUP(Tipy!IG51,'Kategórie hráčov'!$A$2:$B$51,2,FALSE),0))</f>
        <v>20</v>
      </c>
      <c r="JT57" s="61">
        <f>IF(ISBLANK($JV$3),"",IF(OR(Tipy!IH51=Výsledky!$JT$6,Tipy!IH51=Výsledky!$JT$7,Tipy!IH51=Výsledky!$JT$8,Tipy!IH51=Výsledky!$JT$9),VLOOKUP(Tipy!IH51,'Kategórie hráčov'!$A$27:$B$76,2,FALSE),0))</f>
        <v>0</v>
      </c>
      <c r="JU57" s="62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65">
        <f>IF(ISBLANK($JV$3),"",IF(ISBLANK(Tipy!ID51),"-",SUM(JQ57:JU57)))</f>
        <v>50</v>
      </c>
      <c r="JW57" s="64"/>
      <c r="JX57" s="61">
        <f>IF(ISBLANK($KQ$3),"",IF(ISBLANK(Tipy!IJ51),0,IF(AND(Tipy!IJ51=Výsledky!$KO$3,Tipy!IL51=Výsledky!$KQ$3),60,0)))</f>
        <v>0</v>
      </c>
      <c r="JY57" s="61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>0</v>
      </c>
      <c r="JZ57" s="61">
        <f>IF(ISBLANK($KQ$3),"",IF(OR(Tipy!IM51=Výsledky!$JX$6,Tipy!IM51=Výsledky!$JX$7,Tipy!IM51=Výsledky!$JX$8,Tipy!IM51=Výsledky!$JX$9),IF(VLOOKUP(Tipy!IM51,'Kategórie hráčov'!$A$2:$B$46,2,FALSE)=30,30,20),0))</f>
        <v>0</v>
      </c>
      <c r="KA57" s="61">
        <f>IF(ISBLANK($KQ$3),"",IF(OR(Tipy!IN51=Výsledky!$KA$6,Tipy!IN51=Výsledky!$KA$7,Tipy!IN51=Výsledky!$KA$8,Tipy!IN51=Výsledky!$KA$9),IF(VLOOKUP(Tipy!IN51,'Kategórie hráčov'!$A$2:$B$46,2,FALSE)=30,30,20),0))</f>
        <v>0</v>
      </c>
      <c r="KB57" s="62">
        <f>IF(ISBLANK($KQ$3),"",IF(ISBLANK(Tipy!IJ51),0,IF(OR(AND(Tipy!IJ51=Výsledky!$KO$3,OR(Tipy!IL51=Výsledky!$KQ$3+1,Tipy!IL51=Výsledky!$KQ$3-1)),AND(Tipy!IL51=Výsledky!$KQ$3,OR(Tipy!IJ51=Výsledky!$KO$3+1,Tipy!IJ51=Výsledky!$KO$3-1))),10,0)))</f>
        <v>0</v>
      </c>
      <c r="KC57" s="65" t="str">
        <f>IF(ISBLANK($KQ$3),"",IF(ISBLANK(Tipy!IJ51),"-",SUM(JX57:KB57)))</f>
        <v>-</v>
      </c>
      <c r="KD57" s="64"/>
      <c r="KE57" s="61">
        <f>IF(ISBLANK($KJ$3),"",IF(ISBLANK(Tipy!IP51),0,IF(AND(Tipy!IP51=Výsledky!$KH$3,Tipy!IR51=Výsledky!$KJ$3),60,0)))</f>
        <v>0</v>
      </c>
      <c r="KF57" s="61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61">
        <f>IF(ISBLANK($KJ$3),"",IF(OR(Tipy!IS51=Výsledky!$KE$6,Tipy!IS51=Výsledky!$KE$7,Tipy!IS51=Výsledky!$KE$8,Tipy!IS51=Výsledky!$KE$9),VLOOKUP(Tipy!IS51,'Kategórie hráčov'!$A$2:$B$51,2,FALSE),0))</f>
        <v>20</v>
      </c>
      <c r="KH57" s="61">
        <f>IF(ISBLANK($KJ$3),"",IF(OR(Tipy!IT51=Výsledky!$KH$6,Tipy!IT51=Výsledky!$KH$7,Tipy!IT51=Výsledky!$KH$8,Tipy!IT51=Výsledky!$KH$9),VLOOKUP(Tipy!IT51,'Kategórie hráčov'!$A$27:$B$76,2,FALSE),0))</f>
        <v>30</v>
      </c>
      <c r="KI57" s="62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65">
        <f>IF(ISBLANK($KJ$3),"",IF(ISBLANK(Tipy!IP51),"-",SUM(KE57:KI57)))</f>
        <v>70</v>
      </c>
      <c r="KK57" s="64"/>
      <c r="KL57" s="61">
        <f>IF(ISBLANK($KQ$3),"",IF(ISBLANK(Tipy!IV51),0,IF(AND(Tipy!IV51=Výsledky!$KO$3,Tipy!IX51=Výsledky!$KQ$3),60,0)))</f>
        <v>0</v>
      </c>
      <c r="KM57" s="61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61">
        <f>IF(ISBLANK($KQ$3),"",IF(OR(Tipy!IY51=Výsledky!$KL$6,Tipy!IY51=Výsledky!$KL$7,Tipy!IY51=Výsledky!$KL$8,Tipy!IY51=Výsledky!$KL$9),VLOOKUP(Tipy!IY51,'Kategórie hráčov'!$A$2:$B$51,2,FALSE),0))</f>
        <v>0</v>
      </c>
      <c r="KO57" s="61">
        <f>IF(ISBLANK($KQ$3),"",IF(OR(Tipy!IZ51=Výsledky!$KO$6,Tipy!IZ51=Výsledky!$KO$7,Tipy!IZ51=Výsledky!$KO$8,Tipy!IZ51=Výsledky!$KO$9),VLOOKUP(Tipy!IZ51,'Kategórie hráčov'!$A$27:$B$76,2,FALSE),0))</f>
        <v>0</v>
      </c>
      <c r="KP57" s="62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65">
        <f>IF(ISBLANK($KJ$3),"",IF(ISBLANK(Tipy!IV51),"-",SUM(KL57:KP57)))</f>
        <v>0</v>
      </c>
      <c r="KR57" s="64"/>
      <c r="KS57" s="61">
        <f>IF(ISBLANK($KX$3),"",IF(ISBLANK(Tipy!JB51),0,IF(AND(Tipy!JB51=Výsledky!$KV$3,Tipy!JD51=Výsledky!$KX$3),60,0)))</f>
        <v>0</v>
      </c>
      <c r="KT57" s="61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61">
        <f>IF(ISBLANK($KX$3),"",IF(OR(Tipy!JE51=Výsledky!$KS$6,Tipy!JE51=Výsledky!$KS$7,Tipy!JE51=Výsledky!$KS$8,Tipy!JE51=Výsledky!$KS$9),VLOOKUP(Tipy!JE51,'Kategórie hráčov'!$A$2:$B$51,2,FALSE),0))</f>
        <v>0</v>
      </c>
      <c r="KV57" s="61">
        <f>IF(ISBLANK($KX$3),"",IF(OR(Tipy!JF51=Výsledky!$KV$6,Tipy!JF51=Výsledky!$KV$7,Tipy!JF51=Výsledky!$KV$8,Tipy!JF51=Výsledky!$KV$9),VLOOKUP(Tipy!JF51,'Kategórie hráčov'!$A$27:$B$76,2,FALSE),0))</f>
        <v>0</v>
      </c>
      <c r="KW57" s="62">
        <f>IF(ISBLANK($KX$3),"",IF(ISBLANK(Tipy!JB51),0,IF(OR(AND(Tipy!JB51=Výsledky!$KV$3,OR(Tipy!JD51=Výsledky!$KX$3+1,Tipy!JD51=Výsledky!$KX$3-1)),AND(Tipy!JD51=Výsledky!$KX$3,OR(Tipy!JB51=Výsledky!$KV$3+1,Tipy!JB51=Výsledky!$KV$3-1))),10,0)))</f>
        <v>10</v>
      </c>
      <c r="KX57" s="65">
        <f>IF(ISBLANK($KX$3),"",IF(ISBLANK(Tipy!JB51),"-",SUM(KS57:KW57)))</f>
        <v>30</v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>
        <f>IF(ISBLANK($JH$3),"",IF(ISBLANK(Tipy!JU51),0,IF(AND(Tipy!JU51=Výsledky!$JF$3,Tipy!JW51=Výsledky!$JH$3),60,0)))</f>
        <v>0</v>
      </c>
      <c r="LH57" s="61" t="e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>#VALUE!</v>
      </c>
      <c r="LI57" s="61" t="e">
        <f>IF(ISBLANK($JH$3),"",IF(OR(Tipy!JX51=Výsledky!#REF!,Tipy!JX51=Výsledky!#REF!,Tipy!JX51=Výsledky!#REF!,Tipy!JX51=Výsledky!$JJ$9),IF(VLOOKUP(Tipy!JX51,'Kategórie hráčov'!$A$2:$B$46,2,FALSE)=30,30,20),0))</f>
        <v>#REF!</v>
      </c>
      <c r="LJ57" s="61" t="e">
        <f>IF(ISBLANK($JH$3),"",IF(OR(Tipy!JY51=Výsledky!#REF!,Tipy!JY51=Výsledky!#REF!,Tipy!JY51=Výsledky!#REF!,Tipy!JY51=Výsledky!$JM$9),IF(VLOOKUP(Tipy!JY51,'Kategórie hráčov'!$A$2:$B$46,2,FALSE)=30,30,20),0))</f>
        <v>#REF!</v>
      </c>
      <c r="LK57" s="62">
        <f>IF(ISBLANK($JH$3),"",IF(ISBLANK(Tipy!JU51),0,IF(OR(AND(Tipy!JU51=Výsledky!$JF$3,OR(Tipy!JW51=Výsledky!$JH$3+1,Tipy!JW51=Výsledky!$JH$3-1)),AND(Tipy!JW51=Výsledky!$JH$3,OR(Tipy!JU51=Výsledky!$JF$3+1,Tipy!JU51=Výsledky!$JF$3-1))),10,0)))</f>
        <v>0</v>
      </c>
      <c r="LL57" s="65" t="e">
        <f>IF(ISBLANK($JH$3),"",IF(ISBLANK(Tipy!JU51),"-",SUM(LG57:LK57)))</f>
        <v>#VALUE!</v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>
        <f>IF(ISBLANK($JH$3),"",IF(ISBLANK(Tipy!KI51),0,IF(AND(Tipy!KI51=Výsledky!$JF$3,Tipy!KK51=Výsledky!$JH$3),60,0)))</f>
        <v>0</v>
      </c>
      <c r="LV57" s="61" t="e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>#VALUE!</v>
      </c>
      <c r="LW57" s="61" t="e">
        <f>IF(ISBLANK($JH$3),"",IF(OR(Tipy!KL51=Výsledky!#REF!,Tipy!KL51=Výsledky!#REF!,Tipy!KL51=Výsledky!#REF!,Tipy!KL51=Výsledky!$JJ$9),IF(VLOOKUP(Tipy!KL51,'Kategórie hráčov'!$A$2:$B$46,2,FALSE)=30,30,20),0))</f>
        <v>#REF!</v>
      </c>
      <c r="LX57" s="61" t="e">
        <f>IF(ISBLANK($JH$3),"",IF(OR(Tipy!KM51=Výsledky!#REF!,Tipy!KM51=Výsledky!#REF!,Tipy!KM51=Výsledky!#REF!,Tipy!KM51=Výsledky!$JM$9),IF(VLOOKUP(Tipy!KM51,'Kategórie hráčov'!$A$2:$B$46,2,FALSE)=30,30,20),0))</f>
        <v>#REF!</v>
      </c>
      <c r="LY57" s="62">
        <f>IF(ISBLANK($JH$3),"",IF(ISBLANK(Tipy!KI51),0,IF(OR(AND(Tipy!KI51=Výsledky!$JF$3,OR(Tipy!KK51=Výsledky!$JH$3+1,Tipy!KK51=Výsledky!$JH$3-1)),AND(Tipy!KK51=Výsledky!$JH$3,OR(Tipy!KI51=Výsledky!$JF$3+1,Tipy!KI51=Výsledky!$JF$3-1))),10,0)))</f>
        <v>0</v>
      </c>
      <c r="LZ57" s="65" t="e">
        <f>IF(ISBLANK($JH$3),"",IF(ISBLANK(Tipy!KI51),"-",SUM(LU57:LY57)))</f>
        <v>#VALUE!</v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 x14ac:dyDescent="0.2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>
        <f>IF(ISBLANK($GB$3),"",IF(ISBLANK(Tipy!EX52),0,IF(AND(Tipy!EX52=Výsledky!$FZ$3,Tipy!EZ52=Výsledky!$GB$3),60,0)))</f>
        <v>0</v>
      </c>
      <c r="FX58" s="61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61">
        <f>IF(ISBLANK($GB$3),"",IF(OR(Tipy!FA52=Výsledky!$FW$6,Tipy!FA52=Výsledky!$FW$7,Tipy!FA52=Výsledky!$FW$8,Tipy!FA52=Výsledky!$FW$9),IF(VLOOKUP(Tipy!FA52,'Kategórie hráčov'!$A$2:$B$46,2,FALSE)=30,30,20),0))</f>
        <v>0</v>
      </c>
      <c r="FZ58" s="61">
        <f>IF(ISBLANK($GB$3),"",IF(OR(Tipy!FB52=Výsledky!$FZ$6,Tipy!FB52=Výsledky!$FZ$7,Tipy!FB52=Výsledky!$FZ$8,Tipy!FB52=Výsledky!$FZ$9),IF(VLOOKUP(Tipy!FB52,'Kategórie hráčov'!$A$2:$B$46,2,FALSE)=30,30,20),0))</f>
        <v>0</v>
      </c>
      <c r="GA58" s="62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5">
        <f>IF(ISBLANK($GB$3),"",IF(ISBLANK(Tipy!EX52),"-",SUM(FW58:GA58)))</f>
        <v>0</v>
      </c>
      <c r="GC58" s="64"/>
      <c r="GD58" s="61">
        <f>IF(ISBLANK($GI$3),"",IF(ISBLANK(Tipy!FD52),0,IF(AND(Tipy!FD52=Výsledky!$GG$3,Tipy!FF52=Výsledky!$GI$3),60,0)))</f>
        <v>0</v>
      </c>
      <c r="GE58" s="61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61">
        <f>IF(ISBLANK($GI$3),"",IF(OR(Tipy!FG52=Výsledky!$GD$6,Tipy!FG52=Výsledky!$GD$7,Tipy!FG52=Výsledky!$GD$8,Tipy!FG52=Výsledky!$GD$9),VLOOKUP(Tipy!FG52,'Kategórie hráčov'!$A$2:$B$51,2,FALSE),0))</f>
        <v>20</v>
      </c>
      <c r="GG58" s="61">
        <f>IF(ISBLANK($GI$3),"",IF(OR(Tipy!FH52=Výsledky!$GG$6,Tipy!FH52=Výsledky!$GG$7,Tipy!FH52=Výsledky!$GG$8,Tipy!FH52=Výsledky!$GG$9),VLOOKUP(Tipy!FH52,'Kategórie hráčov'!$A$27:$B$76,2,FALSE),0))</f>
        <v>0</v>
      </c>
      <c r="GH58" s="62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5">
        <f>IF(ISBLANK($GI$3),"",IF(ISBLANK(Tipy!FD52),"-",SUM(GD58:GH58)))</f>
        <v>40</v>
      </c>
      <c r="GJ58" s="64"/>
      <c r="GK58" s="61">
        <f>IF(ISBLANK($GP$3),"",IF(ISBLANK(Tipy!FJ52),0,IF(AND(Tipy!FJ52=Výsledky!$GN$3,Tipy!FL52=Výsledky!$GP$3),60,0)))</f>
        <v>0</v>
      </c>
      <c r="GL58" s="61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61">
        <f>IF(ISBLANK($GP$3),"",IF(OR(Tipy!FM52=Výsledky!$GK$6,Tipy!FM52=Výsledky!$GK$7,Tipy!FM52=Výsledky!$GK$8,Tipy!FM52=Výsledky!$GK$9),VLOOKUP(Tipy!FM52,'Kategórie hráčov'!$A$2:$B$51,2,FALSE),0))</f>
        <v>0</v>
      </c>
      <c r="GN58" s="61">
        <f>IF(ISBLANK($GP$3),"",IF(OR(Tipy!FN52=Výsledky!$GN$6,Tipy!FN52=Výsledky!$GN$7,Tipy!FN52=Výsledky!$GN$8,Tipy!FN52=Výsledky!$GN$9),VLOOKUP(Tipy!FN52,'Kategórie hráčov'!$A$27:$B$76,2,FALSE),0))</f>
        <v>0</v>
      </c>
      <c r="GO58" s="62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5">
        <f>IF(ISBLANK($GP$3),"",IF(ISBLANK(Tipy!FJ52),"-",SUM(GK58:GO58)))</f>
        <v>0</v>
      </c>
      <c r="GQ58" s="64"/>
      <c r="GR58" s="61">
        <f>IF(ISBLANK($GW$3),"",IF(ISBLANK(Tipy!FP52),0,IF(AND(Tipy!FP52=Výsledky!$GU$3,Tipy!FR52=Výsledky!$GW$3),60,0)))</f>
        <v>0</v>
      </c>
      <c r="GS58" s="61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61">
        <f>IF(ISBLANK($GW$3),"",IF(OR(Tipy!FS52=Výsledky!$GR$6,Tipy!FS52=Výsledky!$GR$7,Tipy!FS52=Výsledky!$GR$8,Tipy!FS52=Výsledky!$GR$9),VLOOKUP(Tipy!FS52,'Kategórie hráčov'!$A$2:$B$51,2,FALSE),0))</f>
        <v>20</v>
      </c>
      <c r="GU58" s="61">
        <f>IF(ISBLANK($GW$3),"",IF(OR(Tipy!FT52=Výsledky!$GU$6,Tipy!FT52=Výsledky!$GU$7,Tipy!FT52=Výsledky!$GU$8,Tipy!FT52=Výsledky!$GU$9),VLOOKUP(Tipy!FT52,'Kategórie hráčov'!$A$27:$B$76,2,FALSE),0))</f>
        <v>0</v>
      </c>
      <c r="GV58" s="62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5">
        <f>IF(ISBLANK($GW$3),"",IF(ISBLANK(Tipy!FP52),"-",SUM(GR58:GV58)))</f>
        <v>40</v>
      </c>
      <c r="GX58" s="64"/>
      <c r="GY58" s="61">
        <f>IF(ISBLANK($HD$3),"",IF(ISBLANK(Tipy!FV52),0,IF(AND(Tipy!FV52=Výsledky!$HB$3,Tipy!FX52=Výsledky!$HD$3),60,0)))</f>
        <v>0</v>
      </c>
      <c r="GZ58" s="61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61">
        <f>IF(ISBLANK($HD$3),"",IF(OR(Tipy!FY52=Výsledky!$GY$6,Tipy!FY52=Výsledky!$GY$7,Tipy!FY52=Výsledky!$GY$8,Tipy!FY52=Výsledky!$GY$9),VLOOKUP(Tipy!FY52,'Kategórie hráčov'!$A$2:$B$51,2,FALSE),0))</f>
        <v>20</v>
      </c>
      <c r="HB58" s="61">
        <f>IF(ISBLANK($HD$3),"",IF(OR(Tipy!FZ52=Výsledky!$HB$6,Tipy!FZ52=Výsledky!$HB$7,Tipy!FZ52=Výsledky!$HB$8,Tipy!FZ52=Výsledky!$HB$9),VLOOKUP(Tipy!FZ52,'Kategórie hráčov'!$A$27:$B$76,2,FALSE),0))</f>
        <v>0</v>
      </c>
      <c r="HC58" s="62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5">
        <f>IF(ISBLANK($HD$3),"",IF(ISBLANK(Tipy!FV52),"-",SUM(GY58:HC58)))</f>
        <v>40</v>
      </c>
      <c r="HE58" s="64"/>
      <c r="HF58" s="61">
        <f>IF(ISBLANK($HK$3),"",IF(ISBLANK(Tipy!GB52),0,IF(AND(Tipy!GB52=Výsledky!$HI$3,Tipy!GD52=Výsledky!$HK$3),60,0)))</f>
        <v>0</v>
      </c>
      <c r="HG58" s="61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61">
        <f>IF(ISBLANK($HK$3),"",IF(OR(Tipy!GE52=Výsledky!$HF$6,Tipy!GE52=Výsledky!$HF$7,Tipy!GE52=Výsledky!$HF$8,Tipy!GE52=Výsledky!$HF$9),VLOOKUP(Tipy!GE52,'Kategórie hráčov'!$A$2:$B$51,2,FALSE),0))</f>
        <v>0</v>
      </c>
      <c r="HI58" s="61">
        <f>IF(ISBLANK($HK$3),"",IF(OR(Tipy!GF52=Výsledky!$HI$6,Tipy!GF52=Výsledky!$HI$7,Tipy!GF52=Výsledky!$HI$8,Tipy!GF52=Výsledky!$HI$9),VLOOKUP(Tipy!GF52,'Kategórie hráčov'!$A$27:$B$76,2,FALSE),0))</f>
        <v>0</v>
      </c>
      <c r="HJ58" s="62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5">
        <f>IF(ISBLANK($HK$3),"",IF(ISBLANK(Tipy!GB52),"-",SUM(HF58:HJ58)))</f>
        <v>0</v>
      </c>
      <c r="HL58" s="64"/>
      <c r="HM58" s="61">
        <f>IF(ISBLANK($HR$3),"",IF(ISBLANK(Tipy!GH52),0,IF(AND(Tipy!GH52=Výsledky!$HP$3,Tipy!GJ52=Výsledky!$HR$3),60,0)))</f>
        <v>0</v>
      </c>
      <c r="HN58" s="61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61">
        <f>IF(ISBLANK($HR$3),"",IF(OR(Tipy!GK52=Výsledky!$HM$6,Tipy!GK52=Výsledky!$HM$7,Tipy!GK52=Výsledky!$HM$8,Tipy!GK52=Výsledky!$HM$9),VLOOKUP(Tipy!GK52,'Kategórie hráčov'!$A$2:$B$51,2,FALSE),0))</f>
        <v>0</v>
      </c>
      <c r="HP58" s="61">
        <f>IF(ISBLANK($HR$3),"",IF(OR(Tipy!GL52=Výsledky!$HP$6,Tipy!GL52=Výsledky!$HP$7,Tipy!GL52=Výsledky!$HP$8,Tipy!GL52=Výsledky!$HP$9),VLOOKUP(Tipy!GL52,'Kategórie hráčov'!$A$27:$B$76,2,FALSE),0))</f>
        <v>0</v>
      </c>
      <c r="HQ58" s="62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5">
        <f>IF(ISBLANK($HR$3),"",IF(ISBLANK(Tipy!GH52),"-",SUM(HM58:HQ58)))</f>
        <v>30</v>
      </c>
      <c r="HS58" s="64"/>
      <c r="HT58" s="61">
        <f>IF(ISBLANK($HY$3),"",IF(ISBLANK(Tipy!GN52),0,IF(AND(Tipy!GN52=Výsledky!$HW$3,Tipy!GP52=Výsledky!$HY$3),60,0)))</f>
        <v>0</v>
      </c>
      <c r="HU58" s="61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61">
        <f>IF(ISBLANK($HY$3),"",IF(OR(Tipy!GQ52=Výsledky!$HT$6,Tipy!GQ52=Výsledky!$HT$7,Tipy!GQ52=Výsledky!$HT$8,Tipy!GQ52=Výsledky!$HT$9),VLOOKUP(Tipy!GQ52,'Kategórie hráčov'!$A$2:$B$51,2,FALSE),0))</f>
        <v>20</v>
      </c>
      <c r="HW58" s="61">
        <f>IF(ISBLANK($HY$3),"",IF(OR(Tipy!GR52=Výsledky!$HW$6,Tipy!GR52=Výsledky!$HW$7,Tipy!GR52=Výsledky!$HW$8,Tipy!GR52=Výsledky!$HW$9),VLOOKUP(Tipy!GR52,'Kategórie hráčov'!$A$27:$B$76,2,FALSE),0))</f>
        <v>0</v>
      </c>
      <c r="HX58" s="62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5">
        <f>IF(ISBLANK($HY$3),"",IF(ISBLANK(Tipy!GN52),"-",SUM(HT58:HX58)))</f>
        <v>40</v>
      </c>
      <c r="HZ58" s="64"/>
      <c r="IA58" s="61">
        <f>IF(ISBLANK($IF$3),"",IF(ISBLANK(Tipy!GT52),0,IF(AND(Tipy!GT52=Výsledky!$ID$3,Tipy!GV52=Výsledky!$IF$3),60,0)))</f>
        <v>0</v>
      </c>
      <c r="IB58" s="61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61">
        <f>IF(ISBLANK($IF$3),"",IF(OR(Tipy!GW52=Výsledky!$IA$6,Tipy!GW52=Výsledky!$IA$7,Tipy!GW52=Výsledky!$IA$8,Tipy!GW52=Výsledky!$IA$9),VLOOKUP(Tipy!GW52,'Kategórie hráčov'!$A$2:$B$51,2,FALSE),0))</f>
        <v>0</v>
      </c>
      <c r="ID58" s="61">
        <f>IF(ISBLANK($IF$3),"",IF(OR(Tipy!GX52=Výsledky!$ID$6,Tipy!GX52=Výsledky!$ID$7,Tipy!GX52=Výsledky!$ID$8,Tipy!GX52=Výsledky!$ID$9),IF(VLOOKUP(Tipy!GX52,'Kategórie hráčov'!$A$2:$B$46,2,FALSE)=30,30,20),0))</f>
        <v>0</v>
      </c>
      <c r="IE58" s="62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65">
        <f>IF(ISBLANK($IF$3),"",IF(ISBLANK(Tipy!GT52),"-",SUM(IA58:IE58)))</f>
        <v>0</v>
      </c>
      <c r="IG58" s="64"/>
      <c r="IH58" s="61">
        <f>IF(ISBLANK($IM$3),"",IF(ISBLANK(Tipy!GZ52),0,IF(AND(Tipy!GZ52=Výsledky!$IK$3,Tipy!HB52=Výsledky!$IM$3),60,0)))</f>
        <v>0</v>
      </c>
      <c r="II58" s="61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61">
        <f>IF(ISBLANK($IM$3),"",IF(OR(Tipy!HC52=Výsledky!$IH$6,Tipy!HC52=Výsledky!$IH$7,Tipy!HC52=Výsledky!$IH$8,Tipy!HC52=Výsledky!$IH$9),VLOOKUP(Tipy!HC52,'Kategórie hráčov'!$A$2:$B$51,2,FALSE),0))</f>
        <v>20</v>
      </c>
      <c r="IK58" s="61">
        <f>IF(ISBLANK($IM$3),"",IF(OR(Tipy!HD52=Výsledky!$IK$6,Tipy!HD52=Výsledky!$IK$7,Tipy!HD52=Výsledky!$IK$8,Tipy!HD52=Výsledky!$IK$9),VLOOKUP(Tipy!HD52,'Kategórie hráčov'!$A$27:$B$76,2,FALSE),0))</f>
        <v>0</v>
      </c>
      <c r="IL58" s="62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65">
        <f>IF(ISBLANK($IM$3),"",IF(ISBLANK(Tipy!GZ52),"-",SUM(IH58:IL58)))</f>
        <v>40</v>
      </c>
      <c r="IN58" s="64"/>
      <c r="IO58" s="61">
        <f>IF(ISBLANK($IT$3),"",IF(ISBLANK(Tipy!HF52),0,IF(AND(Tipy!HF52=Výsledky!$IR$3,Tipy!HH52=Výsledky!$IT$3),60,0)))</f>
        <v>0</v>
      </c>
      <c r="IP58" s="61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61">
        <f>IF(ISBLANK($IT$3),"",IF(OR(Tipy!HI52=Výsledky!$IO$6,Tipy!HI52=Výsledky!$IO$7,Tipy!HI52=Výsledky!$IO$8,Tipy!HI52=Výsledky!$IO$9),VLOOKUP(Tipy!HI52,'Kategórie hráčov'!$A$2:$B$51,2,FALSE),0))</f>
        <v>0</v>
      </c>
      <c r="IR58" s="61">
        <f>IF(ISBLANK($IT$3),"",IF(OR(Tipy!HJ52=Výsledky!$IR$6,Tipy!HJ52=Výsledky!$IR$7,Tipy!HJ52=Výsledky!$IR$8,Tipy!HJ52=Výsledky!$IR$9),VLOOKUP(Tipy!HJ52,'Kategórie hráčov'!$A$27:$B$76,2,FALSE),0))</f>
        <v>20</v>
      </c>
      <c r="IS58" s="62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65">
        <f>IF(ISBLANK($IT$3),"",IF(ISBLANK(Tipy!HF52),"-",SUM(IO58:IS58)))</f>
        <v>50</v>
      </c>
      <c r="IU58" s="64"/>
      <c r="IV58" s="61">
        <f>IF(ISBLANK($JA$3),"",IF(ISBLANK(Tipy!HL52),0,IF(AND(Tipy!HL52=Výsledky!$IY$3,Tipy!HN52=Výsledky!$JA$3),60,0)))</f>
        <v>0</v>
      </c>
      <c r="IW58" s="61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61">
        <f>IF(ISBLANK($JA$3),"",IF(OR(Tipy!HO52=Výsledky!$IV$6,Tipy!HO52=Výsledky!$IV$7,Tipy!HO52=Výsledky!$IV$8,Tipy!HO52=Výsledky!$IV$9),IF(VLOOKUP(Tipy!HO52,'Kategórie hráčov'!$A$2:$B$46,2,FALSE)=30,30,20),0))</f>
        <v>0</v>
      </c>
      <c r="IY58" s="61">
        <f>IF(ISBLANK($JA$3),"",IF(OR(Tipy!HP52=Výsledky!$IY$6,Tipy!HP52=Výsledky!$IY$7,Tipy!HP52=Výsledky!$IY$8,Tipy!HP52=Výsledky!$IY$9),IF(VLOOKUP(Tipy!HP52,'Kategórie hráčov'!$A$2:$B$46,2,FALSE)=30,30,20),0))</f>
        <v>0</v>
      </c>
      <c r="IZ58" s="62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65">
        <f>IF(ISBLANK($JA$3),"",IF(ISBLANK(Tipy!HL52),"-",SUM(IV58:IZ58)))</f>
        <v>0</v>
      </c>
      <c r="JB58" s="64"/>
      <c r="JC58" s="102">
        <f>IF(ISBLANK($JH$3),"",IF(ISBLANK(Tipy!HR52),0,IF(AND(Tipy!HR52=Výsledky!$JF$3,Tipy!HT52=Výsledky!$JH$3),60,0)))</f>
        <v>60</v>
      </c>
      <c r="JD58" s="101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01">
        <f>IF(ISBLANK($JH$3),"",IF(OR(Tipy!HU52=Výsledky!$JC$6,Tipy!HU52=Výsledky!$JC$7,Tipy!HU52=Výsledky!$JC$8,Tipy!HU52=Výsledky!$JC$9),VLOOKUP(Tipy!HU52,'Kategórie hráčov'!$A$2:$B$51,2,FALSE),0))</f>
        <v>20</v>
      </c>
      <c r="JF58" s="101">
        <f>IF(ISBLANK($JH$3),"",IF(OR(Tipy!HV52=Výsledky!$JF$6,Tipy!HV52=Výsledky!$JF$7,Tipy!HV52=Výsledky!$JF$8,Tipy!HV52=Výsledky!$JF$9),VLOOKUP(Tipy!HV52,'Kategórie hráčov'!$A$27:$B$76,2,FALSE),0))</f>
        <v>0</v>
      </c>
      <c r="JG58" s="30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63">
        <f>IF(ISBLANK($JH$3),"",IF(ISBLANK(Tipy!HR52),"-",SUM(JC58:JG58)))</f>
        <v>80</v>
      </c>
      <c r="JI58" s="64"/>
      <c r="JJ58" s="61">
        <f>IF(ISBLANK($JH$3),"",IF(ISBLANK(Tipy!HX52),0,IF(AND(Tipy!HX52=Výsledky!$JF$3,Tipy!HZ52=Výsledky!$JH$3),60,0)))</f>
        <v>0</v>
      </c>
      <c r="JK58" s="61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61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61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62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65" t="str">
        <f>IF(ISBLANK($JH$3),"",IF(ISBLANK(Tipy!HX52),"-",SUM(JJ58:JN58)))</f>
        <v>-</v>
      </c>
      <c r="JP58" s="64"/>
      <c r="JQ58" s="61">
        <f>IF(ISBLANK($JV$3),"",IF(ISBLANK(Tipy!ID52),0,IF(AND(Tipy!ID52=Výsledky!$JT$3,Tipy!IF52=Výsledky!$JV$3),60,0)))</f>
        <v>0</v>
      </c>
      <c r="JR58" s="61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61">
        <f>IF(ISBLANK($JV$3),"",IF(OR(Tipy!IG52=Výsledky!$JQ$6,Tipy!IG52=Výsledky!$JQ$7,Tipy!IG52=Výsledky!$JQ$8,Tipy!IG52=Výsledky!$JQ$9),VLOOKUP(Tipy!IG52,'Kategórie hráčov'!$A$2:$B$51,2,FALSE),0))</f>
        <v>20</v>
      </c>
      <c r="JT58" s="61">
        <f>IF(ISBLANK($JV$3),"",IF(OR(Tipy!IH52=Výsledky!$JT$6,Tipy!IH52=Výsledky!$JT$7,Tipy!IH52=Výsledky!$JT$8,Tipy!IH52=Výsledky!$JT$9),VLOOKUP(Tipy!IH52,'Kategórie hráčov'!$A$27:$B$76,2,FALSE),0))</f>
        <v>0</v>
      </c>
      <c r="JU58" s="62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65">
        <f>IF(ISBLANK($JV$3),"",IF(ISBLANK(Tipy!ID52),"-",SUM(JQ58:JU58)))</f>
        <v>50</v>
      </c>
      <c r="JW58" s="64"/>
      <c r="JX58" s="61">
        <f>IF(ISBLANK($KQ$3),"",IF(ISBLANK(Tipy!IJ52),0,IF(AND(Tipy!IJ52=Výsledky!$KO$3,Tipy!IL52=Výsledky!$KQ$3),60,0)))</f>
        <v>0</v>
      </c>
      <c r="JY58" s="61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>0</v>
      </c>
      <c r="JZ58" s="61">
        <f>IF(ISBLANK($KQ$3),"",IF(OR(Tipy!IM52=Výsledky!$JX$6,Tipy!IM52=Výsledky!$JX$7,Tipy!IM52=Výsledky!$JX$8,Tipy!IM52=Výsledky!$JX$9),IF(VLOOKUP(Tipy!IM52,'Kategórie hráčov'!$A$2:$B$46,2,FALSE)=30,30,20),0))</f>
        <v>0</v>
      </c>
      <c r="KA58" s="61">
        <f>IF(ISBLANK($KQ$3),"",IF(OR(Tipy!IN52=Výsledky!$KA$6,Tipy!IN52=Výsledky!$KA$7,Tipy!IN52=Výsledky!$KA$8,Tipy!IN52=Výsledky!$KA$9),IF(VLOOKUP(Tipy!IN52,'Kategórie hráčov'!$A$2:$B$46,2,FALSE)=30,30,20),0))</f>
        <v>0</v>
      </c>
      <c r="KB58" s="62">
        <f>IF(ISBLANK($KQ$3),"",IF(ISBLANK(Tipy!IJ52),0,IF(OR(AND(Tipy!IJ52=Výsledky!$KO$3,OR(Tipy!IL52=Výsledky!$KQ$3+1,Tipy!IL52=Výsledky!$KQ$3-1)),AND(Tipy!IL52=Výsledky!$KQ$3,OR(Tipy!IJ52=Výsledky!$KO$3+1,Tipy!IJ52=Výsledky!$KO$3-1))),10,0)))</f>
        <v>0</v>
      </c>
      <c r="KC58" s="65" t="str">
        <f>IF(ISBLANK($KQ$3),"",IF(ISBLANK(Tipy!IJ52),"-",SUM(JX58:KB58)))</f>
        <v>-</v>
      </c>
      <c r="KD58" s="64"/>
      <c r="KE58" s="61">
        <f>IF(ISBLANK($KJ$3),"",IF(ISBLANK(Tipy!IP52),0,IF(AND(Tipy!IP52=Výsledky!$KH$3,Tipy!IR52=Výsledky!$KJ$3),60,0)))</f>
        <v>0</v>
      </c>
      <c r="KF58" s="61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20</v>
      </c>
      <c r="KG58" s="61">
        <f>IF(ISBLANK($KJ$3),"",IF(OR(Tipy!IS52=Výsledky!$KE$6,Tipy!IS52=Výsledky!$KE$7,Tipy!IS52=Výsledky!$KE$8,Tipy!IS52=Výsledky!$KE$9),VLOOKUP(Tipy!IS52,'Kategórie hráčov'!$A$2:$B$51,2,FALSE),0))</f>
        <v>20</v>
      </c>
      <c r="KH58" s="61">
        <f>IF(ISBLANK($KJ$3),"",IF(OR(Tipy!IT52=Výsledky!$KH$6,Tipy!IT52=Výsledky!$KH$7,Tipy!IT52=Výsledky!$KH$8,Tipy!IT52=Výsledky!$KH$9),VLOOKUP(Tipy!IT52,'Kategórie hráčov'!$A$27:$B$76,2,FALSE),0))</f>
        <v>0</v>
      </c>
      <c r="KI58" s="62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65">
        <f>IF(ISBLANK($KJ$3),"",IF(ISBLANK(Tipy!IP52),"-",SUM(KE58:KI58)))</f>
        <v>40</v>
      </c>
      <c r="KK58" s="64"/>
      <c r="KL58" s="61">
        <f>IF(ISBLANK($KQ$3),"",IF(ISBLANK(Tipy!IV52),0,IF(AND(Tipy!IV52=Výsledky!$KO$3,Tipy!IX52=Výsledky!$KQ$3),60,0)))</f>
        <v>0</v>
      </c>
      <c r="KM58" s="61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61">
        <f>IF(ISBLANK($KQ$3),"",IF(OR(Tipy!IY52=Výsledky!$KL$6,Tipy!IY52=Výsledky!$KL$7,Tipy!IY52=Výsledky!$KL$8,Tipy!IY52=Výsledky!$KL$9),VLOOKUP(Tipy!IY52,'Kategórie hráčov'!$A$2:$B$51,2,FALSE),0))</f>
        <v>0</v>
      </c>
      <c r="KO58" s="61">
        <f>IF(ISBLANK($KQ$3),"",IF(OR(Tipy!IZ52=Výsledky!$KO$6,Tipy!IZ52=Výsledky!$KO$7,Tipy!IZ52=Výsledky!$KO$8,Tipy!IZ52=Výsledky!$KO$9),VLOOKUP(Tipy!IZ52,'Kategórie hráčov'!$A$27:$B$76,2,FALSE),0))</f>
        <v>0</v>
      </c>
      <c r="KP58" s="62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65">
        <f>IF(ISBLANK($KJ$3),"",IF(ISBLANK(Tipy!IV52),"-",SUM(KL58:KP58)))</f>
        <v>0</v>
      </c>
      <c r="KR58" s="64"/>
      <c r="KS58" s="61">
        <f>IF(ISBLANK($KX$3),"",IF(ISBLANK(Tipy!JB52),0,IF(AND(Tipy!JB52=Výsledky!$KV$3,Tipy!JD52=Výsledky!$KX$3),60,0)))</f>
        <v>0</v>
      </c>
      <c r="KT58" s="61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20</v>
      </c>
      <c r="KU58" s="61">
        <f>IF(ISBLANK($KX$3),"",IF(OR(Tipy!JE52=Výsledky!$KS$6,Tipy!JE52=Výsledky!$KS$7,Tipy!JE52=Výsledky!$KS$8,Tipy!JE52=Výsledky!$KS$9),VLOOKUP(Tipy!JE52,'Kategórie hráčov'!$A$2:$B$51,2,FALSE),0))</f>
        <v>0</v>
      </c>
      <c r="KV58" s="61">
        <f>IF(ISBLANK($KX$3),"",IF(OR(Tipy!JF52=Výsledky!$KV$6,Tipy!JF52=Výsledky!$KV$7,Tipy!JF52=Výsledky!$KV$8,Tipy!JF52=Výsledky!$KV$9),VLOOKUP(Tipy!JF52,'Kategórie hráčov'!$A$27:$B$76,2,FALSE),0))</f>
        <v>0</v>
      </c>
      <c r="KW58" s="62">
        <f>IF(ISBLANK($KX$3),"",IF(ISBLANK(Tipy!JB52),0,IF(OR(AND(Tipy!JB52=Výsledky!$KV$3,OR(Tipy!JD52=Výsledky!$KX$3+1,Tipy!JD52=Výsledky!$KX$3-1)),AND(Tipy!JD52=Výsledky!$KX$3,OR(Tipy!JB52=Výsledky!$KV$3+1,Tipy!JB52=Výsledky!$KV$3-1))),10,0)))</f>
        <v>10</v>
      </c>
      <c r="KX58" s="65">
        <f>IF(ISBLANK($KX$3),"",IF(ISBLANK(Tipy!JB52),"-",SUM(KS58:KW58)))</f>
        <v>30</v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>
        <f>IF(ISBLANK($JH$3),"",IF(ISBLANK(Tipy!JU52),0,IF(AND(Tipy!JU52=Výsledky!$JF$3,Tipy!JW52=Výsledky!$JH$3),60,0)))</f>
        <v>0</v>
      </c>
      <c r="LH58" s="61" t="e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>#VALUE!</v>
      </c>
      <c r="LI58" s="61" t="e">
        <f>IF(ISBLANK($JH$3),"",IF(OR(Tipy!JX52=Výsledky!#REF!,Tipy!JX52=Výsledky!#REF!,Tipy!JX52=Výsledky!#REF!,Tipy!JX52=Výsledky!$JJ$9),IF(VLOOKUP(Tipy!JX52,'Kategórie hráčov'!$A$2:$B$46,2,FALSE)=30,30,20),0))</f>
        <v>#REF!</v>
      </c>
      <c r="LJ58" s="61" t="e">
        <f>IF(ISBLANK($JH$3),"",IF(OR(Tipy!JY52=Výsledky!#REF!,Tipy!JY52=Výsledky!#REF!,Tipy!JY52=Výsledky!#REF!,Tipy!JY52=Výsledky!$JM$9),IF(VLOOKUP(Tipy!JY52,'Kategórie hráčov'!$A$2:$B$46,2,FALSE)=30,30,20),0))</f>
        <v>#REF!</v>
      </c>
      <c r="LK58" s="62">
        <f>IF(ISBLANK($JH$3),"",IF(ISBLANK(Tipy!JU52),0,IF(OR(AND(Tipy!JU52=Výsledky!$JF$3,OR(Tipy!JW52=Výsledky!$JH$3+1,Tipy!JW52=Výsledky!$JH$3-1)),AND(Tipy!JW52=Výsledky!$JH$3,OR(Tipy!JU52=Výsledky!$JF$3+1,Tipy!JU52=Výsledky!$JF$3-1))),10,0)))</f>
        <v>0</v>
      </c>
      <c r="LL58" s="65" t="e">
        <f>IF(ISBLANK($JH$3),"",IF(ISBLANK(Tipy!JU52),"-",SUM(LG58:LK58)))</f>
        <v>#VALUE!</v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>
        <f>IF(ISBLANK($JH$3),"",IF(ISBLANK(Tipy!KI52),0,IF(AND(Tipy!KI52=Výsledky!$JF$3,Tipy!KK52=Výsledky!$JH$3),60,0)))</f>
        <v>0</v>
      </c>
      <c r="LV58" s="61" t="e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>#VALUE!</v>
      </c>
      <c r="LW58" s="61" t="e">
        <f>IF(ISBLANK($JH$3),"",IF(OR(Tipy!KL52=Výsledky!#REF!,Tipy!KL52=Výsledky!#REF!,Tipy!KL52=Výsledky!#REF!,Tipy!KL52=Výsledky!$JJ$9),IF(VLOOKUP(Tipy!KL52,'Kategórie hráčov'!$A$2:$B$46,2,FALSE)=30,30,20),0))</f>
        <v>#REF!</v>
      </c>
      <c r="LX58" s="61" t="e">
        <f>IF(ISBLANK($JH$3),"",IF(OR(Tipy!KM52=Výsledky!#REF!,Tipy!KM52=Výsledky!#REF!,Tipy!KM52=Výsledky!#REF!,Tipy!KM52=Výsledky!$JM$9),IF(VLOOKUP(Tipy!KM52,'Kategórie hráčov'!$A$2:$B$46,2,FALSE)=30,30,20),0))</f>
        <v>#REF!</v>
      </c>
      <c r="LY58" s="62">
        <f>IF(ISBLANK($JH$3),"",IF(ISBLANK(Tipy!KI52),0,IF(OR(AND(Tipy!KI52=Výsledky!$JF$3,OR(Tipy!KK52=Výsledky!$JH$3+1,Tipy!KK52=Výsledky!$JH$3-1)),AND(Tipy!KK52=Výsledky!$JH$3,OR(Tipy!KI52=Výsledky!$JF$3+1,Tipy!KI52=Výsledky!$JF$3-1))),10,0)))</f>
        <v>0</v>
      </c>
      <c r="LZ58" s="65" t="e">
        <f>IF(ISBLANK($JH$3),"",IF(ISBLANK(Tipy!KI52),"-",SUM(LU58:LY58)))</f>
        <v>#VALUE!</v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 x14ac:dyDescent="0.2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>
        <f>IF(ISBLANK($GB$3),"",IF(ISBLANK(Tipy!EX53),0,IF(AND(Tipy!EX53=Výsledky!$FZ$3,Tipy!EZ53=Výsledky!$GB$3),60,0)))</f>
        <v>0</v>
      </c>
      <c r="FX59" s="61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61">
        <f>IF(ISBLANK($GB$3),"",IF(OR(Tipy!FA53=Výsledky!$FW$6,Tipy!FA53=Výsledky!$FW$7,Tipy!FA53=Výsledky!$FW$8,Tipy!FA53=Výsledky!$FW$9),IF(VLOOKUP(Tipy!FA53,'Kategórie hráčov'!$A$2:$B$46,2,FALSE)=30,30,20),0))</f>
        <v>0</v>
      </c>
      <c r="FZ59" s="61">
        <f>IF(ISBLANK($GB$3),"",IF(OR(Tipy!FB53=Výsledky!$FZ$6,Tipy!FB53=Výsledky!$FZ$7,Tipy!FB53=Výsledky!$FZ$8,Tipy!FB53=Výsledky!$FZ$9),IF(VLOOKUP(Tipy!FB53,'Kategórie hráčov'!$A$2:$B$46,2,FALSE)=30,30,20),0))</f>
        <v>0</v>
      </c>
      <c r="GA59" s="62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5">
        <f>IF(ISBLANK($GB$3),"",IF(ISBLANK(Tipy!EX53),"-",SUM(FW59:GA59)))</f>
        <v>0</v>
      </c>
      <c r="GC59" s="64"/>
      <c r="GD59" s="61">
        <f>IF(ISBLANK($GI$3),"",IF(ISBLANK(Tipy!FD53),0,IF(AND(Tipy!FD53=Výsledky!$GG$3,Tipy!FF53=Výsledky!$GI$3),60,0)))</f>
        <v>0</v>
      </c>
      <c r="GE59" s="61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61">
        <f>IF(ISBLANK($GI$3),"",IF(OR(Tipy!FG53=Výsledky!$GD$6,Tipy!FG53=Výsledky!$GD$7,Tipy!FG53=Výsledky!$GD$8,Tipy!FG53=Výsledky!$GD$9),VLOOKUP(Tipy!FG53,'Kategórie hráčov'!$A$2:$B$51,2,FALSE),0))</f>
        <v>20</v>
      </c>
      <c r="GG59" s="61">
        <f>IF(ISBLANK($GI$3),"",IF(OR(Tipy!FH53=Výsledky!$GG$6,Tipy!FH53=Výsledky!$GG$7,Tipy!FH53=Výsledky!$GG$8,Tipy!FH53=Výsledky!$GG$9),VLOOKUP(Tipy!FH53,'Kategórie hráčov'!$A$27:$B$76,2,FALSE),0))</f>
        <v>0</v>
      </c>
      <c r="GH59" s="62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5">
        <f>IF(ISBLANK($GI$3),"",IF(ISBLANK(Tipy!FD53),"-",SUM(GD59:GH59)))</f>
        <v>40</v>
      </c>
      <c r="GJ59" s="64"/>
      <c r="GK59" s="61">
        <f>IF(ISBLANK($GP$3),"",IF(ISBLANK(Tipy!FJ53),0,IF(AND(Tipy!FJ53=Výsledky!$GN$3,Tipy!FL53=Výsledky!$GP$3),60,0)))</f>
        <v>0</v>
      </c>
      <c r="GL59" s="61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61">
        <f>IF(ISBLANK($GP$3),"",IF(OR(Tipy!FM53=Výsledky!$GK$6,Tipy!FM53=Výsledky!$GK$7,Tipy!FM53=Výsledky!$GK$8,Tipy!FM53=Výsledky!$GK$9),VLOOKUP(Tipy!FM53,'Kategórie hráčov'!$A$2:$B$51,2,FALSE),0))</f>
        <v>20</v>
      </c>
      <c r="GN59" s="61">
        <f>IF(ISBLANK($GP$3),"",IF(OR(Tipy!FN53=Výsledky!$GN$6,Tipy!FN53=Výsledky!$GN$7,Tipy!FN53=Výsledky!$GN$8,Tipy!FN53=Výsledky!$GN$9),VLOOKUP(Tipy!FN53,'Kategórie hráčov'!$A$27:$B$76,2,FALSE),0))</f>
        <v>0</v>
      </c>
      <c r="GO59" s="62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5">
        <f>IF(ISBLANK($GP$3),"",IF(ISBLANK(Tipy!FJ53),"-",SUM(GK59:GO59)))</f>
        <v>30</v>
      </c>
      <c r="GQ59" s="64"/>
      <c r="GR59" s="61">
        <f>IF(ISBLANK($GW$3),"",IF(ISBLANK(Tipy!FP53),0,IF(AND(Tipy!FP53=Výsledky!$GU$3,Tipy!FR53=Výsledky!$GW$3),60,0)))</f>
        <v>0</v>
      </c>
      <c r="GS59" s="61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61">
        <f>IF(ISBLANK($GW$3),"",IF(OR(Tipy!FS53=Výsledky!$GR$6,Tipy!FS53=Výsledky!$GR$7,Tipy!FS53=Výsledky!$GR$8,Tipy!FS53=Výsledky!$GR$9),VLOOKUP(Tipy!FS53,'Kategórie hráčov'!$A$2:$B$51,2,FALSE),0))</f>
        <v>0</v>
      </c>
      <c r="GU59" s="61">
        <f>IF(ISBLANK($GW$3),"",IF(OR(Tipy!FT53=Výsledky!$GU$6,Tipy!FT53=Výsledky!$GU$7,Tipy!FT53=Výsledky!$GU$8,Tipy!FT53=Výsledky!$GU$9),VLOOKUP(Tipy!FT53,'Kategórie hráčov'!$A$27:$B$76,2,FALSE),0))</f>
        <v>0</v>
      </c>
      <c r="GV59" s="62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5">
        <f>IF(ISBLANK($GW$3),"",IF(ISBLANK(Tipy!FP53),"-",SUM(GR59:GV59)))</f>
        <v>20</v>
      </c>
      <c r="GX59" s="64"/>
      <c r="GY59" s="61">
        <f>IF(ISBLANK($HD$3),"",IF(ISBLANK(Tipy!FV53),0,IF(AND(Tipy!FV53=Výsledky!$HB$3,Tipy!FX53=Výsledky!$HD$3),60,0)))</f>
        <v>0</v>
      </c>
      <c r="GZ59" s="61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61">
        <f>IF(ISBLANK($HD$3),"",IF(OR(Tipy!FY53=Výsledky!$GY$6,Tipy!FY53=Výsledky!$GY$7,Tipy!FY53=Výsledky!$GY$8,Tipy!FY53=Výsledky!$GY$9),VLOOKUP(Tipy!FY53,'Kategórie hráčov'!$A$2:$B$51,2,FALSE),0))</f>
        <v>20</v>
      </c>
      <c r="HB59" s="61">
        <f>IF(ISBLANK($HD$3),"",IF(OR(Tipy!FZ53=Výsledky!$HB$6,Tipy!FZ53=Výsledky!$HB$7,Tipy!FZ53=Výsledky!$HB$8,Tipy!FZ53=Výsledky!$HB$9),VLOOKUP(Tipy!FZ53,'Kategórie hráčov'!$A$27:$B$76,2,FALSE),0))</f>
        <v>0</v>
      </c>
      <c r="HC59" s="62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5">
        <f>IF(ISBLANK($HD$3),"",IF(ISBLANK(Tipy!FV53),"-",SUM(GY59:HC59)))</f>
        <v>40</v>
      </c>
      <c r="HE59" s="64"/>
      <c r="HF59" s="61">
        <f>IF(ISBLANK($HK$3),"",IF(ISBLANK(Tipy!GB53),0,IF(AND(Tipy!GB53=Výsledky!$HI$3,Tipy!GD53=Výsledky!$HK$3),60,0)))</f>
        <v>0</v>
      </c>
      <c r="HG59" s="61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61">
        <f>IF(ISBLANK($HK$3),"",IF(OR(Tipy!GE53=Výsledky!$HF$6,Tipy!GE53=Výsledky!$HF$7,Tipy!GE53=Výsledky!$HF$8,Tipy!GE53=Výsledky!$HF$9),VLOOKUP(Tipy!GE53,'Kategórie hráčov'!$A$2:$B$51,2,FALSE),0))</f>
        <v>20</v>
      </c>
      <c r="HI59" s="61">
        <f>IF(ISBLANK($HK$3),"",IF(OR(Tipy!GF53=Výsledky!$HI$6,Tipy!GF53=Výsledky!$HI$7,Tipy!GF53=Výsledky!$HI$8,Tipy!GF53=Výsledky!$HI$9),VLOOKUP(Tipy!GF53,'Kategórie hráčov'!$A$27:$B$76,2,FALSE),0))</f>
        <v>0</v>
      </c>
      <c r="HJ59" s="62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5">
        <f>IF(ISBLANK($HK$3),"",IF(ISBLANK(Tipy!GB53),"-",SUM(HF59:HJ59)))</f>
        <v>20</v>
      </c>
      <c r="HL59" s="64"/>
      <c r="HM59" s="61">
        <f>IF(ISBLANK($HR$3),"",IF(ISBLANK(Tipy!GH53),0,IF(AND(Tipy!GH53=Výsledky!$HP$3,Tipy!GJ53=Výsledky!$HR$3),60,0)))</f>
        <v>60</v>
      </c>
      <c r="HN59" s="61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61">
        <f>IF(ISBLANK($HR$3),"",IF(OR(Tipy!GK53=Výsledky!$HM$6,Tipy!GK53=Výsledky!$HM$7,Tipy!GK53=Výsledky!$HM$8,Tipy!GK53=Výsledky!$HM$9),VLOOKUP(Tipy!GK53,'Kategórie hráčov'!$A$2:$B$51,2,FALSE),0))</f>
        <v>0</v>
      </c>
      <c r="HP59" s="61">
        <f>IF(ISBLANK($HR$3),"",IF(OR(Tipy!GL53=Výsledky!$HP$6,Tipy!GL53=Výsledky!$HP$7,Tipy!GL53=Výsledky!$HP$8,Tipy!GL53=Výsledky!$HP$9),VLOOKUP(Tipy!GL53,'Kategórie hráčov'!$A$27:$B$76,2,FALSE),0))</f>
        <v>0</v>
      </c>
      <c r="HQ59" s="62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5">
        <f>IF(ISBLANK($HR$3),"",IF(ISBLANK(Tipy!GH53),"-",SUM(HM59:HQ59)))</f>
        <v>60</v>
      </c>
      <c r="HS59" s="64"/>
      <c r="HT59" s="61">
        <f>IF(ISBLANK($HY$3),"",IF(ISBLANK(Tipy!GN53),0,IF(AND(Tipy!GN53=Výsledky!$HW$3,Tipy!GP53=Výsledky!$HY$3),60,0)))</f>
        <v>0</v>
      </c>
      <c r="HU59" s="61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61">
        <f>IF(ISBLANK($HY$3),"",IF(OR(Tipy!GQ53=Výsledky!$HT$6,Tipy!GQ53=Výsledky!$HT$7,Tipy!GQ53=Výsledky!$HT$8,Tipy!GQ53=Výsledky!$HT$9),VLOOKUP(Tipy!GQ53,'Kategórie hráčov'!$A$2:$B$51,2,FALSE),0))</f>
        <v>20</v>
      </c>
      <c r="HW59" s="61">
        <f>IF(ISBLANK($HY$3),"",IF(OR(Tipy!GR53=Výsledky!$HW$6,Tipy!GR53=Výsledky!$HW$7,Tipy!GR53=Výsledky!$HW$8,Tipy!GR53=Výsledky!$HW$9),VLOOKUP(Tipy!GR53,'Kategórie hráčov'!$A$27:$B$76,2,FALSE),0))</f>
        <v>20</v>
      </c>
      <c r="HX59" s="62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5">
        <f>IF(ISBLANK($HY$3),"",IF(ISBLANK(Tipy!GN53),"-",SUM(HT59:HX59)))</f>
        <v>60</v>
      </c>
      <c r="HZ59" s="64"/>
      <c r="IA59" s="61">
        <f>IF(ISBLANK($IF$3),"",IF(ISBLANK(Tipy!GT53),0,IF(AND(Tipy!GT53=Výsledky!$ID$3,Tipy!GV53=Výsledky!$IF$3),60,0)))</f>
        <v>0</v>
      </c>
      <c r="IB59" s="61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61">
        <f>IF(ISBLANK($IF$3),"",IF(OR(Tipy!GW53=Výsledky!$IA$6,Tipy!GW53=Výsledky!$IA$7,Tipy!GW53=Výsledky!$IA$8,Tipy!GW53=Výsledky!$IA$9),VLOOKUP(Tipy!GW53,'Kategórie hráčov'!$A$2:$B$51,2,FALSE),0))</f>
        <v>0</v>
      </c>
      <c r="ID59" s="61">
        <f>IF(ISBLANK($IF$3),"",IF(OR(Tipy!GX53=Výsledky!$ID$6,Tipy!GX53=Výsledky!$ID$7,Tipy!GX53=Výsledky!$ID$8,Tipy!GX53=Výsledky!$ID$9),IF(VLOOKUP(Tipy!GX53,'Kategórie hráčov'!$A$2:$B$46,2,FALSE)=30,30,20),0))</f>
        <v>0</v>
      </c>
      <c r="IE59" s="62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65">
        <f>IF(ISBLANK($IF$3),"",IF(ISBLANK(Tipy!GT53),"-",SUM(IA59:IE59)))</f>
        <v>10</v>
      </c>
      <c r="IG59" s="64"/>
      <c r="IH59" s="61">
        <f>IF(ISBLANK($IM$3),"",IF(ISBLANK(Tipy!GZ53),0,IF(AND(Tipy!GZ53=Výsledky!$IK$3,Tipy!HB53=Výsledky!$IM$3),60,0)))</f>
        <v>0</v>
      </c>
      <c r="II59" s="61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61">
        <f>IF(ISBLANK($IM$3),"",IF(OR(Tipy!HC53=Výsledky!$IH$6,Tipy!HC53=Výsledky!$IH$7,Tipy!HC53=Výsledky!$IH$8,Tipy!HC53=Výsledky!$IH$9),VLOOKUP(Tipy!HC53,'Kategórie hráčov'!$A$2:$B$51,2,FALSE),0))</f>
        <v>20</v>
      </c>
      <c r="IK59" s="61">
        <f>IF(ISBLANK($IM$3),"",IF(OR(Tipy!HD53=Výsledky!$IK$6,Tipy!HD53=Výsledky!$IK$7,Tipy!HD53=Výsledky!$IK$8,Tipy!HD53=Výsledky!$IK$9),VLOOKUP(Tipy!HD53,'Kategórie hráčov'!$A$27:$B$76,2,FALSE),0))</f>
        <v>0</v>
      </c>
      <c r="IL59" s="62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65">
        <f>IF(ISBLANK($IM$3),"",IF(ISBLANK(Tipy!GZ53),"-",SUM(IH59:IL59)))</f>
        <v>40</v>
      </c>
      <c r="IN59" s="64"/>
      <c r="IO59" s="61">
        <f>IF(ISBLANK($IT$3),"",IF(ISBLANK(Tipy!HF53),0,IF(AND(Tipy!HF53=Výsledky!$IR$3,Tipy!HH53=Výsledky!$IT$3),60,0)))</f>
        <v>0</v>
      </c>
      <c r="IP59" s="61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61">
        <f>IF(ISBLANK($IT$3),"",IF(OR(Tipy!HI53=Výsledky!$IO$6,Tipy!HI53=Výsledky!$IO$7,Tipy!HI53=Výsledky!$IO$8,Tipy!HI53=Výsledky!$IO$9),VLOOKUP(Tipy!HI53,'Kategórie hráčov'!$A$2:$B$51,2,FALSE),0))</f>
        <v>20</v>
      </c>
      <c r="IR59" s="61">
        <f>IF(ISBLANK($IT$3),"",IF(OR(Tipy!HJ53=Výsledky!$IR$6,Tipy!HJ53=Výsledky!$IR$7,Tipy!HJ53=Výsledky!$IR$8,Tipy!HJ53=Výsledky!$IR$9),VLOOKUP(Tipy!HJ53,'Kategórie hráčov'!$A$27:$B$76,2,FALSE),0))</f>
        <v>0</v>
      </c>
      <c r="IS59" s="62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65">
        <f>IF(ISBLANK($IT$3),"",IF(ISBLANK(Tipy!HF53),"-",SUM(IO59:IS59)))</f>
        <v>40</v>
      </c>
      <c r="IU59" s="64"/>
      <c r="IV59" s="61">
        <f>IF(ISBLANK($JA$3),"",IF(ISBLANK(Tipy!HL53),0,IF(AND(Tipy!HL53=Výsledky!$IY$3,Tipy!HN53=Výsledky!$JA$3),60,0)))</f>
        <v>0</v>
      </c>
      <c r="IW59" s="61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61">
        <f>IF(ISBLANK($JA$3),"",IF(OR(Tipy!HO53=Výsledky!$IV$6,Tipy!HO53=Výsledky!$IV$7,Tipy!HO53=Výsledky!$IV$8,Tipy!HO53=Výsledky!$IV$9),IF(VLOOKUP(Tipy!HO53,'Kategórie hráčov'!$A$2:$B$46,2,FALSE)=30,30,20),0))</f>
        <v>0</v>
      </c>
      <c r="IY59" s="61">
        <f>IF(ISBLANK($JA$3),"",IF(OR(Tipy!HP53=Výsledky!$IY$6,Tipy!HP53=Výsledky!$IY$7,Tipy!HP53=Výsledky!$IY$8,Tipy!HP53=Výsledky!$IY$9),IF(VLOOKUP(Tipy!HP53,'Kategórie hráčov'!$A$2:$B$46,2,FALSE)=30,30,20),0))</f>
        <v>0</v>
      </c>
      <c r="IZ59" s="62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65">
        <f>IF(ISBLANK($JA$3),"",IF(ISBLANK(Tipy!HL53),"-",SUM(IV59:IZ59)))</f>
        <v>0</v>
      </c>
      <c r="JB59" s="64"/>
      <c r="JC59" s="102">
        <f>IF(ISBLANK($JH$3),"",IF(ISBLANK(Tipy!HR53),0,IF(AND(Tipy!HR53=Výsledky!$JF$3,Tipy!HT53=Výsledky!$JH$3),60,0)))</f>
        <v>0</v>
      </c>
      <c r="JD59" s="101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101">
        <f>IF(ISBLANK($JH$3),"",IF(OR(Tipy!HU53=Výsledky!$JC$6,Tipy!HU53=Výsledky!$JC$7,Tipy!HU53=Výsledky!$JC$8,Tipy!HU53=Výsledky!$JC$9),VLOOKUP(Tipy!HU53,'Kategórie hráčov'!$A$2:$B$51,2,FALSE),0))</f>
        <v>20</v>
      </c>
      <c r="JF59" s="101">
        <f>IF(ISBLANK($JH$3),"",IF(OR(Tipy!HV53=Výsledky!$JF$6,Tipy!HV53=Výsledky!$JF$7,Tipy!HV53=Výsledky!$JF$8,Tipy!HV53=Výsledky!$JF$9),VLOOKUP(Tipy!HV53,'Kategórie hráčov'!$A$27:$B$76,2,FALSE),0))</f>
        <v>0</v>
      </c>
      <c r="JG59" s="303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63">
        <f>IF(ISBLANK($JH$3),"",IF(ISBLANK(Tipy!HR53),"-",SUM(JC59:JG59)))</f>
        <v>50</v>
      </c>
      <c r="JI59" s="64"/>
      <c r="JJ59" s="61">
        <f>IF(ISBLANK($JH$3),"",IF(ISBLANK(Tipy!HX53),0,IF(AND(Tipy!HX53=Výsledky!$JF$3,Tipy!HZ53=Výsledky!$JH$3),60,0)))</f>
        <v>0</v>
      </c>
      <c r="JK59" s="61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61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61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62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65" t="str">
        <f>IF(ISBLANK($JH$3),"",IF(ISBLANK(Tipy!HX53),"-",SUM(JJ59:JN59)))</f>
        <v>-</v>
      </c>
      <c r="JP59" s="64"/>
      <c r="JQ59" s="61">
        <f>IF(ISBLANK($JV$3),"",IF(ISBLANK(Tipy!ID53),0,IF(AND(Tipy!ID53=Výsledky!$JT$3,Tipy!IF53=Výsledky!$JV$3),60,0)))</f>
        <v>0</v>
      </c>
      <c r="JR59" s="61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61">
        <f>IF(ISBLANK($JV$3),"",IF(OR(Tipy!IG53=Výsledky!$JQ$6,Tipy!IG53=Výsledky!$JQ$7,Tipy!IG53=Výsledky!$JQ$8,Tipy!IG53=Výsledky!$JQ$9),VLOOKUP(Tipy!IG53,'Kategórie hráčov'!$A$2:$B$51,2,FALSE),0))</f>
        <v>20</v>
      </c>
      <c r="JT59" s="61">
        <f>IF(ISBLANK($JV$3),"",IF(OR(Tipy!IH53=Výsledky!$JT$6,Tipy!IH53=Výsledky!$JT$7,Tipy!IH53=Výsledky!$JT$8,Tipy!IH53=Výsledky!$JT$9),VLOOKUP(Tipy!IH53,'Kategórie hráčov'!$A$27:$B$76,2,FALSE),0))</f>
        <v>0</v>
      </c>
      <c r="JU59" s="62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65">
        <f>IF(ISBLANK($JV$3),"",IF(ISBLANK(Tipy!ID53),"-",SUM(JQ59:JU59)))</f>
        <v>40</v>
      </c>
      <c r="JW59" s="64"/>
      <c r="JX59" s="61">
        <f>IF(ISBLANK($KQ$3),"",IF(ISBLANK(Tipy!IJ53),0,IF(AND(Tipy!IJ53=Výsledky!$KO$3,Tipy!IL53=Výsledky!$KQ$3),60,0)))</f>
        <v>0</v>
      </c>
      <c r="JY59" s="61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>0</v>
      </c>
      <c r="JZ59" s="61">
        <f>IF(ISBLANK($KQ$3),"",IF(OR(Tipy!IM53=Výsledky!$JX$6,Tipy!IM53=Výsledky!$JX$7,Tipy!IM53=Výsledky!$JX$8,Tipy!IM53=Výsledky!$JX$9),IF(VLOOKUP(Tipy!IM53,'Kategórie hráčov'!$A$2:$B$46,2,FALSE)=30,30,20),0))</f>
        <v>0</v>
      </c>
      <c r="KA59" s="61">
        <f>IF(ISBLANK($KQ$3),"",IF(OR(Tipy!IN53=Výsledky!$KA$6,Tipy!IN53=Výsledky!$KA$7,Tipy!IN53=Výsledky!$KA$8,Tipy!IN53=Výsledky!$KA$9),IF(VLOOKUP(Tipy!IN53,'Kategórie hráčov'!$A$2:$B$46,2,FALSE)=30,30,20),0))</f>
        <v>0</v>
      </c>
      <c r="KB59" s="62">
        <f>IF(ISBLANK($KQ$3),"",IF(ISBLANK(Tipy!IJ53),0,IF(OR(AND(Tipy!IJ53=Výsledky!$KO$3,OR(Tipy!IL53=Výsledky!$KQ$3+1,Tipy!IL53=Výsledky!$KQ$3-1)),AND(Tipy!IL53=Výsledky!$KQ$3,OR(Tipy!IJ53=Výsledky!$KO$3+1,Tipy!IJ53=Výsledky!$KO$3-1))),10,0)))</f>
        <v>0</v>
      </c>
      <c r="KC59" s="65" t="str">
        <f>IF(ISBLANK($KQ$3),"",IF(ISBLANK(Tipy!IJ53),"-",SUM(JX59:KB59)))</f>
        <v>-</v>
      </c>
      <c r="KD59" s="64"/>
      <c r="KE59" s="61">
        <f>IF(ISBLANK($KJ$3),"",IF(ISBLANK(Tipy!IP53),0,IF(AND(Tipy!IP53=Výsledky!$KH$3,Tipy!IR53=Výsledky!$KJ$3),60,0)))</f>
        <v>0</v>
      </c>
      <c r="KF59" s="61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20</v>
      </c>
      <c r="KG59" s="61">
        <f>IF(ISBLANK($KJ$3),"",IF(OR(Tipy!IS53=Výsledky!$KE$6,Tipy!IS53=Výsledky!$KE$7,Tipy!IS53=Výsledky!$KE$8,Tipy!IS53=Výsledky!$KE$9),VLOOKUP(Tipy!IS53,'Kategórie hráčov'!$A$2:$B$51,2,FALSE),0))</f>
        <v>20</v>
      </c>
      <c r="KH59" s="61">
        <f>IF(ISBLANK($KJ$3),"",IF(OR(Tipy!IT53=Výsledky!$KH$6,Tipy!IT53=Výsledky!$KH$7,Tipy!IT53=Výsledky!$KH$8,Tipy!IT53=Výsledky!$KH$9),VLOOKUP(Tipy!IT53,'Kategórie hráčov'!$A$27:$B$76,2,FALSE),0))</f>
        <v>0</v>
      </c>
      <c r="KI59" s="62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65">
        <f>IF(ISBLANK($KJ$3),"",IF(ISBLANK(Tipy!IP53),"-",SUM(KE59:KI59)))</f>
        <v>40</v>
      </c>
      <c r="KK59" s="64"/>
      <c r="KL59" s="61">
        <f>IF(ISBLANK($KQ$3),"",IF(ISBLANK(Tipy!IV53),0,IF(AND(Tipy!IV53=Výsledky!$KO$3,Tipy!IX53=Výsledky!$KQ$3),60,0)))</f>
        <v>0</v>
      </c>
      <c r="KM59" s="61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61">
        <f>IF(ISBLANK($KQ$3),"",IF(OR(Tipy!IY53=Výsledky!$KL$6,Tipy!IY53=Výsledky!$KL$7,Tipy!IY53=Výsledky!$KL$8,Tipy!IY53=Výsledky!$KL$9),VLOOKUP(Tipy!IY53,'Kategórie hráčov'!$A$2:$B$51,2,FALSE),0))</f>
        <v>0</v>
      </c>
      <c r="KO59" s="61">
        <f>IF(ISBLANK($KQ$3),"",IF(OR(Tipy!IZ53=Výsledky!$KO$6,Tipy!IZ53=Výsledky!$KO$7,Tipy!IZ53=Výsledky!$KO$8,Tipy!IZ53=Výsledky!$KO$9),VLOOKUP(Tipy!IZ53,'Kategórie hráčov'!$A$27:$B$76,2,FALSE),0))</f>
        <v>0</v>
      </c>
      <c r="KP59" s="62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65">
        <f>IF(ISBLANK($KJ$3),"",IF(ISBLANK(Tipy!IV53),"-",SUM(KL59:KP59)))</f>
        <v>20</v>
      </c>
      <c r="KR59" s="64"/>
      <c r="KS59" s="61">
        <f>IF(ISBLANK($KX$3),"",IF(ISBLANK(Tipy!JB53),0,IF(AND(Tipy!JB53=Výsledky!$KV$3,Tipy!JD53=Výsledky!$KX$3),60,0)))</f>
        <v>0</v>
      </c>
      <c r="KT59" s="61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20</v>
      </c>
      <c r="KU59" s="61">
        <f>IF(ISBLANK($KX$3),"",IF(OR(Tipy!JE53=Výsledky!$KS$6,Tipy!JE53=Výsledky!$KS$7,Tipy!JE53=Výsledky!$KS$8,Tipy!JE53=Výsledky!$KS$9),VLOOKUP(Tipy!JE53,'Kategórie hráčov'!$A$2:$B$51,2,FALSE),0))</f>
        <v>0</v>
      </c>
      <c r="KV59" s="61">
        <f>IF(ISBLANK($KX$3),"",IF(OR(Tipy!JF53=Výsledky!$KV$6,Tipy!JF53=Výsledky!$KV$7,Tipy!JF53=Výsledky!$KV$8,Tipy!JF53=Výsledky!$KV$9),VLOOKUP(Tipy!JF53,'Kategórie hráčov'!$A$27:$B$76,2,FALSE),0))</f>
        <v>0</v>
      </c>
      <c r="KW59" s="62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65">
        <f>IF(ISBLANK($KX$3),"",IF(ISBLANK(Tipy!JB53),"-",SUM(KS59:KW59)))</f>
        <v>20</v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>
        <f>IF(ISBLANK($JH$3),"",IF(ISBLANK(Tipy!JU53),0,IF(AND(Tipy!JU53=Výsledky!$JF$3,Tipy!JW53=Výsledky!$JH$3),60,0)))</f>
        <v>0</v>
      </c>
      <c r="LH59" s="61" t="e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>#VALUE!</v>
      </c>
      <c r="LI59" s="61" t="e">
        <f>IF(ISBLANK($JH$3),"",IF(OR(Tipy!JX53=Výsledky!#REF!,Tipy!JX53=Výsledky!#REF!,Tipy!JX53=Výsledky!#REF!,Tipy!JX53=Výsledky!$JJ$9),IF(VLOOKUP(Tipy!JX53,'Kategórie hráčov'!$A$2:$B$46,2,FALSE)=30,30,20),0))</f>
        <v>#REF!</v>
      </c>
      <c r="LJ59" s="61" t="e">
        <f>IF(ISBLANK($JH$3),"",IF(OR(Tipy!JY53=Výsledky!#REF!,Tipy!JY53=Výsledky!#REF!,Tipy!JY53=Výsledky!#REF!,Tipy!JY53=Výsledky!$JM$9),IF(VLOOKUP(Tipy!JY53,'Kategórie hráčov'!$A$2:$B$46,2,FALSE)=30,30,20),0))</f>
        <v>#REF!</v>
      </c>
      <c r="LK59" s="62">
        <f>IF(ISBLANK($JH$3),"",IF(ISBLANK(Tipy!JU53),0,IF(OR(AND(Tipy!JU53=Výsledky!$JF$3,OR(Tipy!JW53=Výsledky!$JH$3+1,Tipy!JW53=Výsledky!$JH$3-1)),AND(Tipy!JW53=Výsledky!$JH$3,OR(Tipy!JU53=Výsledky!$JF$3+1,Tipy!JU53=Výsledky!$JF$3-1))),10,0)))</f>
        <v>0</v>
      </c>
      <c r="LL59" s="65" t="e">
        <f>IF(ISBLANK($JH$3),"",IF(ISBLANK(Tipy!JU53),"-",SUM(LG59:LK59)))</f>
        <v>#VALUE!</v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>
        <f>IF(ISBLANK($JH$3),"",IF(ISBLANK(Tipy!KI53),0,IF(AND(Tipy!KI53=Výsledky!$JF$3,Tipy!KK53=Výsledky!$JH$3),60,0)))</f>
        <v>0</v>
      </c>
      <c r="LV59" s="61" t="e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>#VALUE!</v>
      </c>
      <c r="LW59" s="61" t="e">
        <f>IF(ISBLANK($JH$3),"",IF(OR(Tipy!KL53=Výsledky!#REF!,Tipy!KL53=Výsledky!#REF!,Tipy!KL53=Výsledky!#REF!,Tipy!KL53=Výsledky!$JJ$9),IF(VLOOKUP(Tipy!KL53,'Kategórie hráčov'!$A$2:$B$46,2,FALSE)=30,30,20),0))</f>
        <v>#REF!</v>
      </c>
      <c r="LX59" s="61" t="e">
        <f>IF(ISBLANK($JH$3),"",IF(OR(Tipy!KM53=Výsledky!#REF!,Tipy!KM53=Výsledky!#REF!,Tipy!KM53=Výsledky!#REF!,Tipy!KM53=Výsledky!$JM$9),IF(VLOOKUP(Tipy!KM53,'Kategórie hráčov'!$A$2:$B$46,2,FALSE)=30,30,20),0))</f>
        <v>#REF!</v>
      </c>
      <c r="LY59" s="62">
        <f>IF(ISBLANK($JH$3),"",IF(ISBLANK(Tipy!KI53),0,IF(OR(AND(Tipy!KI53=Výsledky!$JF$3,OR(Tipy!KK53=Výsledky!$JH$3+1,Tipy!KK53=Výsledky!$JH$3-1)),AND(Tipy!KK53=Výsledky!$JH$3,OR(Tipy!KI53=Výsledky!$JF$3+1,Tipy!KI53=Výsledky!$JF$3-1))),10,0)))</f>
        <v>0</v>
      </c>
      <c r="LZ59" s="65" t="e">
        <f>IF(ISBLANK($JH$3),"",IF(ISBLANK(Tipy!KI53),"-",SUM(LU59:LY59)))</f>
        <v>#VALUE!</v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 x14ac:dyDescent="0.2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>
        <f>IF(ISBLANK($GB$3),"",IF(ISBLANK(Tipy!EX54),0,IF(AND(Tipy!EX54=Výsledky!$FZ$3,Tipy!EZ54=Výsledky!$GB$3),60,0)))</f>
        <v>0</v>
      </c>
      <c r="FX60" s="61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61">
        <f>IF(ISBLANK($GB$3),"",IF(OR(Tipy!FA54=Výsledky!$FW$6,Tipy!FA54=Výsledky!$FW$7,Tipy!FA54=Výsledky!$FW$8,Tipy!FA54=Výsledky!$FW$9),IF(VLOOKUP(Tipy!FA54,'Kategórie hráčov'!$A$2:$B$46,2,FALSE)=30,30,20),0))</f>
        <v>0</v>
      </c>
      <c r="FZ60" s="61">
        <f>IF(ISBLANK($GB$3),"",IF(OR(Tipy!FB54=Výsledky!$FZ$6,Tipy!FB54=Výsledky!$FZ$7,Tipy!FB54=Výsledky!$FZ$8,Tipy!FB54=Výsledky!$FZ$9),IF(VLOOKUP(Tipy!FB54,'Kategórie hráčov'!$A$2:$B$46,2,FALSE)=30,30,20),0))</f>
        <v>0</v>
      </c>
      <c r="GA60" s="62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5" t="str">
        <f>IF(ISBLANK($GB$3),"",IF(ISBLANK(Tipy!EX54),"-",SUM(FW60:GA60)))</f>
        <v>-</v>
      </c>
      <c r="GC60" s="64"/>
      <c r="GD60" s="61">
        <f>IF(ISBLANK($GI$3),"",IF(ISBLANK(Tipy!FD54),0,IF(AND(Tipy!FD54=Výsledky!$GG$3,Tipy!FF54=Výsledky!$GI$3),60,0)))</f>
        <v>0</v>
      </c>
      <c r="GE60" s="61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61">
        <f>IF(ISBLANK($GI$3),"",IF(OR(Tipy!FG54=Výsledky!$GD$6,Tipy!FG54=Výsledky!$GD$7,Tipy!FG54=Výsledky!$GD$8,Tipy!FG54=Výsledky!$GD$9),VLOOKUP(Tipy!FG54,'Kategórie hráčov'!$A$2:$B$51,2,FALSE),0))</f>
        <v>0</v>
      </c>
      <c r="GG60" s="61">
        <f>IF(ISBLANK($GI$3),"",IF(OR(Tipy!FH54=Výsledky!$GG$6,Tipy!FH54=Výsledky!$GG$7,Tipy!FH54=Výsledky!$GG$8,Tipy!FH54=Výsledky!$GG$9),VLOOKUP(Tipy!FH54,'Kategórie hráčov'!$A$27:$B$76,2,FALSE),0))</f>
        <v>0</v>
      </c>
      <c r="GH60" s="62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5" t="str">
        <f>IF(ISBLANK($GI$3),"",IF(ISBLANK(Tipy!FD54),"-",SUM(GD60:GH60)))</f>
        <v>-</v>
      </c>
      <c r="GJ60" s="64"/>
      <c r="GK60" s="61">
        <f>IF(ISBLANK($GP$3),"",IF(ISBLANK(Tipy!FJ54),0,IF(AND(Tipy!FJ54=Výsledky!$GN$3,Tipy!FL54=Výsledky!$GP$3),60,0)))</f>
        <v>0</v>
      </c>
      <c r="GL60" s="61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61">
        <f>IF(ISBLANK($GP$3),"",IF(OR(Tipy!FM54=Výsledky!$GK$6,Tipy!FM54=Výsledky!$GK$7,Tipy!FM54=Výsledky!$GK$8,Tipy!FM54=Výsledky!$GK$9),VLOOKUP(Tipy!FM54,'Kategórie hráčov'!$A$2:$B$51,2,FALSE),0))</f>
        <v>0</v>
      </c>
      <c r="GN60" s="61">
        <f>IF(ISBLANK($GP$3),"",IF(OR(Tipy!FN54=Výsledky!$GN$6,Tipy!FN54=Výsledky!$GN$7,Tipy!FN54=Výsledky!$GN$8,Tipy!FN54=Výsledky!$GN$9),VLOOKUP(Tipy!FN54,'Kategórie hráčov'!$A$27:$B$76,2,FALSE),0))</f>
        <v>0</v>
      </c>
      <c r="GO60" s="62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5" t="str">
        <f>IF(ISBLANK($GP$3),"",IF(ISBLANK(Tipy!FJ54),"-",SUM(GK60:GO60)))</f>
        <v>-</v>
      </c>
      <c r="GQ60" s="64"/>
      <c r="GR60" s="61">
        <f>IF(ISBLANK($GW$3),"",IF(ISBLANK(Tipy!FP54),0,IF(AND(Tipy!FP54=Výsledky!$GU$3,Tipy!FR54=Výsledky!$GW$3),60,0)))</f>
        <v>0</v>
      </c>
      <c r="GS60" s="61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61">
        <f>IF(ISBLANK($GW$3),"",IF(OR(Tipy!FS54=Výsledky!$GR$6,Tipy!FS54=Výsledky!$GR$7,Tipy!FS54=Výsledky!$GR$8,Tipy!FS54=Výsledky!$GR$9),VLOOKUP(Tipy!FS54,'Kategórie hráčov'!$A$2:$B$51,2,FALSE),0))</f>
        <v>0</v>
      </c>
      <c r="GU60" s="61">
        <f>IF(ISBLANK($GW$3),"",IF(OR(Tipy!FT54=Výsledky!$GU$6,Tipy!FT54=Výsledky!$GU$7,Tipy!FT54=Výsledky!$GU$8,Tipy!FT54=Výsledky!$GU$9),VLOOKUP(Tipy!FT54,'Kategórie hráčov'!$A$27:$B$76,2,FALSE),0))</f>
        <v>0</v>
      </c>
      <c r="GV60" s="62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5" t="str">
        <f>IF(ISBLANK($GW$3),"",IF(ISBLANK(Tipy!FP54),"-",SUM(GR60:GV60)))</f>
        <v>-</v>
      </c>
      <c r="GX60" s="64"/>
      <c r="GY60" s="61">
        <f>IF(ISBLANK($HD$3),"",IF(ISBLANK(Tipy!FV54),0,IF(AND(Tipy!FV54=Výsledky!$HB$3,Tipy!FX54=Výsledky!$HD$3),60,0)))</f>
        <v>0</v>
      </c>
      <c r="GZ60" s="61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61">
        <f>IF(ISBLANK($HD$3),"",IF(OR(Tipy!FY54=Výsledky!$GY$6,Tipy!FY54=Výsledky!$GY$7,Tipy!FY54=Výsledky!$GY$8,Tipy!FY54=Výsledky!$GY$9),VLOOKUP(Tipy!FY54,'Kategórie hráčov'!$A$2:$B$51,2,FALSE),0))</f>
        <v>0</v>
      </c>
      <c r="HB60" s="61">
        <f>IF(ISBLANK($HD$3),"",IF(OR(Tipy!FZ54=Výsledky!$HB$6,Tipy!FZ54=Výsledky!$HB$7,Tipy!FZ54=Výsledky!$HB$8,Tipy!FZ54=Výsledky!$HB$9),VLOOKUP(Tipy!FZ54,'Kategórie hráčov'!$A$27:$B$76,2,FALSE),0))</f>
        <v>0</v>
      </c>
      <c r="HC60" s="62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5" t="str">
        <f>IF(ISBLANK($HD$3),"",IF(ISBLANK(Tipy!FV54),"-",SUM(GY60:HC60)))</f>
        <v>-</v>
      </c>
      <c r="HE60" s="64"/>
      <c r="HF60" s="61">
        <f>IF(ISBLANK($HK$3),"",IF(ISBLANK(Tipy!GB54),0,IF(AND(Tipy!GB54=Výsledky!$HI$3,Tipy!GD54=Výsledky!$HK$3),60,0)))</f>
        <v>0</v>
      </c>
      <c r="HG60" s="61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61">
        <f>IF(ISBLANK($HK$3),"",IF(OR(Tipy!GE54=Výsledky!$HF$6,Tipy!GE54=Výsledky!$HF$7,Tipy!GE54=Výsledky!$HF$8,Tipy!GE54=Výsledky!$HF$9),VLOOKUP(Tipy!GE54,'Kategórie hráčov'!$A$2:$B$51,2,FALSE),0))</f>
        <v>0</v>
      </c>
      <c r="HI60" s="61">
        <f>IF(ISBLANK($HK$3),"",IF(OR(Tipy!GF54=Výsledky!$HI$6,Tipy!GF54=Výsledky!$HI$7,Tipy!GF54=Výsledky!$HI$8,Tipy!GF54=Výsledky!$HI$9),VLOOKUP(Tipy!GF54,'Kategórie hráčov'!$A$27:$B$76,2,FALSE),0))</f>
        <v>0</v>
      </c>
      <c r="HJ60" s="62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5" t="str">
        <f>IF(ISBLANK($HK$3),"",IF(ISBLANK(Tipy!GB54),"-",SUM(HF60:HJ60)))</f>
        <v>-</v>
      </c>
      <c r="HL60" s="64"/>
      <c r="HM60" s="61">
        <f>IF(ISBLANK($HR$3),"",IF(ISBLANK(Tipy!GH54),0,IF(AND(Tipy!GH54=Výsledky!$HP$3,Tipy!GJ54=Výsledky!$HR$3),60,0)))</f>
        <v>0</v>
      </c>
      <c r="HN60" s="61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61">
        <f>IF(ISBLANK($HR$3),"",IF(OR(Tipy!GK54=Výsledky!$HM$6,Tipy!GK54=Výsledky!$HM$7,Tipy!GK54=Výsledky!$HM$8,Tipy!GK54=Výsledky!$HM$9),VLOOKUP(Tipy!GK54,'Kategórie hráčov'!$A$2:$B$51,2,FALSE),0))</f>
        <v>0</v>
      </c>
      <c r="HP60" s="61">
        <f>IF(ISBLANK($HR$3),"",IF(OR(Tipy!GL54=Výsledky!$HP$6,Tipy!GL54=Výsledky!$HP$7,Tipy!GL54=Výsledky!$HP$8,Tipy!GL54=Výsledky!$HP$9),VLOOKUP(Tipy!GL54,'Kategórie hráčov'!$A$27:$B$76,2,FALSE),0))</f>
        <v>0</v>
      </c>
      <c r="HQ60" s="62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5" t="str">
        <f>IF(ISBLANK($HR$3),"",IF(ISBLANK(Tipy!GH54),"-",SUM(HM60:HQ60)))</f>
        <v>-</v>
      </c>
      <c r="HS60" s="64"/>
      <c r="HT60" s="61">
        <f>IF(ISBLANK($HY$3),"",IF(ISBLANK(Tipy!GN54),0,IF(AND(Tipy!GN54=Výsledky!$HW$3,Tipy!GP54=Výsledky!$HY$3),60,0)))</f>
        <v>0</v>
      </c>
      <c r="HU60" s="61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61">
        <f>IF(ISBLANK($HY$3),"",IF(OR(Tipy!GQ54=Výsledky!$HT$6,Tipy!GQ54=Výsledky!$HT$7,Tipy!GQ54=Výsledky!$HT$8,Tipy!GQ54=Výsledky!$HT$9),VLOOKUP(Tipy!GQ54,'Kategórie hráčov'!$A$2:$B$51,2,FALSE),0))</f>
        <v>0</v>
      </c>
      <c r="HW60" s="61">
        <f>IF(ISBLANK($HY$3),"",IF(OR(Tipy!GR54=Výsledky!$HW$6,Tipy!GR54=Výsledky!$HW$7,Tipy!GR54=Výsledky!$HW$8,Tipy!GR54=Výsledky!$HW$9),VLOOKUP(Tipy!GR54,'Kategórie hráčov'!$A$27:$B$76,2,FALSE),0))</f>
        <v>0</v>
      </c>
      <c r="HX60" s="62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5" t="str">
        <f>IF(ISBLANK($HY$3),"",IF(ISBLANK(Tipy!GN54),"-",SUM(HT60:HX60)))</f>
        <v>-</v>
      </c>
      <c r="HZ60" s="64"/>
      <c r="IA60" s="61">
        <f>IF(ISBLANK($IF$3),"",IF(ISBLANK(Tipy!GT54),0,IF(AND(Tipy!GT54=Výsledky!$ID$3,Tipy!GV54=Výsledky!$IF$3),60,0)))</f>
        <v>0</v>
      </c>
      <c r="IB60" s="61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61">
        <f>IF(ISBLANK($IF$3),"",IF(OR(Tipy!GW54=Výsledky!$IA$6,Tipy!GW54=Výsledky!$IA$7,Tipy!GW54=Výsledky!$IA$8,Tipy!GW54=Výsledky!$IA$9),VLOOKUP(Tipy!GW54,'Kategórie hráčov'!$A$2:$B$51,2,FALSE),0))</f>
        <v>0</v>
      </c>
      <c r="ID60" s="61">
        <f>IF(ISBLANK($IF$3),"",IF(OR(Tipy!GX54=Výsledky!$ID$6,Tipy!GX54=Výsledky!$ID$7,Tipy!GX54=Výsledky!$ID$8,Tipy!GX54=Výsledky!$ID$9),IF(VLOOKUP(Tipy!GX54,'Kategórie hráčov'!$A$2:$B$46,2,FALSE)=30,30,20),0))</f>
        <v>0</v>
      </c>
      <c r="IE60" s="62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65" t="str">
        <f>IF(ISBLANK($IF$3),"",IF(ISBLANK(Tipy!GT54),"-",SUM(IA60:IE60)))</f>
        <v>-</v>
      </c>
      <c r="IG60" s="64"/>
      <c r="IH60" s="61">
        <f>IF(ISBLANK($IM$3),"",IF(ISBLANK(Tipy!GZ54),0,IF(AND(Tipy!GZ54=Výsledky!$IK$3,Tipy!HB54=Výsledky!$IM$3),60,0)))</f>
        <v>0</v>
      </c>
      <c r="II60" s="61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61">
        <f>IF(ISBLANK($IM$3),"",IF(OR(Tipy!HC54=Výsledky!$IH$6,Tipy!HC54=Výsledky!$IH$7,Tipy!HC54=Výsledky!$IH$8,Tipy!HC54=Výsledky!$IH$9),VLOOKUP(Tipy!HC54,'Kategórie hráčov'!$A$2:$B$51,2,FALSE),0))</f>
        <v>0</v>
      </c>
      <c r="IK60" s="61">
        <f>IF(ISBLANK($IM$3),"",IF(OR(Tipy!HD54=Výsledky!$IK$6,Tipy!HD54=Výsledky!$IK$7,Tipy!HD54=Výsledky!$IK$8,Tipy!HD54=Výsledky!$IK$9),VLOOKUP(Tipy!HD54,'Kategórie hráčov'!$A$27:$B$76,2,FALSE),0))</f>
        <v>0</v>
      </c>
      <c r="IL60" s="62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65" t="str">
        <f>IF(ISBLANK($IM$3),"",IF(ISBLANK(Tipy!GZ54),"-",SUM(IH60:IL60)))</f>
        <v>-</v>
      </c>
      <c r="IN60" s="64"/>
      <c r="IO60" s="61">
        <f>IF(ISBLANK($IT$3),"",IF(ISBLANK(Tipy!HF54),0,IF(AND(Tipy!HF54=Výsledky!$IR$3,Tipy!HH54=Výsledky!$IT$3),60,0)))</f>
        <v>0</v>
      </c>
      <c r="IP60" s="61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61">
        <f>IF(ISBLANK($IT$3),"",IF(OR(Tipy!HI54=Výsledky!$IO$6,Tipy!HI54=Výsledky!$IO$7,Tipy!HI54=Výsledky!$IO$8,Tipy!HI54=Výsledky!$IO$9),VLOOKUP(Tipy!HI54,'Kategórie hráčov'!$A$2:$B$51,2,FALSE),0))</f>
        <v>0</v>
      </c>
      <c r="IR60" s="61">
        <f>IF(ISBLANK($IT$3),"",IF(OR(Tipy!HJ54=Výsledky!$IR$6,Tipy!HJ54=Výsledky!$IR$7,Tipy!HJ54=Výsledky!$IR$8,Tipy!HJ54=Výsledky!$IR$9),VLOOKUP(Tipy!HJ54,'Kategórie hráčov'!$A$27:$B$76,2,FALSE),0))</f>
        <v>0</v>
      </c>
      <c r="IS60" s="62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65" t="str">
        <f>IF(ISBLANK($IT$3),"",IF(ISBLANK(Tipy!HF54),"-",SUM(IO60:IS60)))</f>
        <v>-</v>
      </c>
      <c r="IU60" s="64"/>
      <c r="IV60" s="61">
        <f>IF(ISBLANK($JA$3),"",IF(ISBLANK(Tipy!HL54),0,IF(AND(Tipy!HL54=Výsledky!$IY$3,Tipy!HN54=Výsledky!$JA$3),60,0)))</f>
        <v>0</v>
      </c>
      <c r="IW60" s="61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61">
        <f>IF(ISBLANK($JA$3),"",IF(OR(Tipy!HO54=Výsledky!$IV$6,Tipy!HO54=Výsledky!$IV$7,Tipy!HO54=Výsledky!$IV$8,Tipy!HO54=Výsledky!$IV$9),IF(VLOOKUP(Tipy!HO54,'Kategórie hráčov'!$A$2:$B$46,2,FALSE)=30,30,20),0))</f>
        <v>0</v>
      </c>
      <c r="IY60" s="61">
        <f>IF(ISBLANK($JA$3),"",IF(OR(Tipy!HP54=Výsledky!$IY$6,Tipy!HP54=Výsledky!$IY$7,Tipy!HP54=Výsledky!$IY$8,Tipy!HP54=Výsledky!$IY$9),IF(VLOOKUP(Tipy!HP54,'Kategórie hráčov'!$A$2:$B$46,2,FALSE)=30,30,20),0))</f>
        <v>0</v>
      </c>
      <c r="IZ60" s="62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65" t="str">
        <f>IF(ISBLANK($JA$3),"",IF(ISBLANK(Tipy!HL54),"-",SUM(IV60:IZ60)))</f>
        <v>-</v>
      </c>
      <c r="JB60" s="64"/>
      <c r="JC60" s="102">
        <f>IF(ISBLANK($JH$3),"",IF(ISBLANK(Tipy!HR54),0,IF(AND(Tipy!HR54=Výsledky!$JF$3,Tipy!HT54=Výsledky!$JH$3),60,0)))</f>
        <v>0</v>
      </c>
      <c r="JD60" s="101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01">
        <f>IF(ISBLANK($JH$3),"",IF(OR(Tipy!HU54=Výsledky!$JC$6,Tipy!HU54=Výsledky!$JC$7,Tipy!HU54=Výsledky!$JC$8,Tipy!HU54=Výsledky!$JC$9),VLOOKUP(Tipy!HU54,'Kategórie hráčov'!$A$2:$B$51,2,FALSE),0))</f>
        <v>0</v>
      </c>
      <c r="JF60" s="101">
        <f>IF(ISBLANK($JH$3),"",IF(OR(Tipy!HV54=Výsledky!$JF$6,Tipy!HV54=Výsledky!$JF$7,Tipy!HV54=Výsledky!$JF$8,Tipy!HV54=Výsledky!$JF$9),VLOOKUP(Tipy!HV54,'Kategórie hráčov'!$A$27:$B$76,2,FALSE),0))</f>
        <v>0</v>
      </c>
      <c r="JG60" s="30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63" t="str">
        <f>IF(ISBLANK($JH$3),"",IF(ISBLANK(Tipy!HR54),"-",SUM(JC60:JG60)))</f>
        <v>-</v>
      </c>
      <c r="JI60" s="64"/>
      <c r="JJ60" s="61">
        <f>IF(ISBLANK($JH$3),"",IF(ISBLANK(Tipy!HX54),0,IF(AND(Tipy!HX54=Výsledky!$JF$3,Tipy!HZ54=Výsledky!$JH$3),60,0)))</f>
        <v>0</v>
      </c>
      <c r="JK60" s="61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61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61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62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65" t="str">
        <f>IF(ISBLANK($JH$3),"",IF(ISBLANK(Tipy!HX54),"-",SUM(JJ60:JN60)))</f>
        <v>-</v>
      </c>
      <c r="JP60" s="64"/>
      <c r="JQ60" s="61">
        <f>IF(ISBLANK($JV$3),"",IF(ISBLANK(Tipy!ID54),0,IF(AND(Tipy!ID54=Výsledky!$JT$3,Tipy!IF54=Výsledky!$JV$3),60,0)))</f>
        <v>0</v>
      </c>
      <c r="JR60" s="61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61">
        <f>IF(ISBLANK($JV$3),"",IF(OR(Tipy!IG54=Výsledky!$JQ$6,Tipy!IG54=Výsledky!$JQ$7,Tipy!IG54=Výsledky!$JQ$8,Tipy!IG54=Výsledky!$JQ$9),VLOOKUP(Tipy!IG54,'Kategórie hráčov'!$A$2:$B$51,2,FALSE),0))</f>
        <v>0</v>
      </c>
      <c r="JT60" s="61">
        <f>IF(ISBLANK($JV$3),"",IF(OR(Tipy!IH54=Výsledky!$JT$6,Tipy!IH54=Výsledky!$JT$7,Tipy!IH54=Výsledky!$JT$8,Tipy!IH54=Výsledky!$JT$9),VLOOKUP(Tipy!IH54,'Kategórie hráčov'!$A$27:$B$76,2,FALSE),0))</f>
        <v>0</v>
      </c>
      <c r="JU60" s="62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65" t="str">
        <f>IF(ISBLANK($JV$3),"",IF(ISBLANK(Tipy!ID54),"-",SUM(JQ60:JU60)))</f>
        <v>-</v>
      </c>
      <c r="JW60" s="64"/>
      <c r="JX60" s="61">
        <f>IF(ISBLANK($KQ$3),"",IF(ISBLANK(Tipy!IJ54),0,IF(AND(Tipy!IJ54=Výsledky!$KO$3,Tipy!IL54=Výsledky!$KQ$3),60,0)))</f>
        <v>0</v>
      </c>
      <c r="JY60" s="61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>0</v>
      </c>
      <c r="JZ60" s="61">
        <f>IF(ISBLANK($KQ$3),"",IF(OR(Tipy!IM54=Výsledky!$JX$6,Tipy!IM54=Výsledky!$JX$7,Tipy!IM54=Výsledky!$JX$8,Tipy!IM54=Výsledky!$JX$9),IF(VLOOKUP(Tipy!IM54,'Kategórie hráčov'!$A$2:$B$46,2,FALSE)=30,30,20),0))</f>
        <v>0</v>
      </c>
      <c r="KA60" s="61">
        <f>IF(ISBLANK($KQ$3),"",IF(OR(Tipy!IN54=Výsledky!$KA$6,Tipy!IN54=Výsledky!$KA$7,Tipy!IN54=Výsledky!$KA$8,Tipy!IN54=Výsledky!$KA$9),IF(VLOOKUP(Tipy!IN54,'Kategórie hráčov'!$A$2:$B$46,2,FALSE)=30,30,20),0))</f>
        <v>0</v>
      </c>
      <c r="KB60" s="62">
        <f>IF(ISBLANK($KQ$3),"",IF(ISBLANK(Tipy!IJ54),0,IF(OR(AND(Tipy!IJ54=Výsledky!$KO$3,OR(Tipy!IL54=Výsledky!$KQ$3+1,Tipy!IL54=Výsledky!$KQ$3-1)),AND(Tipy!IL54=Výsledky!$KQ$3,OR(Tipy!IJ54=Výsledky!$KO$3+1,Tipy!IJ54=Výsledky!$KO$3-1))),10,0)))</f>
        <v>0</v>
      </c>
      <c r="KC60" s="65" t="str">
        <f>IF(ISBLANK($KQ$3),"",IF(ISBLANK(Tipy!IJ54),"-",SUM(JX60:KB60)))</f>
        <v>-</v>
      </c>
      <c r="KD60" s="64"/>
      <c r="KE60" s="61">
        <f>IF(ISBLANK($KJ$3),"",IF(ISBLANK(Tipy!IP54),0,IF(AND(Tipy!IP54=Výsledky!$KH$3,Tipy!IR54=Výsledky!$KJ$3),60,0)))</f>
        <v>0</v>
      </c>
      <c r="KF60" s="61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61">
        <f>IF(ISBLANK($KJ$3),"",IF(OR(Tipy!IS54=Výsledky!$KE$6,Tipy!IS54=Výsledky!$KE$7,Tipy!IS54=Výsledky!$KE$8,Tipy!IS54=Výsledky!$KE$9),VLOOKUP(Tipy!IS54,'Kategórie hráčov'!$A$2:$B$51,2,FALSE),0))</f>
        <v>0</v>
      </c>
      <c r="KH60" s="61">
        <f>IF(ISBLANK($KJ$3),"",IF(OR(Tipy!IT54=Výsledky!$KH$6,Tipy!IT54=Výsledky!$KH$7,Tipy!IT54=Výsledky!$KH$8,Tipy!IT54=Výsledky!$KH$9),VLOOKUP(Tipy!IT54,'Kategórie hráčov'!$A$27:$B$76,2,FALSE),0))</f>
        <v>0</v>
      </c>
      <c r="KI60" s="62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65" t="str">
        <f>IF(ISBLANK($KJ$3),"",IF(ISBLANK(Tipy!IP54),"-",SUM(KE60:KI60)))</f>
        <v>-</v>
      </c>
      <c r="KK60" s="64"/>
      <c r="KL60" s="61">
        <f>IF(ISBLANK($KQ$3),"",IF(ISBLANK(Tipy!IV54),0,IF(AND(Tipy!IV54=Výsledky!$KO$3,Tipy!IX54=Výsledky!$KQ$3),60,0)))</f>
        <v>0</v>
      </c>
      <c r="KM60" s="61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61">
        <f>IF(ISBLANK($KQ$3),"",IF(OR(Tipy!IY54=Výsledky!$KL$6,Tipy!IY54=Výsledky!$KL$7,Tipy!IY54=Výsledky!$KL$8,Tipy!IY54=Výsledky!$KL$9),VLOOKUP(Tipy!IY54,'Kategórie hráčov'!$A$2:$B$51,2,FALSE),0))</f>
        <v>0</v>
      </c>
      <c r="KO60" s="61">
        <f>IF(ISBLANK($KQ$3),"",IF(OR(Tipy!IZ54=Výsledky!$KO$6,Tipy!IZ54=Výsledky!$KO$7,Tipy!IZ54=Výsledky!$KO$8,Tipy!IZ54=Výsledky!$KO$9),VLOOKUP(Tipy!IZ54,'Kategórie hráčov'!$A$27:$B$76,2,FALSE),0))</f>
        <v>0</v>
      </c>
      <c r="KP60" s="62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65" t="str">
        <f>IF(ISBLANK($KJ$3),"",IF(ISBLANK(Tipy!IV54),"-",SUM(KL60:KP60)))</f>
        <v>-</v>
      </c>
      <c r="KR60" s="64"/>
      <c r="KS60" s="61">
        <f>IF(ISBLANK($KX$3),"",IF(ISBLANK(Tipy!JB54),0,IF(AND(Tipy!JB54=Výsledky!$KV$3,Tipy!JD54=Výsledky!$KX$3),60,0)))</f>
        <v>0</v>
      </c>
      <c r="KT60" s="61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61">
        <f>IF(ISBLANK($KX$3),"",IF(OR(Tipy!JE54=Výsledky!$KS$6,Tipy!JE54=Výsledky!$KS$7,Tipy!JE54=Výsledky!$KS$8,Tipy!JE54=Výsledky!$KS$9),VLOOKUP(Tipy!JE54,'Kategórie hráčov'!$A$2:$B$51,2,FALSE),0))</f>
        <v>0</v>
      </c>
      <c r="KV60" s="61">
        <f>IF(ISBLANK($KX$3),"",IF(OR(Tipy!JF54=Výsledky!$KV$6,Tipy!JF54=Výsledky!$KV$7,Tipy!JF54=Výsledky!$KV$8,Tipy!JF54=Výsledky!$KV$9),VLOOKUP(Tipy!JF54,'Kategórie hráčov'!$A$27:$B$76,2,FALSE),0))</f>
        <v>0</v>
      </c>
      <c r="KW60" s="62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65" t="str">
        <f>IF(ISBLANK($KX$3),"",IF(ISBLANK(Tipy!JB54),"-",SUM(KS60:KW60)))</f>
        <v>-</v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>
        <f>IF(ISBLANK($JH$3),"",IF(ISBLANK(Tipy!JU54),0,IF(AND(Tipy!JU54=Výsledky!$JF$3,Tipy!JW54=Výsledky!$JH$3),60,0)))</f>
        <v>0</v>
      </c>
      <c r="LH60" s="61" t="e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>#VALUE!</v>
      </c>
      <c r="LI60" s="61" t="e">
        <f>IF(ISBLANK($JH$3),"",IF(OR(Tipy!JX54=Výsledky!#REF!,Tipy!JX54=Výsledky!#REF!,Tipy!JX54=Výsledky!#REF!,Tipy!JX54=Výsledky!$JJ$9),IF(VLOOKUP(Tipy!JX54,'Kategórie hráčov'!$A$2:$B$46,2,FALSE)=30,30,20),0))</f>
        <v>#REF!</v>
      </c>
      <c r="LJ60" s="61" t="e">
        <f>IF(ISBLANK($JH$3),"",IF(OR(Tipy!JY54=Výsledky!#REF!,Tipy!JY54=Výsledky!#REF!,Tipy!JY54=Výsledky!#REF!,Tipy!JY54=Výsledky!$JM$9),IF(VLOOKUP(Tipy!JY54,'Kategórie hráčov'!$A$2:$B$46,2,FALSE)=30,30,20),0))</f>
        <v>#REF!</v>
      </c>
      <c r="LK60" s="62">
        <f>IF(ISBLANK($JH$3),"",IF(ISBLANK(Tipy!JU54),0,IF(OR(AND(Tipy!JU54=Výsledky!$JF$3,OR(Tipy!JW54=Výsledky!$JH$3+1,Tipy!JW54=Výsledky!$JH$3-1)),AND(Tipy!JW54=Výsledky!$JH$3,OR(Tipy!JU54=Výsledky!$JF$3+1,Tipy!JU54=Výsledky!$JF$3-1))),10,0)))</f>
        <v>0</v>
      </c>
      <c r="LL60" s="65" t="e">
        <f>IF(ISBLANK($JH$3),"",IF(ISBLANK(Tipy!JU54),"-",SUM(LG60:LK60)))</f>
        <v>#VALUE!</v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>
        <f>IF(ISBLANK($JH$3),"",IF(ISBLANK(Tipy!KI54),0,IF(AND(Tipy!KI54=Výsledky!$JF$3,Tipy!KK54=Výsledky!$JH$3),60,0)))</f>
        <v>0</v>
      </c>
      <c r="LV60" s="61" t="e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>#VALUE!</v>
      </c>
      <c r="LW60" s="61" t="e">
        <f>IF(ISBLANK($JH$3),"",IF(OR(Tipy!KL54=Výsledky!#REF!,Tipy!KL54=Výsledky!#REF!,Tipy!KL54=Výsledky!#REF!,Tipy!KL54=Výsledky!$JJ$9),IF(VLOOKUP(Tipy!KL54,'Kategórie hráčov'!$A$2:$B$46,2,FALSE)=30,30,20),0))</f>
        <v>#REF!</v>
      </c>
      <c r="LX60" s="61" t="e">
        <f>IF(ISBLANK($JH$3),"",IF(OR(Tipy!KM54=Výsledky!#REF!,Tipy!KM54=Výsledky!#REF!,Tipy!KM54=Výsledky!#REF!,Tipy!KM54=Výsledky!$JM$9),IF(VLOOKUP(Tipy!KM54,'Kategórie hráčov'!$A$2:$B$46,2,FALSE)=30,30,20),0))</f>
        <v>#REF!</v>
      </c>
      <c r="LY60" s="62">
        <f>IF(ISBLANK($JH$3),"",IF(ISBLANK(Tipy!KI54),0,IF(OR(AND(Tipy!KI54=Výsledky!$JF$3,OR(Tipy!KK54=Výsledky!$JH$3+1,Tipy!KK54=Výsledky!$JH$3-1)),AND(Tipy!KK54=Výsledky!$JH$3,OR(Tipy!KI54=Výsledky!$JF$3+1,Tipy!KI54=Výsledky!$JF$3-1))),10,0)))</f>
        <v>0</v>
      </c>
      <c r="LZ60" s="65" t="e">
        <f>IF(ISBLANK($JH$3),"",IF(ISBLANK(Tipy!KI54),"-",SUM(LU60:LY60)))</f>
        <v>#VALUE!</v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 x14ac:dyDescent="0.2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>
        <f>IF(ISBLANK($GB$3),"",IF(ISBLANK(Tipy!EX55),0,IF(AND(Tipy!EX55=Výsledky!$FZ$3,Tipy!EZ55=Výsledky!$GB$3),60,0)))</f>
        <v>0</v>
      </c>
      <c r="FX61" s="61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61">
        <f>IF(ISBLANK($GB$3),"",IF(OR(Tipy!FA55=Výsledky!$FW$6,Tipy!FA55=Výsledky!$FW$7,Tipy!FA55=Výsledky!$FW$8,Tipy!FA55=Výsledky!$FW$9),IF(VLOOKUP(Tipy!FA55,'Kategórie hráčov'!$A$2:$B$46,2,FALSE)=30,30,20),0))</f>
        <v>0</v>
      </c>
      <c r="FZ61" s="61">
        <f>IF(ISBLANK($GB$3),"",IF(OR(Tipy!FB55=Výsledky!$FZ$6,Tipy!FB55=Výsledky!$FZ$7,Tipy!FB55=Výsledky!$FZ$8,Tipy!FB55=Výsledky!$FZ$9),IF(VLOOKUP(Tipy!FB55,'Kategórie hráčov'!$A$2:$B$46,2,FALSE)=30,30,20),0))</f>
        <v>0</v>
      </c>
      <c r="GA61" s="62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5">
        <f>IF(ISBLANK($GB$3),"",IF(ISBLANK(Tipy!EX55),"-",SUM(FW61:GA61)))</f>
        <v>0</v>
      </c>
      <c r="GC61" s="64"/>
      <c r="GD61" s="61">
        <f>IF(ISBLANK($GI$3),"",IF(ISBLANK(Tipy!FD55),0,IF(AND(Tipy!FD55=Výsledky!$GG$3,Tipy!FF55=Výsledky!$GI$3),60,0)))</f>
        <v>0</v>
      </c>
      <c r="GE61" s="61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61">
        <f>IF(ISBLANK($GI$3),"",IF(OR(Tipy!FG55=Výsledky!$GD$6,Tipy!FG55=Výsledky!$GD$7,Tipy!FG55=Výsledky!$GD$8,Tipy!FG55=Výsledky!$GD$9),VLOOKUP(Tipy!FG55,'Kategórie hráčov'!$A$2:$B$51,2,FALSE),0))</f>
        <v>0</v>
      </c>
      <c r="GG61" s="61">
        <f>IF(ISBLANK($GI$3),"",IF(OR(Tipy!FH55=Výsledky!$GG$6,Tipy!FH55=Výsledky!$GG$7,Tipy!FH55=Výsledky!$GG$8,Tipy!FH55=Výsledky!$GG$9),VLOOKUP(Tipy!FH55,'Kategórie hráčov'!$A$27:$B$76,2,FALSE),0))</f>
        <v>20</v>
      </c>
      <c r="GH61" s="62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5">
        <f>IF(ISBLANK($GI$3),"",IF(ISBLANK(Tipy!FD55),"-",SUM(GD61:GH61)))</f>
        <v>20</v>
      </c>
      <c r="GJ61" s="64"/>
      <c r="GK61" s="61">
        <f>IF(ISBLANK($GP$3),"",IF(ISBLANK(Tipy!FJ55),0,IF(AND(Tipy!FJ55=Výsledky!$GN$3,Tipy!FL55=Výsledky!$GP$3),60,0)))</f>
        <v>0</v>
      </c>
      <c r="GL61" s="61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61">
        <f>IF(ISBLANK($GP$3),"",IF(OR(Tipy!FM55=Výsledky!$GK$6,Tipy!FM55=Výsledky!$GK$7,Tipy!FM55=Výsledky!$GK$8,Tipy!FM55=Výsledky!$GK$9),VLOOKUP(Tipy!FM55,'Kategórie hráčov'!$A$2:$B$51,2,FALSE),0))</f>
        <v>20</v>
      </c>
      <c r="GN61" s="61">
        <f>IF(ISBLANK($GP$3),"",IF(OR(Tipy!FN55=Výsledky!$GN$6,Tipy!FN55=Výsledky!$GN$7,Tipy!FN55=Výsledky!$GN$8,Tipy!FN55=Výsledky!$GN$9),VLOOKUP(Tipy!FN55,'Kategórie hráčov'!$A$27:$B$76,2,FALSE),0))</f>
        <v>30</v>
      </c>
      <c r="GO61" s="62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5">
        <f>IF(ISBLANK($GP$3),"",IF(ISBLANK(Tipy!FJ55),"-",SUM(GK61:GO61)))</f>
        <v>50</v>
      </c>
      <c r="GQ61" s="64"/>
      <c r="GR61" s="61">
        <f>IF(ISBLANK($GW$3),"",IF(ISBLANK(Tipy!FP55),0,IF(AND(Tipy!FP55=Výsledky!$GU$3,Tipy!FR55=Výsledky!$GW$3),60,0)))</f>
        <v>0</v>
      </c>
      <c r="GS61" s="61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61">
        <f>IF(ISBLANK($GW$3),"",IF(OR(Tipy!FS55=Výsledky!$GR$6,Tipy!FS55=Výsledky!$GR$7,Tipy!FS55=Výsledky!$GR$8,Tipy!FS55=Výsledky!$GR$9),VLOOKUP(Tipy!FS55,'Kategórie hráčov'!$A$2:$B$51,2,FALSE),0))</f>
        <v>20</v>
      </c>
      <c r="GU61" s="61">
        <f>IF(ISBLANK($GW$3),"",IF(OR(Tipy!FT55=Výsledky!$GU$6,Tipy!FT55=Výsledky!$GU$7,Tipy!FT55=Výsledky!$GU$8,Tipy!FT55=Výsledky!$GU$9),VLOOKUP(Tipy!FT55,'Kategórie hráčov'!$A$27:$B$76,2,FALSE),0))</f>
        <v>0</v>
      </c>
      <c r="GV61" s="62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5">
        <f>IF(ISBLANK($GW$3),"",IF(ISBLANK(Tipy!FP55),"-",SUM(GR61:GV61)))</f>
        <v>50</v>
      </c>
      <c r="GX61" s="64"/>
      <c r="GY61" s="61">
        <f>IF(ISBLANK($HD$3),"",IF(ISBLANK(Tipy!FV55),0,IF(AND(Tipy!FV55=Výsledky!$HB$3,Tipy!FX55=Výsledky!$HD$3),60,0)))</f>
        <v>0</v>
      </c>
      <c r="GZ61" s="61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61">
        <f>IF(ISBLANK($HD$3),"",IF(OR(Tipy!FY55=Výsledky!$GY$6,Tipy!FY55=Výsledky!$GY$7,Tipy!FY55=Výsledky!$GY$8,Tipy!FY55=Výsledky!$GY$9),VLOOKUP(Tipy!FY55,'Kategórie hráčov'!$A$2:$B$51,2,FALSE),0))</f>
        <v>20</v>
      </c>
      <c r="HB61" s="61">
        <f>IF(ISBLANK($HD$3),"",IF(OR(Tipy!FZ55=Výsledky!$HB$6,Tipy!FZ55=Výsledky!$HB$7,Tipy!FZ55=Výsledky!$HB$8,Tipy!FZ55=Výsledky!$HB$9),VLOOKUP(Tipy!FZ55,'Kategórie hráčov'!$A$27:$B$76,2,FALSE),0))</f>
        <v>20</v>
      </c>
      <c r="HC61" s="62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5">
        <f>IF(ISBLANK($HD$3),"",IF(ISBLANK(Tipy!FV55),"-",SUM(GY61:HC61)))</f>
        <v>60</v>
      </c>
      <c r="HE61" s="64"/>
      <c r="HF61" s="61">
        <f>IF(ISBLANK($HK$3),"",IF(ISBLANK(Tipy!GB55),0,IF(AND(Tipy!GB55=Výsledky!$HI$3,Tipy!GD55=Výsledky!$HK$3),60,0)))</f>
        <v>60</v>
      </c>
      <c r="HG61" s="61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61">
        <f>IF(ISBLANK($HK$3),"",IF(OR(Tipy!GE55=Výsledky!$HF$6,Tipy!GE55=Výsledky!$HF$7,Tipy!GE55=Výsledky!$HF$8,Tipy!GE55=Výsledky!$HF$9),VLOOKUP(Tipy!GE55,'Kategórie hráčov'!$A$2:$B$51,2,FALSE),0))</f>
        <v>0</v>
      </c>
      <c r="HI61" s="61">
        <f>IF(ISBLANK($HK$3),"",IF(OR(Tipy!GF55=Výsledky!$HI$6,Tipy!GF55=Výsledky!$HI$7,Tipy!GF55=Výsledky!$HI$8,Tipy!GF55=Výsledky!$HI$9),VLOOKUP(Tipy!GF55,'Kategórie hráčov'!$A$27:$B$76,2,FALSE),0))</f>
        <v>0</v>
      </c>
      <c r="HJ61" s="62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5">
        <f>IF(ISBLANK($HK$3),"",IF(ISBLANK(Tipy!GB55),"-",SUM(HF61:HJ61)))</f>
        <v>60</v>
      </c>
      <c r="HL61" s="64"/>
      <c r="HM61" s="61">
        <f>IF(ISBLANK($HR$3),"",IF(ISBLANK(Tipy!GH55),0,IF(AND(Tipy!GH55=Výsledky!$HP$3,Tipy!GJ55=Výsledky!$HR$3),60,0)))</f>
        <v>0</v>
      </c>
      <c r="HN61" s="61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61">
        <f>IF(ISBLANK($HR$3),"",IF(OR(Tipy!GK55=Výsledky!$HM$6,Tipy!GK55=Výsledky!$HM$7,Tipy!GK55=Výsledky!$HM$8,Tipy!GK55=Výsledky!$HM$9),VLOOKUP(Tipy!GK55,'Kategórie hráčov'!$A$2:$B$51,2,FALSE),0))</f>
        <v>0</v>
      </c>
      <c r="HP61" s="61">
        <f>IF(ISBLANK($HR$3),"",IF(OR(Tipy!GL55=Výsledky!$HP$6,Tipy!GL55=Výsledky!$HP$7,Tipy!GL55=Výsledky!$HP$8,Tipy!GL55=Výsledky!$HP$9),VLOOKUP(Tipy!GL55,'Kategórie hráčov'!$A$27:$B$76,2,FALSE),0))</f>
        <v>0</v>
      </c>
      <c r="HQ61" s="62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5">
        <f>IF(ISBLANK($HR$3),"",IF(ISBLANK(Tipy!GH55),"-",SUM(HM61:HQ61)))</f>
        <v>20</v>
      </c>
      <c r="HS61" s="64"/>
      <c r="HT61" s="61">
        <f>IF(ISBLANK($HY$3),"",IF(ISBLANK(Tipy!GN55),0,IF(AND(Tipy!GN55=Výsledky!$HW$3,Tipy!GP55=Výsledky!$HY$3),60,0)))</f>
        <v>0</v>
      </c>
      <c r="HU61" s="61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61">
        <f>IF(ISBLANK($HY$3),"",IF(OR(Tipy!GQ55=Výsledky!$HT$6,Tipy!GQ55=Výsledky!$HT$7,Tipy!GQ55=Výsledky!$HT$8,Tipy!GQ55=Výsledky!$HT$9),VLOOKUP(Tipy!GQ55,'Kategórie hráčov'!$A$2:$B$51,2,FALSE),0))</f>
        <v>20</v>
      </c>
      <c r="HW61" s="61">
        <f>IF(ISBLANK($HY$3),"",IF(OR(Tipy!GR55=Výsledky!$HW$6,Tipy!GR55=Výsledky!$HW$7,Tipy!GR55=Výsledky!$HW$8,Tipy!GR55=Výsledky!$HW$9),VLOOKUP(Tipy!GR55,'Kategórie hráčov'!$A$27:$B$76,2,FALSE),0))</f>
        <v>20</v>
      </c>
      <c r="HX61" s="62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5">
        <f>IF(ISBLANK($HY$3),"",IF(ISBLANK(Tipy!GN55),"-",SUM(HT61:HX61)))</f>
        <v>60</v>
      </c>
      <c r="HZ61" s="64"/>
      <c r="IA61" s="61">
        <f>IF(ISBLANK($IF$3),"",IF(ISBLANK(Tipy!GT55),0,IF(AND(Tipy!GT55=Výsledky!$ID$3,Tipy!GV55=Výsledky!$IF$3),60,0)))</f>
        <v>0</v>
      </c>
      <c r="IB61" s="61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61">
        <f>IF(ISBLANK($IF$3),"",IF(OR(Tipy!GW55=Výsledky!$IA$6,Tipy!GW55=Výsledky!$IA$7,Tipy!GW55=Výsledky!$IA$8,Tipy!GW55=Výsledky!$IA$9),VLOOKUP(Tipy!GW55,'Kategórie hráčov'!$A$2:$B$51,2,FALSE),0))</f>
        <v>0</v>
      </c>
      <c r="ID61" s="61">
        <f>IF(ISBLANK($IF$3),"",IF(OR(Tipy!GX55=Výsledky!$ID$6,Tipy!GX55=Výsledky!$ID$7,Tipy!GX55=Výsledky!$ID$8,Tipy!GX55=Výsledky!$ID$9),IF(VLOOKUP(Tipy!GX55,'Kategórie hráčov'!$A$2:$B$46,2,FALSE)=30,30,20),0))</f>
        <v>0</v>
      </c>
      <c r="IE61" s="62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65">
        <f>IF(ISBLANK($IF$3),"",IF(ISBLANK(Tipy!GT55),"-",SUM(IA61:IE61)))</f>
        <v>0</v>
      </c>
      <c r="IG61" s="64"/>
      <c r="IH61" s="61">
        <f>IF(ISBLANK($IM$3),"",IF(ISBLANK(Tipy!GZ55),0,IF(AND(Tipy!GZ55=Výsledky!$IK$3,Tipy!HB55=Výsledky!$IM$3),60,0)))</f>
        <v>0</v>
      </c>
      <c r="II61" s="61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61">
        <f>IF(ISBLANK($IM$3),"",IF(OR(Tipy!HC55=Výsledky!$IH$6,Tipy!HC55=Výsledky!$IH$7,Tipy!HC55=Výsledky!$IH$8,Tipy!HC55=Výsledky!$IH$9),VLOOKUP(Tipy!HC55,'Kategórie hráčov'!$A$2:$B$51,2,FALSE),0))</f>
        <v>20</v>
      </c>
      <c r="IK61" s="61">
        <f>IF(ISBLANK($IM$3),"",IF(OR(Tipy!HD55=Výsledky!$IK$6,Tipy!HD55=Výsledky!$IK$7,Tipy!HD55=Výsledky!$IK$8,Tipy!HD55=Výsledky!$IK$9),VLOOKUP(Tipy!HD55,'Kategórie hráčov'!$A$27:$B$76,2,FALSE),0))</f>
        <v>0</v>
      </c>
      <c r="IL61" s="62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65">
        <f>IF(ISBLANK($IM$3),"",IF(ISBLANK(Tipy!GZ55),"-",SUM(IH61:IL61)))</f>
        <v>40</v>
      </c>
      <c r="IN61" s="64"/>
      <c r="IO61" s="61">
        <f>IF(ISBLANK($IT$3),"",IF(ISBLANK(Tipy!HF55),0,IF(AND(Tipy!HF55=Výsledky!$IR$3,Tipy!HH55=Výsledky!$IT$3),60,0)))</f>
        <v>0</v>
      </c>
      <c r="IP61" s="61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61">
        <f>IF(ISBLANK($IT$3),"",IF(OR(Tipy!HI55=Výsledky!$IO$6,Tipy!HI55=Výsledky!$IO$7,Tipy!HI55=Výsledky!$IO$8,Tipy!HI55=Výsledky!$IO$9),VLOOKUP(Tipy!HI55,'Kategórie hráčov'!$A$2:$B$51,2,FALSE),0))</f>
        <v>0</v>
      </c>
      <c r="IR61" s="61">
        <f>IF(ISBLANK($IT$3),"",IF(OR(Tipy!HJ55=Výsledky!$IR$6,Tipy!HJ55=Výsledky!$IR$7,Tipy!HJ55=Výsledky!$IR$8,Tipy!HJ55=Výsledky!$IR$9),VLOOKUP(Tipy!HJ55,'Kategórie hráčov'!$A$27:$B$76,2,FALSE),0))</f>
        <v>20</v>
      </c>
      <c r="IS61" s="62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65">
        <f>IF(ISBLANK($IT$3),"",IF(ISBLANK(Tipy!HF55),"-",SUM(IO61:IS61)))</f>
        <v>40</v>
      </c>
      <c r="IU61" s="64"/>
      <c r="IV61" s="61">
        <f>IF(ISBLANK($JA$3),"",IF(ISBLANK(Tipy!HL55),0,IF(AND(Tipy!HL55=Výsledky!$IY$3,Tipy!HN55=Výsledky!$JA$3),60,0)))</f>
        <v>0</v>
      </c>
      <c r="IW61" s="61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61">
        <f>IF(ISBLANK($JA$3),"",IF(OR(Tipy!HO55=Výsledky!$IV$6,Tipy!HO55=Výsledky!$IV$7,Tipy!HO55=Výsledky!$IV$8,Tipy!HO55=Výsledky!$IV$9),IF(VLOOKUP(Tipy!HO55,'Kategórie hráčov'!$A$2:$B$46,2,FALSE)=30,30,20),0))</f>
        <v>0</v>
      </c>
      <c r="IY61" s="61">
        <f>IF(ISBLANK($JA$3),"",IF(OR(Tipy!HP55=Výsledky!$IY$6,Tipy!HP55=Výsledky!$IY$7,Tipy!HP55=Výsledky!$IY$8,Tipy!HP55=Výsledky!$IY$9),IF(VLOOKUP(Tipy!HP55,'Kategórie hráčov'!$A$2:$B$46,2,FALSE)=30,30,20),0))</f>
        <v>0</v>
      </c>
      <c r="IZ61" s="62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65">
        <f>IF(ISBLANK($JA$3),"",IF(ISBLANK(Tipy!HL55),"-",SUM(IV61:IZ61)))</f>
        <v>0</v>
      </c>
      <c r="JB61" s="64"/>
      <c r="JC61" s="102">
        <f>IF(ISBLANK($JH$3),"",IF(ISBLANK(Tipy!HR55),0,IF(AND(Tipy!HR55=Výsledky!$JF$3,Tipy!HT55=Výsledky!$JH$3),60,0)))</f>
        <v>0</v>
      </c>
      <c r="JD61" s="101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01">
        <f>IF(ISBLANK($JH$3),"",IF(OR(Tipy!HU55=Výsledky!$JC$6,Tipy!HU55=Výsledky!$JC$7,Tipy!HU55=Výsledky!$JC$8,Tipy!HU55=Výsledky!$JC$9),VLOOKUP(Tipy!HU55,'Kategórie hráčov'!$A$2:$B$51,2,FALSE),0))</f>
        <v>20</v>
      </c>
      <c r="JF61" s="101">
        <f>IF(ISBLANK($JH$3),"",IF(OR(Tipy!HV55=Výsledky!$JF$6,Tipy!HV55=Výsledky!$JF$7,Tipy!HV55=Výsledky!$JF$8,Tipy!HV55=Výsledky!$JF$9),VLOOKUP(Tipy!HV55,'Kategórie hráčov'!$A$27:$B$76,2,FALSE),0))</f>
        <v>30</v>
      </c>
      <c r="JG61" s="30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63">
        <f>IF(ISBLANK($JH$3),"",IF(ISBLANK(Tipy!HR55),"-",SUM(JC61:JG61)))</f>
        <v>70</v>
      </c>
      <c r="JI61" s="64"/>
      <c r="JJ61" s="61">
        <f>IF(ISBLANK($JH$3),"",IF(ISBLANK(Tipy!HX55),0,IF(AND(Tipy!HX55=Výsledky!$JF$3,Tipy!HZ55=Výsledky!$JH$3),60,0)))</f>
        <v>0</v>
      </c>
      <c r="JK61" s="61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61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61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62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65" t="str">
        <f>IF(ISBLANK($JH$3),"",IF(ISBLANK(Tipy!HX55),"-",SUM(JJ61:JN61)))</f>
        <v>-</v>
      </c>
      <c r="JP61" s="64"/>
      <c r="JQ61" s="61">
        <f>IF(ISBLANK($JV$3),"",IF(ISBLANK(Tipy!ID55),0,IF(AND(Tipy!ID55=Výsledky!$JT$3,Tipy!IF55=Výsledky!$JV$3),60,0)))</f>
        <v>0</v>
      </c>
      <c r="JR61" s="61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61">
        <f>IF(ISBLANK($JV$3),"",IF(OR(Tipy!IG55=Výsledky!$JQ$6,Tipy!IG55=Výsledky!$JQ$7,Tipy!IG55=Výsledky!$JQ$8,Tipy!IG55=Výsledky!$JQ$9),VLOOKUP(Tipy!IG55,'Kategórie hráčov'!$A$2:$B$51,2,FALSE),0))</f>
        <v>20</v>
      </c>
      <c r="JT61" s="61">
        <f>IF(ISBLANK($JV$3),"",IF(OR(Tipy!IH55=Výsledky!$JT$6,Tipy!IH55=Výsledky!$JT$7,Tipy!IH55=Výsledky!$JT$8,Tipy!IH55=Výsledky!$JT$9),VLOOKUP(Tipy!IH55,'Kategórie hráčov'!$A$27:$B$76,2,FALSE),0))</f>
        <v>20</v>
      </c>
      <c r="JU61" s="62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65">
        <f>IF(ISBLANK($JV$3),"",IF(ISBLANK(Tipy!ID55),"-",SUM(JQ61:JU61)))</f>
        <v>70</v>
      </c>
      <c r="JW61" s="64"/>
      <c r="JX61" s="61">
        <f>IF(ISBLANK($KQ$3),"",IF(ISBLANK(Tipy!IJ55),0,IF(AND(Tipy!IJ55=Výsledky!$KO$3,Tipy!IL55=Výsledky!$KQ$3),60,0)))</f>
        <v>0</v>
      </c>
      <c r="JY61" s="61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>0</v>
      </c>
      <c r="JZ61" s="61">
        <f>IF(ISBLANK($KQ$3),"",IF(OR(Tipy!IM55=Výsledky!$JX$6,Tipy!IM55=Výsledky!$JX$7,Tipy!IM55=Výsledky!$JX$8,Tipy!IM55=Výsledky!$JX$9),IF(VLOOKUP(Tipy!IM55,'Kategórie hráčov'!$A$2:$B$46,2,FALSE)=30,30,20),0))</f>
        <v>0</v>
      </c>
      <c r="KA61" s="61">
        <f>IF(ISBLANK($KQ$3),"",IF(OR(Tipy!IN55=Výsledky!$KA$6,Tipy!IN55=Výsledky!$KA$7,Tipy!IN55=Výsledky!$KA$8,Tipy!IN55=Výsledky!$KA$9),IF(VLOOKUP(Tipy!IN55,'Kategórie hráčov'!$A$2:$B$46,2,FALSE)=30,30,20),0))</f>
        <v>0</v>
      </c>
      <c r="KB61" s="62">
        <f>IF(ISBLANK($KQ$3),"",IF(ISBLANK(Tipy!IJ55),0,IF(OR(AND(Tipy!IJ55=Výsledky!$KO$3,OR(Tipy!IL55=Výsledky!$KQ$3+1,Tipy!IL55=Výsledky!$KQ$3-1)),AND(Tipy!IL55=Výsledky!$KQ$3,OR(Tipy!IJ55=Výsledky!$KO$3+1,Tipy!IJ55=Výsledky!$KO$3-1))),10,0)))</f>
        <v>0</v>
      </c>
      <c r="KC61" s="65" t="str">
        <f>IF(ISBLANK($KQ$3),"",IF(ISBLANK(Tipy!IJ55),"-",SUM(JX61:KB61)))</f>
        <v>-</v>
      </c>
      <c r="KD61" s="64"/>
      <c r="KE61" s="61">
        <f>IF(ISBLANK($KJ$3),"",IF(ISBLANK(Tipy!IP55),0,IF(AND(Tipy!IP55=Výsledky!$KH$3,Tipy!IR55=Výsledky!$KJ$3),60,0)))</f>
        <v>0</v>
      </c>
      <c r="KF61" s="61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20</v>
      </c>
      <c r="KG61" s="61">
        <f>IF(ISBLANK($KJ$3),"",IF(OR(Tipy!IS55=Výsledky!$KE$6,Tipy!IS55=Výsledky!$KE$7,Tipy!IS55=Výsledky!$KE$8,Tipy!IS55=Výsledky!$KE$9),VLOOKUP(Tipy!IS55,'Kategórie hráčov'!$A$2:$B$51,2,FALSE),0))</f>
        <v>0</v>
      </c>
      <c r="KH61" s="61">
        <f>IF(ISBLANK($KJ$3),"",IF(OR(Tipy!IT55=Výsledky!$KH$6,Tipy!IT55=Výsledky!$KH$7,Tipy!IT55=Výsledky!$KH$8,Tipy!IT55=Výsledky!$KH$9),VLOOKUP(Tipy!IT55,'Kategórie hráčov'!$A$27:$B$76,2,FALSE),0))</f>
        <v>30</v>
      </c>
      <c r="KI61" s="62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65">
        <f>IF(ISBLANK($KJ$3),"",IF(ISBLANK(Tipy!IP55),"-",SUM(KE61:KI61)))</f>
        <v>50</v>
      </c>
      <c r="KK61" s="64"/>
      <c r="KL61" s="61">
        <f>IF(ISBLANK($KQ$3),"",IF(ISBLANK(Tipy!IV55),0,IF(AND(Tipy!IV55=Výsledky!$KO$3,Tipy!IX55=Výsledky!$KQ$3),60,0)))</f>
        <v>0</v>
      </c>
      <c r="KM61" s="61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61">
        <f>IF(ISBLANK($KQ$3),"",IF(OR(Tipy!IY55=Výsledky!$KL$6,Tipy!IY55=Výsledky!$KL$7,Tipy!IY55=Výsledky!$KL$8,Tipy!IY55=Výsledky!$KL$9),VLOOKUP(Tipy!IY55,'Kategórie hráčov'!$A$2:$B$51,2,FALSE),0))</f>
        <v>0</v>
      </c>
      <c r="KO61" s="61">
        <f>IF(ISBLANK($KQ$3),"",IF(OR(Tipy!IZ55=Výsledky!$KO$6,Tipy!IZ55=Výsledky!$KO$7,Tipy!IZ55=Výsledky!$KO$8,Tipy!IZ55=Výsledky!$KO$9),VLOOKUP(Tipy!IZ55,'Kategórie hráčov'!$A$27:$B$76,2,FALSE),0))</f>
        <v>0</v>
      </c>
      <c r="KP61" s="62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65">
        <f>IF(ISBLANK($KJ$3),"",IF(ISBLANK(Tipy!IV55),"-",SUM(KL61:KP61)))</f>
        <v>0</v>
      </c>
      <c r="KR61" s="64"/>
      <c r="KS61" s="61">
        <f>IF(ISBLANK($KX$3),"",IF(ISBLANK(Tipy!JB55),0,IF(AND(Tipy!JB55=Výsledky!$KV$3,Tipy!JD55=Výsledky!$KX$3),60,0)))</f>
        <v>0</v>
      </c>
      <c r="KT61" s="61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61">
        <f>IF(ISBLANK($KX$3),"",IF(OR(Tipy!JE55=Výsledky!$KS$6,Tipy!JE55=Výsledky!$KS$7,Tipy!JE55=Výsledky!$KS$8,Tipy!JE55=Výsledky!$KS$9),VLOOKUP(Tipy!JE55,'Kategórie hráčov'!$A$2:$B$51,2,FALSE),0))</f>
        <v>0</v>
      </c>
      <c r="KV61" s="61">
        <f>IF(ISBLANK($KX$3),"",IF(OR(Tipy!JF55=Výsledky!$KV$6,Tipy!JF55=Výsledky!$KV$7,Tipy!JF55=Výsledky!$KV$8,Tipy!JF55=Výsledky!$KV$9),VLOOKUP(Tipy!JF55,'Kategórie hráčov'!$A$27:$B$76,2,FALSE),0))</f>
        <v>0</v>
      </c>
      <c r="KW61" s="62">
        <f>IF(ISBLANK($KX$3),"",IF(ISBLANK(Tipy!JB55),0,IF(OR(AND(Tipy!JB55=Výsledky!$KV$3,OR(Tipy!JD55=Výsledky!$KX$3+1,Tipy!JD55=Výsledky!$KX$3-1)),AND(Tipy!JD55=Výsledky!$KX$3,OR(Tipy!JB55=Výsledky!$KV$3+1,Tipy!JB55=Výsledky!$KV$3-1))),10,0)))</f>
        <v>10</v>
      </c>
      <c r="KX61" s="65">
        <f>IF(ISBLANK($KX$3),"",IF(ISBLANK(Tipy!JB55),"-",SUM(KS61:KW61)))</f>
        <v>30</v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>
        <f>IF(ISBLANK($JH$3),"",IF(ISBLANK(Tipy!JU55),0,IF(AND(Tipy!JU55=Výsledky!$JF$3,Tipy!JW55=Výsledky!$JH$3),60,0)))</f>
        <v>0</v>
      </c>
      <c r="LH61" s="61" t="e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>#VALUE!</v>
      </c>
      <c r="LI61" s="61" t="e">
        <f>IF(ISBLANK($JH$3),"",IF(OR(Tipy!JX55=Výsledky!#REF!,Tipy!JX55=Výsledky!#REF!,Tipy!JX55=Výsledky!#REF!,Tipy!JX55=Výsledky!$JJ$9),IF(VLOOKUP(Tipy!JX55,'Kategórie hráčov'!$A$2:$B$46,2,FALSE)=30,30,20),0))</f>
        <v>#REF!</v>
      </c>
      <c r="LJ61" s="61" t="e">
        <f>IF(ISBLANK($JH$3),"",IF(OR(Tipy!JY55=Výsledky!#REF!,Tipy!JY55=Výsledky!#REF!,Tipy!JY55=Výsledky!#REF!,Tipy!JY55=Výsledky!$JM$9),IF(VLOOKUP(Tipy!JY55,'Kategórie hráčov'!$A$2:$B$46,2,FALSE)=30,30,20),0))</f>
        <v>#REF!</v>
      </c>
      <c r="LK61" s="62">
        <f>IF(ISBLANK($JH$3),"",IF(ISBLANK(Tipy!JU55),0,IF(OR(AND(Tipy!JU55=Výsledky!$JF$3,OR(Tipy!JW55=Výsledky!$JH$3+1,Tipy!JW55=Výsledky!$JH$3-1)),AND(Tipy!JW55=Výsledky!$JH$3,OR(Tipy!JU55=Výsledky!$JF$3+1,Tipy!JU55=Výsledky!$JF$3-1))),10,0)))</f>
        <v>0</v>
      </c>
      <c r="LL61" s="65" t="e">
        <f>IF(ISBLANK($JH$3),"",IF(ISBLANK(Tipy!JU55),"-",SUM(LG61:LK61)))</f>
        <v>#VALUE!</v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>
        <f>IF(ISBLANK($JH$3),"",IF(ISBLANK(Tipy!KI55),0,IF(AND(Tipy!KI55=Výsledky!$JF$3,Tipy!KK55=Výsledky!$JH$3),60,0)))</f>
        <v>0</v>
      </c>
      <c r="LV61" s="61" t="e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>#VALUE!</v>
      </c>
      <c r="LW61" s="61" t="e">
        <f>IF(ISBLANK($JH$3),"",IF(OR(Tipy!KL55=Výsledky!#REF!,Tipy!KL55=Výsledky!#REF!,Tipy!KL55=Výsledky!#REF!,Tipy!KL55=Výsledky!$JJ$9),IF(VLOOKUP(Tipy!KL55,'Kategórie hráčov'!$A$2:$B$46,2,FALSE)=30,30,20),0))</f>
        <v>#REF!</v>
      </c>
      <c r="LX61" s="61" t="e">
        <f>IF(ISBLANK($JH$3),"",IF(OR(Tipy!KM55=Výsledky!#REF!,Tipy!KM55=Výsledky!#REF!,Tipy!KM55=Výsledky!#REF!,Tipy!KM55=Výsledky!$JM$9),IF(VLOOKUP(Tipy!KM55,'Kategórie hráčov'!$A$2:$B$46,2,FALSE)=30,30,20),0))</f>
        <v>#REF!</v>
      </c>
      <c r="LY61" s="62">
        <f>IF(ISBLANK($JH$3),"",IF(ISBLANK(Tipy!KI55),0,IF(OR(AND(Tipy!KI55=Výsledky!$JF$3,OR(Tipy!KK55=Výsledky!$JH$3+1,Tipy!KK55=Výsledky!$JH$3-1)),AND(Tipy!KK55=Výsledky!$JH$3,OR(Tipy!KI55=Výsledky!$JF$3+1,Tipy!KI55=Výsledky!$JF$3-1))),10,0)))</f>
        <v>0</v>
      </c>
      <c r="LZ61" s="65" t="e">
        <f>IF(ISBLANK($JH$3),"",IF(ISBLANK(Tipy!KI55),"-",SUM(LU61:LY61)))</f>
        <v>#VALUE!</v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 x14ac:dyDescent="0.2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>
        <f>IF(ISBLANK($GB$3),"",IF(ISBLANK(Tipy!EX56),0,IF(AND(Tipy!EX56=Výsledky!$FZ$3,Tipy!EZ56=Výsledky!$GB$3),60,0)))</f>
        <v>0</v>
      </c>
      <c r="FX62" s="61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61">
        <f>IF(ISBLANK($GB$3),"",IF(OR(Tipy!FA56=Výsledky!$FW$6,Tipy!FA56=Výsledky!$FW$7,Tipy!FA56=Výsledky!$FW$8,Tipy!FA56=Výsledky!$FW$9),IF(VLOOKUP(Tipy!FA56,'Kategórie hráčov'!$A$2:$B$46,2,FALSE)=30,30,20),0))</f>
        <v>0</v>
      </c>
      <c r="FZ62" s="61">
        <f>IF(ISBLANK($GB$3),"",IF(OR(Tipy!FB56=Výsledky!$FZ$6,Tipy!FB56=Výsledky!$FZ$7,Tipy!FB56=Výsledky!$FZ$8,Tipy!FB56=Výsledky!$FZ$9),IF(VLOOKUP(Tipy!FB56,'Kategórie hráčov'!$A$2:$B$46,2,FALSE)=30,30,20),0))</f>
        <v>0</v>
      </c>
      <c r="GA62" s="62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5">
        <f>IF(ISBLANK($GB$3),"",IF(ISBLANK(Tipy!EX56),"-",SUM(FW62:GA62)))</f>
        <v>0</v>
      </c>
      <c r="GC62" s="64"/>
      <c r="GD62" s="61">
        <f>IF(ISBLANK($GI$3),"",IF(ISBLANK(Tipy!FD56),0,IF(AND(Tipy!FD56=Výsledky!$GG$3,Tipy!FF56=Výsledky!$GI$3),60,0)))</f>
        <v>0</v>
      </c>
      <c r="GE62" s="61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61">
        <f>IF(ISBLANK($GI$3),"",IF(OR(Tipy!FG56=Výsledky!$GD$6,Tipy!FG56=Výsledky!$GD$7,Tipy!FG56=Výsledky!$GD$8,Tipy!FG56=Výsledky!$GD$9),VLOOKUP(Tipy!FG56,'Kategórie hráčov'!$A$2:$B$51,2,FALSE),0))</f>
        <v>20</v>
      </c>
      <c r="GG62" s="61">
        <f>IF(ISBLANK($GI$3),"",IF(OR(Tipy!FH56=Výsledky!$GG$6,Tipy!FH56=Výsledky!$GG$7,Tipy!FH56=Výsledky!$GG$8,Tipy!FH56=Výsledky!$GG$9),VLOOKUP(Tipy!FH56,'Kategórie hráčov'!$A$27:$B$76,2,FALSE),0))</f>
        <v>0</v>
      </c>
      <c r="GH62" s="62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5">
        <f>IF(ISBLANK($GI$3),"",IF(ISBLANK(Tipy!FD56),"-",SUM(GD62:GH62)))</f>
        <v>20</v>
      </c>
      <c r="GJ62" s="64"/>
      <c r="GK62" s="61">
        <f>IF(ISBLANK($GP$3),"",IF(ISBLANK(Tipy!FJ56),0,IF(AND(Tipy!FJ56=Výsledky!$GN$3,Tipy!FL56=Výsledky!$GP$3),60,0)))</f>
        <v>0</v>
      </c>
      <c r="GL62" s="61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61">
        <f>IF(ISBLANK($GP$3),"",IF(OR(Tipy!FM56=Výsledky!$GK$6,Tipy!FM56=Výsledky!$GK$7,Tipy!FM56=Výsledky!$GK$8,Tipy!FM56=Výsledky!$GK$9),VLOOKUP(Tipy!FM56,'Kategórie hráčov'!$A$2:$B$51,2,FALSE),0))</f>
        <v>0</v>
      </c>
      <c r="GN62" s="61">
        <f>IF(ISBLANK($GP$3),"",IF(OR(Tipy!FN56=Výsledky!$GN$6,Tipy!FN56=Výsledky!$GN$7,Tipy!FN56=Výsledky!$GN$8,Tipy!FN56=Výsledky!$GN$9),VLOOKUP(Tipy!FN56,'Kategórie hráčov'!$A$27:$B$76,2,FALSE),0))</f>
        <v>0</v>
      </c>
      <c r="GO62" s="62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5">
        <f>IF(ISBLANK($GP$3),"",IF(ISBLANK(Tipy!FJ56),"-",SUM(GK62:GO62)))</f>
        <v>20</v>
      </c>
      <c r="GQ62" s="64"/>
      <c r="GR62" s="61">
        <f>IF(ISBLANK($GW$3),"",IF(ISBLANK(Tipy!FP56),0,IF(AND(Tipy!FP56=Výsledky!$GU$3,Tipy!FR56=Výsledky!$GW$3),60,0)))</f>
        <v>0</v>
      </c>
      <c r="GS62" s="61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61">
        <f>IF(ISBLANK($GW$3),"",IF(OR(Tipy!FS56=Výsledky!$GR$6,Tipy!FS56=Výsledky!$GR$7,Tipy!FS56=Výsledky!$GR$8,Tipy!FS56=Výsledky!$GR$9),VLOOKUP(Tipy!FS56,'Kategórie hráčov'!$A$2:$B$51,2,FALSE),0))</f>
        <v>0</v>
      </c>
      <c r="GU62" s="61">
        <f>IF(ISBLANK($GW$3),"",IF(OR(Tipy!FT56=Výsledky!$GU$6,Tipy!FT56=Výsledky!$GU$7,Tipy!FT56=Výsledky!$GU$8,Tipy!FT56=Výsledky!$GU$9),VLOOKUP(Tipy!FT56,'Kategórie hráčov'!$A$27:$B$76,2,FALSE),0))</f>
        <v>0</v>
      </c>
      <c r="GV62" s="62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5">
        <f>IF(ISBLANK($GW$3),"",IF(ISBLANK(Tipy!FP56),"-",SUM(GR62:GV62)))</f>
        <v>30</v>
      </c>
      <c r="GX62" s="64"/>
      <c r="GY62" s="61">
        <f>IF(ISBLANK($HD$3),"",IF(ISBLANK(Tipy!FV56),0,IF(AND(Tipy!FV56=Výsledky!$HB$3,Tipy!FX56=Výsledky!$HD$3),60,0)))</f>
        <v>0</v>
      </c>
      <c r="GZ62" s="61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61">
        <f>IF(ISBLANK($HD$3),"",IF(OR(Tipy!FY56=Výsledky!$GY$6,Tipy!FY56=Výsledky!$GY$7,Tipy!FY56=Výsledky!$GY$8,Tipy!FY56=Výsledky!$GY$9),VLOOKUP(Tipy!FY56,'Kategórie hráčov'!$A$2:$B$51,2,FALSE),0))</f>
        <v>20</v>
      </c>
      <c r="HB62" s="61">
        <f>IF(ISBLANK($HD$3),"",IF(OR(Tipy!FZ56=Výsledky!$HB$6,Tipy!FZ56=Výsledky!$HB$7,Tipy!FZ56=Výsledky!$HB$8,Tipy!FZ56=Výsledky!$HB$9),VLOOKUP(Tipy!FZ56,'Kategórie hráčov'!$A$27:$B$76,2,FALSE),0))</f>
        <v>0</v>
      </c>
      <c r="HC62" s="62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5">
        <f>IF(ISBLANK($HD$3),"",IF(ISBLANK(Tipy!FV56),"-",SUM(GY62:HC62)))</f>
        <v>40</v>
      </c>
      <c r="HE62" s="64"/>
      <c r="HF62" s="61">
        <f>IF(ISBLANK($HK$3),"",IF(ISBLANK(Tipy!GB56),0,IF(AND(Tipy!GB56=Výsledky!$HI$3,Tipy!GD56=Výsledky!$HK$3),60,0)))</f>
        <v>0</v>
      </c>
      <c r="HG62" s="61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61">
        <f>IF(ISBLANK($HK$3),"",IF(OR(Tipy!GE56=Výsledky!$HF$6,Tipy!GE56=Výsledky!$HF$7,Tipy!GE56=Výsledky!$HF$8,Tipy!GE56=Výsledky!$HF$9),VLOOKUP(Tipy!GE56,'Kategórie hráčov'!$A$2:$B$51,2,FALSE),0))</f>
        <v>0</v>
      </c>
      <c r="HI62" s="61">
        <f>IF(ISBLANK($HK$3),"",IF(OR(Tipy!GF56=Výsledky!$HI$6,Tipy!GF56=Výsledky!$HI$7,Tipy!GF56=Výsledky!$HI$8,Tipy!GF56=Výsledky!$HI$9),VLOOKUP(Tipy!GF56,'Kategórie hráčov'!$A$27:$B$76,2,FALSE),0))</f>
        <v>0</v>
      </c>
      <c r="HJ62" s="62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5">
        <f>IF(ISBLANK($HK$3),"",IF(ISBLANK(Tipy!GB56),"-",SUM(HF62:HJ62)))</f>
        <v>0</v>
      </c>
      <c r="HL62" s="64"/>
      <c r="HM62" s="61">
        <f>IF(ISBLANK($HR$3),"",IF(ISBLANK(Tipy!GH56),0,IF(AND(Tipy!GH56=Výsledky!$HP$3,Tipy!GJ56=Výsledky!$HR$3),60,0)))</f>
        <v>0</v>
      </c>
      <c r="HN62" s="61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61">
        <f>IF(ISBLANK($HR$3),"",IF(OR(Tipy!GK56=Výsledky!$HM$6,Tipy!GK56=Výsledky!$HM$7,Tipy!GK56=Výsledky!$HM$8,Tipy!GK56=Výsledky!$HM$9),VLOOKUP(Tipy!GK56,'Kategórie hráčov'!$A$2:$B$51,2,FALSE),0))</f>
        <v>0</v>
      </c>
      <c r="HP62" s="61">
        <f>IF(ISBLANK($HR$3),"",IF(OR(Tipy!GL56=Výsledky!$HP$6,Tipy!GL56=Výsledky!$HP$7,Tipy!GL56=Výsledky!$HP$8,Tipy!GL56=Výsledky!$HP$9),VLOOKUP(Tipy!GL56,'Kategórie hráčov'!$A$27:$B$76,2,FALSE),0))</f>
        <v>20</v>
      </c>
      <c r="HQ62" s="62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5">
        <f>IF(ISBLANK($HR$3),"",IF(ISBLANK(Tipy!GH56),"-",SUM(HM62:HQ62)))</f>
        <v>50</v>
      </c>
      <c r="HS62" s="64"/>
      <c r="HT62" s="61">
        <f>IF(ISBLANK($HY$3),"",IF(ISBLANK(Tipy!GN56),0,IF(AND(Tipy!GN56=Výsledky!$HW$3,Tipy!GP56=Výsledky!$HY$3),60,0)))</f>
        <v>0</v>
      </c>
      <c r="HU62" s="61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61">
        <f>IF(ISBLANK($HY$3),"",IF(OR(Tipy!GQ56=Výsledky!$HT$6,Tipy!GQ56=Výsledky!$HT$7,Tipy!GQ56=Výsledky!$HT$8,Tipy!GQ56=Výsledky!$HT$9),VLOOKUP(Tipy!GQ56,'Kategórie hráčov'!$A$2:$B$51,2,FALSE),0))</f>
        <v>20</v>
      </c>
      <c r="HW62" s="61">
        <f>IF(ISBLANK($HY$3),"",IF(OR(Tipy!GR56=Výsledky!$HW$6,Tipy!GR56=Výsledky!$HW$7,Tipy!GR56=Výsledky!$HW$8,Tipy!GR56=Výsledky!$HW$9),VLOOKUP(Tipy!GR56,'Kategórie hráčov'!$A$27:$B$76,2,FALSE),0))</f>
        <v>20</v>
      </c>
      <c r="HX62" s="62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5">
        <f>IF(ISBLANK($HY$3),"",IF(ISBLANK(Tipy!GN56),"-",SUM(HT62:HX62)))</f>
        <v>60</v>
      </c>
      <c r="HZ62" s="64"/>
      <c r="IA62" s="61">
        <f>IF(ISBLANK($IF$3),"",IF(ISBLANK(Tipy!GT56),0,IF(AND(Tipy!GT56=Výsledky!$ID$3,Tipy!GV56=Výsledky!$IF$3),60,0)))</f>
        <v>0</v>
      </c>
      <c r="IB62" s="61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61">
        <f>IF(ISBLANK($IF$3),"",IF(OR(Tipy!GW56=Výsledky!$IA$6,Tipy!GW56=Výsledky!$IA$7,Tipy!GW56=Výsledky!$IA$8,Tipy!GW56=Výsledky!$IA$9),VLOOKUP(Tipy!GW56,'Kategórie hráčov'!$A$2:$B$51,2,FALSE),0))</f>
        <v>0</v>
      </c>
      <c r="ID62" s="61">
        <f>IF(ISBLANK($IF$3),"",IF(OR(Tipy!GX56=Výsledky!$ID$6,Tipy!GX56=Výsledky!$ID$7,Tipy!GX56=Výsledky!$ID$8,Tipy!GX56=Výsledky!$ID$9),IF(VLOOKUP(Tipy!GX56,'Kategórie hráčov'!$A$2:$B$46,2,FALSE)=30,30,20),0))</f>
        <v>0</v>
      </c>
      <c r="IE62" s="62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65">
        <f>IF(ISBLANK($IF$3),"",IF(ISBLANK(Tipy!GT56),"-",SUM(IA62:IE62)))</f>
        <v>0</v>
      </c>
      <c r="IG62" s="64"/>
      <c r="IH62" s="61">
        <f>IF(ISBLANK($IM$3),"",IF(ISBLANK(Tipy!GZ56),0,IF(AND(Tipy!GZ56=Výsledky!$IK$3,Tipy!HB56=Výsledky!$IM$3),60,0)))</f>
        <v>0</v>
      </c>
      <c r="II62" s="61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61">
        <f>IF(ISBLANK($IM$3),"",IF(OR(Tipy!HC56=Výsledky!$IH$6,Tipy!HC56=Výsledky!$IH$7,Tipy!HC56=Výsledky!$IH$8,Tipy!HC56=Výsledky!$IH$9),VLOOKUP(Tipy!HC56,'Kategórie hráčov'!$A$2:$B$51,2,FALSE),0))</f>
        <v>20</v>
      </c>
      <c r="IK62" s="61">
        <f>IF(ISBLANK($IM$3),"",IF(OR(Tipy!HD56=Výsledky!$IK$6,Tipy!HD56=Výsledky!$IK$7,Tipy!HD56=Výsledky!$IK$8,Tipy!HD56=Výsledky!$IK$9),VLOOKUP(Tipy!HD56,'Kategórie hráčov'!$A$27:$B$76,2,FALSE),0))</f>
        <v>0</v>
      </c>
      <c r="IL62" s="62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65">
        <f>IF(ISBLANK($IM$3),"",IF(ISBLANK(Tipy!GZ56),"-",SUM(IH62:IL62)))</f>
        <v>40</v>
      </c>
      <c r="IN62" s="64"/>
      <c r="IO62" s="61">
        <f>IF(ISBLANK($IT$3),"",IF(ISBLANK(Tipy!HF56),0,IF(AND(Tipy!HF56=Výsledky!$IR$3,Tipy!HH56=Výsledky!$IT$3),60,0)))</f>
        <v>0</v>
      </c>
      <c r="IP62" s="61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61">
        <f>IF(ISBLANK($IT$3),"",IF(OR(Tipy!HI56=Výsledky!$IO$6,Tipy!HI56=Výsledky!$IO$7,Tipy!HI56=Výsledky!$IO$8,Tipy!HI56=Výsledky!$IO$9),VLOOKUP(Tipy!HI56,'Kategórie hráčov'!$A$2:$B$51,2,FALSE),0))</f>
        <v>20</v>
      </c>
      <c r="IR62" s="61">
        <f>IF(ISBLANK($IT$3),"",IF(OR(Tipy!HJ56=Výsledky!$IR$6,Tipy!HJ56=Výsledky!$IR$7,Tipy!HJ56=Výsledky!$IR$8,Tipy!HJ56=Výsledky!$IR$9),VLOOKUP(Tipy!HJ56,'Kategórie hráčov'!$A$27:$B$76,2,FALSE),0))</f>
        <v>0</v>
      </c>
      <c r="IS62" s="62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65">
        <f>IF(ISBLANK($IT$3),"",IF(ISBLANK(Tipy!HF56),"-",SUM(IO62:IS62)))</f>
        <v>40</v>
      </c>
      <c r="IU62" s="64"/>
      <c r="IV62" s="61">
        <f>IF(ISBLANK($JA$3),"",IF(ISBLANK(Tipy!HL56),0,IF(AND(Tipy!HL56=Výsledky!$IY$3,Tipy!HN56=Výsledky!$JA$3),60,0)))</f>
        <v>0</v>
      </c>
      <c r="IW62" s="61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61">
        <f>IF(ISBLANK($JA$3),"",IF(OR(Tipy!HO56=Výsledky!$IV$6,Tipy!HO56=Výsledky!$IV$7,Tipy!HO56=Výsledky!$IV$8,Tipy!HO56=Výsledky!$IV$9),IF(VLOOKUP(Tipy!HO56,'Kategórie hráčov'!$A$2:$B$46,2,FALSE)=30,30,20),0))</f>
        <v>0</v>
      </c>
      <c r="IY62" s="61">
        <f>IF(ISBLANK($JA$3),"",IF(OR(Tipy!HP56=Výsledky!$IY$6,Tipy!HP56=Výsledky!$IY$7,Tipy!HP56=Výsledky!$IY$8,Tipy!HP56=Výsledky!$IY$9),IF(VLOOKUP(Tipy!HP56,'Kategórie hráčov'!$A$2:$B$46,2,FALSE)=30,30,20),0))</f>
        <v>0</v>
      </c>
      <c r="IZ62" s="62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65">
        <f>IF(ISBLANK($JA$3),"",IF(ISBLANK(Tipy!HL56),"-",SUM(IV62:IZ62)))</f>
        <v>0</v>
      </c>
      <c r="JB62" s="64"/>
      <c r="JC62" s="102">
        <f>IF(ISBLANK($JH$3),"",IF(ISBLANK(Tipy!HR56),0,IF(AND(Tipy!HR56=Výsledky!$JF$3,Tipy!HT56=Výsledky!$JH$3),60,0)))</f>
        <v>60</v>
      </c>
      <c r="JD62" s="101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01">
        <f>IF(ISBLANK($JH$3),"",IF(OR(Tipy!HU56=Výsledky!$JC$6,Tipy!HU56=Výsledky!$JC$7,Tipy!HU56=Výsledky!$JC$8,Tipy!HU56=Výsledky!$JC$9),VLOOKUP(Tipy!HU56,'Kategórie hráčov'!$A$2:$B$51,2,FALSE),0))</f>
        <v>20</v>
      </c>
      <c r="JF62" s="101">
        <f>IF(ISBLANK($JH$3),"",IF(OR(Tipy!HV56=Výsledky!$JF$6,Tipy!HV56=Výsledky!$JF$7,Tipy!HV56=Výsledky!$JF$8,Tipy!HV56=Výsledky!$JF$9),VLOOKUP(Tipy!HV56,'Kategórie hráčov'!$A$27:$B$76,2,FALSE),0))</f>
        <v>20</v>
      </c>
      <c r="JG62" s="30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63">
        <f>IF(ISBLANK($JH$3),"",IF(ISBLANK(Tipy!HR56),"-",SUM(JC62:JG62)))</f>
        <v>100</v>
      </c>
      <c r="JI62" s="64"/>
      <c r="JJ62" s="61">
        <f>IF(ISBLANK($JH$3),"",IF(ISBLANK(Tipy!HX56),0,IF(AND(Tipy!HX56=Výsledky!$JF$3,Tipy!HZ56=Výsledky!$JH$3),60,0)))</f>
        <v>0</v>
      </c>
      <c r="JK62" s="61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61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61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62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65" t="str">
        <f>IF(ISBLANK($JH$3),"",IF(ISBLANK(Tipy!HX56),"-",SUM(JJ62:JN62)))</f>
        <v>-</v>
      </c>
      <c r="JP62" s="64"/>
      <c r="JQ62" s="61">
        <f>IF(ISBLANK($JV$3),"",IF(ISBLANK(Tipy!ID56),0,IF(AND(Tipy!ID56=Výsledky!$JT$3,Tipy!IF56=Výsledky!$JV$3),60,0)))</f>
        <v>0</v>
      </c>
      <c r="JR62" s="61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61">
        <f>IF(ISBLANK($JV$3),"",IF(OR(Tipy!IG56=Výsledky!$JQ$6,Tipy!IG56=Výsledky!$JQ$7,Tipy!IG56=Výsledky!$JQ$8,Tipy!IG56=Výsledky!$JQ$9),VLOOKUP(Tipy!IG56,'Kategórie hráčov'!$A$2:$B$51,2,FALSE),0))</f>
        <v>0</v>
      </c>
      <c r="JT62" s="61">
        <f>IF(ISBLANK($JV$3),"",IF(OR(Tipy!IH56=Výsledky!$JT$6,Tipy!IH56=Výsledky!$JT$7,Tipy!IH56=Výsledky!$JT$8,Tipy!IH56=Výsledky!$JT$9),VLOOKUP(Tipy!IH56,'Kategórie hráčov'!$A$27:$B$76,2,FALSE),0))</f>
        <v>0</v>
      </c>
      <c r="JU62" s="62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65">
        <f>IF(ISBLANK($JV$3),"",IF(ISBLANK(Tipy!ID56),"-",SUM(JQ62:JU62)))</f>
        <v>20</v>
      </c>
      <c r="JW62" s="64"/>
      <c r="JX62" s="61">
        <f>IF(ISBLANK($KQ$3),"",IF(ISBLANK(Tipy!IJ56),0,IF(AND(Tipy!IJ56=Výsledky!$KO$3,Tipy!IL56=Výsledky!$KQ$3),60,0)))</f>
        <v>0</v>
      </c>
      <c r="JY62" s="61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>0</v>
      </c>
      <c r="JZ62" s="61">
        <f>IF(ISBLANK($KQ$3),"",IF(OR(Tipy!IM56=Výsledky!$JX$6,Tipy!IM56=Výsledky!$JX$7,Tipy!IM56=Výsledky!$JX$8,Tipy!IM56=Výsledky!$JX$9),IF(VLOOKUP(Tipy!IM56,'Kategórie hráčov'!$A$2:$B$46,2,FALSE)=30,30,20),0))</f>
        <v>0</v>
      </c>
      <c r="KA62" s="61">
        <f>IF(ISBLANK($KQ$3),"",IF(OR(Tipy!IN56=Výsledky!$KA$6,Tipy!IN56=Výsledky!$KA$7,Tipy!IN56=Výsledky!$KA$8,Tipy!IN56=Výsledky!$KA$9),IF(VLOOKUP(Tipy!IN56,'Kategórie hráčov'!$A$2:$B$46,2,FALSE)=30,30,20),0))</f>
        <v>0</v>
      </c>
      <c r="KB62" s="62">
        <f>IF(ISBLANK($KQ$3),"",IF(ISBLANK(Tipy!IJ56),0,IF(OR(AND(Tipy!IJ56=Výsledky!$KO$3,OR(Tipy!IL56=Výsledky!$KQ$3+1,Tipy!IL56=Výsledky!$KQ$3-1)),AND(Tipy!IL56=Výsledky!$KQ$3,OR(Tipy!IJ56=Výsledky!$KO$3+1,Tipy!IJ56=Výsledky!$KO$3-1))),10,0)))</f>
        <v>0</v>
      </c>
      <c r="KC62" s="65" t="str">
        <f>IF(ISBLANK($KQ$3),"",IF(ISBLANK(Tipy!IJ56),"-",SUM(JX62:KB62)))</f>
        <v>-</v>
      </c>
      <c r="KD62" s="64"/>
      <c r="KE62" s="61">
        <f>IF(ISBLANK($KJ$3),"",IF(ISBLANK(Tipy!IP56),0,IF(AND(Tipy!IP56=Výsledky!$KH$3,Tipy!IR56=Výsledky!$KJ$3),60,0)))</f>
        <v>0</v>
      </c>
      <c r="KF62" s="61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20</v>
      </c>
      <c r="KG62" s="61">
        <f>IF(ISBLANK($KJ$3),"",IF(OR(Tipy!IS56=Výsledky!$KE$6,Tipy!IS56=Výsledky!$KE$7,Tipy!IS56=Výsledky!$KE$8,Tipy!IS56=Výsledky!$KE$9),VLOOKUP(Tipy!IS56,'Kategórie hráčov'!$A$2:$B$51,2,FALSE),0))</f>
        <v>0</v>
      </c>
      <c r="KH62" s="61">
        <f>IF(ISBLANK($KJ$3),"",IF(OR(Tipy!IT56=Výsledky!$KH$6,Tipy!IT56=Výsledky!$KH$7,Tipy!IT56=Výsledky!$KH$8,Tipy!IT56=Výsledky!$KH$9),VLOOKUP(Tipy!IT56,'Kategórie hráčov'!$A$27:$B$76,2,FALSE),0))</f>
        <v>0</v>
      </c>
      <c r="KI62" s="62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65">
        <f>IF(ISBLANK($KJ$3),"",IF(ISBLANK(Tipy!IP56),"-",SUM(KE62:KI62)))</f>
        <v>20</v>
      </c>
      <c r="KK62" s="64"/>
      <c r="KL62" s="61">
        <f>IF(ISBLANK($KQ$3),"",IF(ISBLANK(Tipy!IV56),0,IF(AND(Tipy!IV56=Výsledky!$KO$3,Tipy!IX56=Výsledky!$KQ$3),60,0)))</f>
        <v>0</v>
      </c>
      <c r="KM62" s="61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20</v>
      </c>
      <c r="KN62" s="61">
        <f>IF(ISBLANK($KQ$3),"",IF(OR(Tipy!IY56=Výsledky!$KL$6,Tipy!IY56=Výsledky!$KL$7,Tipy!IY56=Výsledky!$KL$8,Tipy!IY56=Výsledky!$KL$9),VLOOKUP(Tipy!IY56,'Kategórie hráčov'!$A$2:$B$51,2,FALSE),0))</f>
        <v>0</v>
      </c>
      <c r="KO62" s="61">
        <f>IF(ISBLANK($KQ$3),"",IF(OR(Tipy!IZ56=Výsledky!$KO$6,Tipy!IZ56=Výsledky!$KO$7,Tipy!IZ56=Výsledky!$KO$8,Tipy!IZ56=Výsledky!$KO$9),VLOOKUP(Tipy!IZ56,'Kategórie hráčov'!$A$27:$B$76,2,FALSE),0))</f>
        <v>0</v>
      </c>
      <c r="KP62" s="62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65">
        <f>IF(ISBLANK($KJ$3),"",IF(ISBLANK(Tipy!IV56),"-",SUM(KL62:KP62)))</f>
        <v>20</v>
      </c>
      <c r="KR62" s="64"/>
      <c r="KS62" s="61">
        <f>IF(ISBLANK($KX$3),"",IF(ISBLANK(Tipy!JB56),0,IF(AND(Tipy!JB56=Výsledky!$KV$3,Tipy!JD56=Výsledky!$KX$3),60,0)))</f>
        <v>0</v>
      </c>
      <c r="KT62" s="61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20</v>
      </c>
      <c r="KU62" s="61">
        <f>IF(ISBLANK($KX$3),"",IF(OR(Tipy!JE56=Výsledky!$KS$6,Tipy!JE56=Výsledky!$KS$7,Tipy!JE56=Výsledky!$KS$8,Tipy!JE56=Výsledky!$KS$9),VLOOKUP(Tipy!JE56,'Kategórie hráčov'!$A$2:$B$51,2,FALSE),0))</f>
        <v>0</v>
      </c>
      <c r="KV62" s="61">
        <f>IF(ISBLANK($KX$3),"",IF(OR(Tipy!JF56=Výsledky!$KV$6,Tipy!JF56=Výsledky!$KV$7,Tipy!JF56=Výsledky!$KV$8,Tipy!JF56=Výsledky!$KV$9),VLOOKUP(Tipy!JF56,'Kategórie hráčov'!$A$27:$B$76,2,FALSE),0))</f>
        <v>20</v>
      </c>
      <c r="KW62" s="62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65">
        <f>IF(ISBLANK($KX$3),"",IF(ISBLANK(Tipy!JB56),"-",SUM(KS62:KW62)))</f>
        <v>40</v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>
        <f>IF(ISBLANK($JH$3),"",IF(ISBLANK(Tipy!JU56),0,IF(AND(Tipy!JU56=Výsledky!$JF$3,Tipy!JW56=Výsledky!$JH$3),60,0)))</f>
        <v>0</v>
      </c>
      <c r="LH62" s="61" t="e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>#VALUE!</v>
      </c>
      <c r="LI62" s="61" t="e">
        <f>IF(ISBLANK($JH$3),"",IF(OR(Tipy!JX56=Výsledky!#REF!,Tipy!JX56=Výsledky!#REF!,Tipy!JX56=Výsledky!#REF!,Tipy!JX56=Výsledky!$JJ$9),IF(VLOOKUP(Tipy!JX56,'Kategórie hráčov'!$A$2:$B$46,2,FALSE)=30,30,20),0))</f>
        <v>#REF!</v>
      </c>
      <c r="LJ62" s="61" t="e">
        <f>IF(ISBLANK($JH$3),"",IF(OR(Tipy!JY56=Výsledky!#REF!,Tipy!JY56=Výsledky!#REF!,Tipy!JY56=Výsledky!#REF!,Tipy!JY56=Výsledky!$JM$9),IF(VLOOKUP(Tipy!JY56,'Kategórie hráčov'!$A$2:$B$46,2,FALSE)=30,30,20),0))</f>
        <v>#REF!</v>
      </c>
      <c r="LK62" s="62">
        <f>IF(ISBLANK($JH$3),"",IF(ISBLANK(Tipy!JU56),0,IF(OR(AND(Tipy!JU56=Výsledky!$JF$3,OR(Tipy!JW56=Výsledky!$JH$3+1,Tipy!JW56=Výsledky!$JH$3-1)),AND(Tipy!JW56=Výsledky!$JH$3,OR(Tipy!JU56=Výsledky!$JF$3+1,Tipy!JU56=Výsledky!$JF$3-1))),10,0)))</f>
        <v>0</v>
      </c>
      <c r="LL62" s="65" t="e">
        <f>IF(ISBLANK($JH$3),"",IF(ISBLANK(Tipy!JU56),"-",SUM(LG62:LK62)))</f>
        <v>#VALUE!</v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>
        <f>IF(ISBLANK($JH$3),"",IF(ISBLANK(Tipy!KI56),0,IF(AND(Tipy!KI56=Výsledky!$JF$3,Tipy!KK56=Výsledky!$JH$3),60,0)))</f>
        <v>0</v>
      </c>
      <c r="LV62" s="61" t="e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>#VALUE!</v>
      </c>
      <c r="LW62" s="61" t="e">
        <f>IF(ISBLANK($JH$3),"",IF(OR(Tipy!KL56=Výsledky!#REF!,Tipy!KL56=Výsledky!#REF!,Tipy!KL56=Výsledky!#REF!,Tipy!KL56=Výsledky!$JJ$9),IF(VLOOKUP(Tipy!KL56,'Kategórie hráčov'!$A$2:$B$46,2,FALSE)=30,30,20),0))</f>
        <v>#REF!</v>
      </c>
      <c r="LX62" s="61" t="e">
        <f>IF(ISBLANK($JH$3),"",IF(OR(Tipy!KM56=Výsledky!#REF!,Tipy!KM56=Výsledky!#REF!,Tipy!KM56=Výsledky!#REF!,Tipy!KM56=Výsledky!$JM$9),IF(VLOOKUP(Tipy!KM56,'Kategórie hráčov'!$A$2:$B$46,2,FALSE)=30,30,20),0))</f>
        <v>#REF!</v>
      </c>
      <c r="LY62" s="62">
        <f>IF(ISBLANK($JH$3),"",IF(ISBLANK(Tipy!KI56),0,IF(OR(AND(Tipy!KI56=Výsledky!$JF$3,OR(Tipy!KK56=Výsledky!$JH$3+1,Tipy!KK56=Výsledky!$JH$3-1)),AND(Tipy!KK56=Výsledky!$JH$3,OR(Tipy!KI56=Výsledky!$JF$3+1,Tipy!KI56=Výsledky!$JF$3-1))),10,0)))</f>
        <v>0</v>
      </c>
      <c r="LZ62" s="65" t="e">
        <f>IF(ISBLANK($JH$3),"",IF(ISBLANK(Tipy!KI56),"-",SUM(LU62:LY62)))</f>
        <v>#VALUE!</v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 x14ac:dyDescent="0.2">
      <c r="A63" s="287">
        <f>Tipy!A58</f>
        <v>72</v>
      </c>
      <c r="B63" s="302" t="s">
        <v>355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>
        <f>IF(ISBLANK($GB$3),"",IF(ISBLANK(Tipy!EX57),0,IF(AND(Tipy!EX57=Výsledky!$FZ$3,Tipy!EZ57=Výsledky!$GB$3),60,0)))</f>
        <v>0</v>
      </c>
      <c r="FX63" s="61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61">
        <f>IF(ISBLANK($GB$3),"",IF(OR(Tipy!FA57=Výsledky!$FW$6,Tipy!FA57=Výsledky!$FW$7,Tipy!FA57=Výsledky!$FW$8,Tipy!FA57=Výsledky!$FW$9),IF(VLOOKUP(Tipy!FA57,'Kategórie hráčov'!$A$2:$B$46,2,FALSE)=30,30,20),0))</f>
        <v>0</v>
      </c>
      <c r="FZ63" s="61">
        <f>IF(ISBLANK($GB$3),"",IF(OR(Tipy!FB57=Výsledky!$FZ$6,Tipy!FB57=Výsledky!$FZ$7,Tipy!FB57=Výsledky!$FZ$8,Tipy!FB57=Výsledky!$FZ$9),IF(VLOOKUP(Tipy!FB57,'Kategórie hráčov'!$A$2:$B$46,2,FALSE)=30,30,20),0))</f>
        <v>0</v>
      </c>
      <c r="GA63" s="62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5" t="str">
        <f>IF(ISBLANK($GB$3),"",IF(ISBLANK(Tipy!EX57),"-",SUM(FW63:GA63)))</f>
        <v>-</v>
      </c>
      <c r="GC63" s="64"/>
      <c r="GD63" s="61">
        <f>IF(ISBLANK($GI$3),"",IF(ISBLANK(Tipy!FD57),0,IF(AND(Tipy!FD57=Výsledky!$GG$3,Tipy!FF57=Výsledky!$GI$3),60,0)))</f>
        <v>0</v>
      </c>
      <c r="GE63" s="61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61">
        <f>IF(ISBLANK($GI$3),"",IF(OR(Tipy!FG57=Výsledky!$GD$6,Tipy!FG57=Výsledky!$GD$7,Tipy!FG57=Výsledky!$GD$8,Tipy!FG57=Výsledky!$GD$9),VLOOKUP(Tipy!FG57,'Kategórie hráčov'!$A$2:$B$51,2,FALSE),0))</f>
        <v>0</v>
      </c>
      <c r="GG63" s="61">
        <f>IF(ISBLANK($GI$3),"",IF(OR(Tipy!FH57=Výsledky!$GG$6,Tipy!FH57=Výsledky!$GG$7,Tipy!FH57=Výsledky!$GG$8,Tipy!FH57=Výsledky!$GG$9),VLOOKUP(Tipy!FH57,'Kategórie hráčov'!$A$27:$B$76,2,FALSE),0))</f>
        <v>0</v>
      </c>
      <c r="GH63" s="62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5" t="str">
        <f>IF(ISBLANK($GI$3),"",IF(ISBLANK(Tipy!FD57),"-",SUM(GD63:GH63)))</f>
        <v>-</v>
      </c>
      <c r="GJ63" s="64"/>
      <c r="GK63" s="61">
        <f>IF(ISBLANK($GP$3),"",IF(ISBLANK(Tipy!FJ57),0,IF(AND(Tipy!FJ57=Výsledky!$GN$3,Tipy!FL57=Výsledky!$GP$3),60,0)))</f>
        <v>0</v>
      </c>
      <c r="GL63" s="61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61">
        <f>IF(ISBLANK($GP$3),"",IF(OR(Tipy!FM57=Výsledky!$GK$6,Tipy!FM57=Výsledky!$GK$7,Tipy!FM57=Výsledky!$GK$8,Tipy!FM57=Výsledky!$GK$9),VLOOKUP(Tipy!FM57,'Kategórie hráčov'!$A$2:$B$51,2,FALSE),0))</f>
        <v>0</v>
      </c>
      <c r="GN63" s="61">
        <f>IF(ISBLANK($GP$3),"",IF(OR(Tipy!FN57=Výsledky!$GN$6,Tipy!FN57=Výsledky!$GN$7,Tipy!FN57=Výsledky!$GN$8,Tipy!FN57=Výsledky!$GN$9),VLOOKUP(Tipy!FN57,'Kategórie hráčov'!$A$27:$B$76,2,FALSE),0))</f>
        <v>0</v>
      </c>
      <c r="GO63" s="62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5" t="str">
        <f>IF(ISBLANK($GP$3),"",IF(ISBLANK(Tipy!FJ57),"-",SUM(GK63:GO63)))</f>
        <v>-</v>
      </c>
      <c r="GQ63" s="64"/>
      <c r="GR63" s="61">
        <f>IF(ISBLANK($GW$3),"",IF(ISBLANK(Tipy!FP57),0,IF(AND(Tipy!FP57=Výsledky!$GU$3,Tipy!FR57=Výsledky!$GW$3),60,0)))</f>
        <v>0</v>
      </c>
      <c r="GS63" s="61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61">
        <f>IF(ISBLANK($GW$3),"",IF(OR(Tipy!FS57=Výsledky!$GR$6,Tipy!FS57=Výsledky!$GR$7,Tipy!FS57=Výsledky!$GR$8,Tipy!FS57=Výsledky!$GR$9),VLOOKUP(Tipy!FS57,'Kategórie hráčov'!$A$2:$B$51,2,FALSE),0))</f>
        <v>0</v>
      </c>
      <c r="GU63" s="61">
        <f>IF(ISBLANK($GW$3),"",IF(OR(Tipy!FT57=Výsledky!$GU$6,Tipy!FT57=Výsledky!$GU$7,Tipy!FT57=Výsledky!$GU$8,Tipy!FT57=Výsledky!$GU$9),VLOOKUP(Tipy!FT57,'Kategórie hráčov'!$A$27:$B$76,2,FALSE),0))</f>
        <v>0</v>
      </c>
      <c r="GV63" s="62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5" t="str">
        <f>IF(ISBLANK($GW$3),"",IF(ISBLANK(Tipy!FP57),"-",SUM(GR63:GV63)))</f>
        <v>-</v>
      </c>
      <c r="GX63" s="64"/>
      <c r="GY63" s="61">
        <f>IF(ISBLANK($HD$3),"",IF(ISBLANK(Tipy!FV57),0,IF(AND(Tipy!FV57=Výsledky!$HB$3,Tipy!FX57=Výsledky!$HD$3),60,0)))</f>
        <v>0</v>
      </c>
      <c r="GZ63" s="61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61">
        <f>IF(ISBLANK($HD$3),"",IF(OR(Tipy!FY57=Výsledky!$GY$6,Tipy!FY57=Výsledky!$GY$7,Tipy!FY57=Výsledky!$GY$8,Tipy!FY57=Výsledky!$GY$9),VLOOKUP(Tipy!FY57,'Kategórie hráčov'!$A$2:$B$51,2,FALSE),0))</f>
        <v>0</v>
      </c>
      <c r="HB63" s="61">
        <f>IF(ISBLANK($HD$3),"",IF(OR(Tipy!FZ57=Výsledky!$HB$6,Tipy!FZ57=Výsledky!$HB$7,Tipy!FZ57=Výsledky!$HB$8,Tipy!FZ57=Výsledky!$HB$9),VLOOKUP(Tipy!FZ57,'Kategórie hráčov'!$A$27:$B$76,2,FALSE),0))</f>
        <v>0</v>
      </c>
      <c r="HC63" s="62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5" t="str">
        <f>IF(ISBLANK($HD$3),"",IF(ISBLANK(Tipy!FV57),"-",SUM(GY63:HC63)))</f>
        <v>-</v>
      </c>
      <c r="HE63" s="64"/>
      <c r="HF63" s="61">
        <f>IF(ISBLANK($HK$3),"",IF(ISBLANK(Tipy!GB57),0,IF(AND(Tipy!GB57=Výsledky!$HI$3,Tipy!GD57=Výsledky!$HK$3),60,0)))</f>
        <v>0</v>
      </c>
      <c r="HG63" s="61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61">
        <f>IF(ISBLANK($HK$3),"",IF(OR(Tipy!GE57=Výsledky!$HF$6,Tipy!GE57=Výsledky!$HF$7,Tipy!GE57=Výsledky!$HF$8,Tipy!GE57=Výsledky!$HF$9),VLOOKUP(Tipy!GE57,'Kategórie hráčov'!$A$2:$B$51,2,FALSE),0))</f>
        <v>0</v>
      </c>
      <c r="HI63" s="61">
        <f>IF(ISBLANK($HK$3),"",IF(OR(Tipy!GF57=Výsledky!$HI$6,Tipy!GF57=Výsledky!$HI$7,Tipy!GF57=Výsledky!$HI$8,Tipy!GF57=Výsledky!$HI$9),VLOOKUP(Tipy!GF57,'Kategórie hráčov'!$A$27:$B$76,2,FALSE),0))</f>
        <v>0</v>
      </c>
      <c r="HJ63" s="62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5" t="str">
        <f>IF(ISBLANK($HK$3),"",IF(ISBLANK(Tipy!GB57),"-",SUM(HF63:HJ63)))</f>
        <v>-</v>
      </c>
      <c r="HL63" s="64"/>
      <c r="HM63" s="61">
        <f>IF(ISBLANK($HR$3),"",IF(ISBLANK(Tipy!GH57),0,IF(AND(Tipy!GH57=Výsledky!$HP$3,Tipy!GJ57=Výsledky!$HR$3),60,0)))</f>
        <v>0</v>
      </c>
      <c r="HN63" s="61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61">
        <f>IF(ISBLANK($HR$3),"",IF(OR(Tipy!GK57=Výsledky!$HM$6,Tipy!GK57=Výsledky!$HM$7,Tipy!GK57=Výsledky!$HM$8,Tipy!GK57=Výsledky!$HM$9),VLOOKUP(Tipy!GK57,'Kategórie hráčov'!$A$2:$B$51,2,FALSE),0))</f>
        <v>0</v>
      </c>
      <c r="HP63" s="61">
        <f>IF(ISBLANK($HR$3),"",IF(OR(Tipy!GL57=Výsledky!$HP$6,Tipy!GL57=Výsledky!$HP$7,Tipy!GL57=Výsledky!$HP$8,Tipy!GL57=Výsledky!$HP$9),VLOOKUP(Tipy!GL57,'Kategórie hráčov'!$A$27:$B$76,2,FALSE),0))</f>
        <v>0</v>
      </c>
      <c r="HQ63" s="62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5" t="str">
        <f>IF(ISBLANK($HR$3),"",IF(ISBLANK(Tipy!GH57),"-",SUM(HM63:HQ63)))</f>
        <v>-</v>
      </c>
      <c r="HS63" s="64"/>
      <c r="HT63" s="61">
        <f>IF(ISBLANK($HY$3),"",IF(ISBLANK(Tipy!GN57),0,IF(AND(Tipy!GN57=Výsledky!$HW$3,Tipy!GP57=Výsledky!$HY$3),60,0)))</f>
        <v>0</v>
      </c>
      <c r="HU63" s="61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61">
        <f>IF(ISBLANK($HY$3),"",IF(OR(Tipy!GQ57=Výsledky!$HT$6,Tipy!GQ57=Výsledky!$HT$7,Tipy!GQ57=Výsledky!$HT$8,Tipy!GQ57=Výsledky!$HT$9),VLOOKUP(Tipy!GQ57,'Kategórie hráčov'!$A$2:$B$51,2,FALSE),0))</f>
        <v>0</v>
      </c>
      <c r="HW63" s="61">
        <f>IF(ISBLANK($HY$3),"",IF(OR(Tipy!GR57=Výsledky!$HW$6,Tipy!GR57=Výsledky!$HW$7,Tipy!GR57=Výsledky!$HW$8,Tipy!GR57=Výsledky!$HW$9),VLOOKUP(Tipy!GR57,'Kategórie hráčov'!$A$27:$B$76,2,FALSE),0))</f>
        <v>0</v>
      </c>
      <c r="HX63" s="62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5" t="str">
        <f>IF(ISBLANK($HY$3),"",IF(ISBLANK(Tipy!GN57),"-",SUM(HT63:HX63)))</f>
        <v>-</v>
      </c>
      <c r="HZ63" s="64"/>
      <c r="IA63" s="61">
        <f>IF(ISBLANK($IF$3),"",IF(ISBLANK(Tipy!GT57),0,IF(AND(Tipy!GT57=Výsledky!$ID$3,Tipy!GV57=Výsledky!$IF$3),60,0)))</f>
        <v>0</v>
      </c>
      <c r="IB63" s="61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61">
        <f>IF(ISBLANK($IF$3),"",IF(OR(Tipy!GW57=Výsledky!$IA$6,Tipy!GW57=Výsledky!$IA$7,Tipy!GW57=Výsledky!$IA$8,Tipy!GW57=Výsledky!$IA$9),VLOOKUP(Tipy!GW57,'Kategórie hráčov'!$A$2:$B$51,2,FALSE),0))</f>
        <v>0</v>
      </c>
      <c r="ID63" s="61">
        <f>IF(ISBLANK($IF$3),"",IF(OR(Tipy!GX57=Výsledky!$ID$6,Tipy!GX57=Výsledky!$ID$7,Tipy!GX57=Výsledky!$ID$8,Tipy!GX57=Výsledky!$ID$9),IF(VLOOKUP(Tipy!GX57,'Kategórie hráčov'!$A$2:$B$46,2,FALSE)=30,30,20),0))</f>
        <v>0</v>
      </c>
      <c r="IE63" s="62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65" t="str">
        <f>IF(ISBLANK($IF$3),"",IF(ISBLANK(Tipy!GT57),"-",SUM(IA63:IE63)))</f>
        <v>-</v>
      </c>
      <c r="IG63" s="64"/>
      <c r="IH63" s="61">
        <f>IF(ISBLANK($IM$3),"",IF(ISBLANK(Tipy!GZ57),0,IF(AND(Tipy!GZ57=Výsledky!$IK$3,Tipy!HB57=Výsledky!$IM$3),60,0)))</f>
        <v>0</v>
      </c>
      <c r="II63" s="61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61">
        <f>IF(ISBLANK($IM$3),"",IF(OR(Tipy!HC57=Výsledky!$IH$6,Tipy!HC57=Výsledky!$IH$7,Tipy!HC57=Výsledky!$IH$8,Tipy!HC57=Výsledky!$IH$9),VLOOKUP(Tipy!HC57,'Kategórie hráčov'!$A$2:$B$51,2,FALSE),0))</f>
        <v>0</v>
      </c>
      <c r="IK63" s="61">
        <f>IF(ISBLANK($IM$3),"",IF(OR(Tipy!HD57=Výsledky!$IK$6,Tipy!HD57=Výsledky!$IK$7,Tipy!HD57=Výsledky!$IK$8,Tipy!HD57=Výsledky!$IK$9),VLOOKUP(Tipy!HD57,'Kategórie hráčov'!$A$27:$B$76,2,FALSE),0))</f>
        <v>0</v>
      </c>
      <c r="IL63" s="62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65" t="str">
        <f>IF(ISBLANK($IM$3),"",IF(ISBLANK(Tipy!GZ57),"-",SUM(IH63:IL63)))</f>
        <v>-</v>
      </c>
      <c r="IN63" s="64"/>
      <c r="IO63" s="61">
        <f>IF(ISBLANK($IT$3),"",IF(ISBLANK(Tipy!HF57),0,IF(AND(Tipy!HF57=Výsledky!$IR$3,Tipy!HH57=Výsledky!$IT$3),60,0)))</f>
        <v>0</v>
      </c>
      <c r="IP63" s="61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61">
        <f>IF(ISBLANK($IT$3),"",IF(OR(Tipy!HI57=Výsledky!$IO$6,Tipy!HI57=Výsledky!$IO$7,Tipy!HI57=Výsledky!$IO$8,Tipy!HI57=Výsledky!$IO$9),VLOOKUP(Tipy!HI57,'Kategórie hráčov'!$A$2:$B$51,2,FALSE),0))</f>
        <v>0</v>
      </c>
      <c r="IR63" s="61">
        <f>IF(ISBLANK($IT$3),"",IF(OR(Tipy!HJ57=Výsledky!$IR$6,Tipy!HJ57=Výsledky!$IR$7,Tipy!HJ57=Výsledky!$IR$8,Tipy!HJ57=Výsledky!$IR$9),VLOOKUP(Tipy!HJ57,'Kategórie hráčov'!$A$27:$B$76,2,FALSE),0))</f>
        <v>0</v>
      </c>
      <c r="IS63" s="62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65" t="str">
        <f>IF(ISBLANK($IT$3),"",IF(ISBLANK(Tipy!HF57),"-",SUM(IO63:IS63)))</f>
        <v>-</v>
      </c>
      <c r="IU63" s="64"/>
      <c r="IV63" s="61">
        <f>IF(ISBLANK($JA$3),"",IF(ISBLANK(Tipy!HL57),0,IF(AND(Tipy!HL57=Výsledky!$IY$3,Tipy!HN57=Výsledky!$JA$3),60,0)))</f>
        <v>0</v>
      </c>
      <c r="IW63" s="61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61">
        <f>IF(ISBLANK($JA$3),"",IF(OR(Tipy!HO57=Výsledky!$IV$6,Tipy!HO57=Výsledky!$IV$7,Tipy!HO57=Výsledky!$IV$8,Tipy!HO57=Výsledky!$IV$9),IF(VLOOKUP(Tipy!HO57,'Kategórie hráčov'!$A$2:$B$46,2,FALSE)=30,30,20),0))</f>
        <v>0</v>
      </c>
      <c r="IY63" s="61">
        <f>IF(ISBLANK($JA$3),"",IF(OR(Tipy!HP57=Výsledky!$IY$6,Tipy!HP57=Výsledky!$IY$7,Tipy!HP57=Výsledky!$IY$8,Tipy!HP57=Výsledky!$IY$9),IF(VLOOKUP(Tipy!HP57,'Kategórie hráčov'!$A$2:$B$46,2,FALSE)=30,30,20),0))</f>
        <v>0</v>
      </c>
      <c r="IZ63" s="62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65" t="str">
        <f>IF(ISBLANK($JA$3),"",IF(ISBLANK(Tipy!HL57),"-",SUM(IV63:IZ63)))</f>
        <v>-</v>
      </c>
      <c r="JB63" s="64"/>
      <c r="JC63" s="102">
        <f>IF(ISBLANK($JH$3),"",IF(ISBLANK(Tipy!HR57),0,IF(AND(Tipy!HR57=Výsledky!$JF$3,Tipy!HT57=Výsledky!$JH$3),60,0)))</f>
        <v>0</v>
      </c>
      <c r="JD63" s="101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01">
        <f>IF(ISBLANK($JH$3),"",IF(OR(Tipy!HU57=Výsledky!$JC$6,Tipy!HU57=Výsledky!$JC$7,Tipy!HU57=Výsledky!$JC$8,Tipy!HU57=Výsledky!$JC$9),VLOOKUP(Tipy!HU57,'Kategórie hráčov'!$A$2:$B$51,2,FALSE),0))</f>
        <v>0</v>
      </c>
      <c r="JF63" s="101">
        <f>IF(ISBLANK($JH$3),"",IF(OR(Tipy!HV57=Výsledky!$JF$6,Tipy!HV57=Výsledky!$JF$7,Tipy!HV57=Výsledky!$JF$8,Tipy!HV57=Výsledky!$JF$9),VLOOKUP(Tipy!HV57,'Kategórie hráčov'!$A$27:$B$76,2,FALSE),0))</f>
        <v>0</v>
      </c>
      <c r="JG63" s="30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63" t="str">
        <f>IF(ISBLANK($JH$3),"",IF(ISBLANK(Tipy!HR57),"-",SUM(JC63:JG63)))</f>
        <v>-</v>
      </c>
      <c r="JI63" s="64"/>
      <c r="JJ63" s="61">
        <f>IF(ISBLANK($JH$3),"",IF(ISBLANK(Tipy!HX57),0,IF(AND(Tipy!HX57=Výsledky!$JF$3,Tipy!HZ57=Výsledky!$JH$3),60,0)))</f>
        <v>0</v>
      </c>
      <c r="JK63" s="61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61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61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62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65" t="str">
        <f>IF(ISBLANK($JH$3),"",IF(ISBLANK(Tipy!HX57),"-",SUM(JJ63:JN63)))</f>
        <v>-</v>
      </c>
      <c r="JP63" s="64"/>
      <c r="JQ63" s="61">
        <f>IF(ISBLANK($JV$3),"",IF(ISBLANK(Tipy!ID57),0,IF(AND(Tipy!ID57=Výsledky!$JT$3,Tipy!IF57=Výsledky!$JV$3),60,0)))</f>
        <v>0</v>
      </c>
      <c r="JR63" s="61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61">
        <f>IF(ISBLANK($JV$3),"",IF(OR(Tipy!IG57=Výsledky!$JQ$6,Tipy!IG57=Výsledky!$JQ$7,Tipy!IG57=Výsledky!$JQ$8,Tipy!IG57=Výsledky!$JQ$9),VLOOKUP(Tipy!IG57,'Kategórie hráčov'!$A$2:$B$51,2,FALSE),0))</f>
        <v>0</v>
      </c>
      <c r="JT63" s="61">
        <f>IF(ISBLANK($JV$3),"",IF(OR(Tipy!IH57=Výsledky!$JT$6,Tipy!IH57=Výsledky!$JT$7,Tipy!IH57=Výsledky!$JT$8,Tipy!IH57=Výsledky!$JT$9),VLOOKUP(Tipy!IH57,'Kategórie hráčov'!$A$27:$B$76,2,FALSE),0))</f>
        <v>0</v>
      </c>
      <c r="JU63" s="62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65" t="str">
        <f>IF(ISBLANK($JV$3),"",IF(ISBLANK(Tipy!ID57),"-",SUM(JQ63:JU63)))</f>
        <v>-</v>
      </c>
      <c r="JW63" s="64"/>
      <c r="JX63" s="61">
        <f>IF(ISBLANK($KQ$3),"",IF(ISBLANK(Tipy!IJ57),0,IF(AND(Tipy!IJ57=Výsledky!$KO$3,Tipy!IL57=Výsledky!$KQ$3),60,0)))</f>
        <v>0</v>
      </c>
      <c r="JY63" s="61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>0</v>
      </c>
      <c r="JZ63" s="61">
        <f>IF(ISBLANK($KQ$3),"",IF(OR(Tipy!IM57=Výsledky!$JX$6,Tipy!IM57=Výsledky!$JX$7,Tipy!IM57=Výsledky!$JX$8,Tipy!IM57=Výsledky!$JX$9),IF(VLOOKUP(Tipy!IM57,'Kategórie hráčov'!$A$2:$B$46,2,FALSE)=30,30,20),0))</f>
        <v>0</v>
      </c>
      <c r="KA63" s="61">
        <f>IF(ISBLANK($KQ$3),"",IF(OR(Tipy!IN57=Výsledky!$KA$6,Tipy!IN57=Výsledky!$KA$7,Tipy!IN57=Výsledky!$KA$8,Tipy!IN57=Výsledky!$KA$9),IF(VLOOKUP(Tipy!IN57,'Kategórie hráčov'!$A$2:$B$46,2,FALSE)=30,30,20),0))</f>
        <v>0</v>
      </c>
      <c r="KB63" s="62">
        <f>IF(ISBLANK($KQ$3),"",IF(ISBLANK(Tipy!IJ57),0,IF(OR(AND(Tipy!IJ57=Výsledky!$KO$3,OR(Tipy!IL57=Výsledky!$KQ$3+1,Tipy!IL57=Výsledky!$KQ$3-1)),AND(Tipy!IL57=Výsledky!$KQ$3,OR(Tipy!IJ57=Výsledky!$KO$3+1,Tipy!IJ57=Výsledky!$KO$3-1))),10,0)))</f>
        <v>0</v>
      </c>
      <c r="KC63" s="65" t="str">
        <f>IF(ISBLANK($KQ$3),"",IF(ISBLANK(Tipy!IJ57),"-",SUM(JX63:KB63)))</f>
        <v>-</v>
      </c>
      <c r="KD63" s="64"/>
      <c r="KE63" s="61">
        <f>IF(ISBLANK($KJ$3),"",IF(ISBLANK(Tipy!IP57),0,IF(AND(Tipy!IP57=Výsledky!$KH$3,Tipy!IR57=Výsledky!$KJ$3),60,0)))</f>
        <v>0</v>
      </c>
      <c r="KF63" s="61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61">
        <f>IF(ISBLANK($KJ$3),"",IF(OR(Tipy!IS57=Výsledky!$KE$6,Tipy!IS57=Výsledky!$KE$7,Tipy!IS57=Výsledky!$KE$8,Tipy!IS57=Výsledky!$KE$9),VLOOKUP(Tipy!IS57,'Kategórie hráčov'!$A$2:$B$51,2,FALSE),0))</f>
        <v>0</v>
      </c>
      <c r="KH63" s="61">
        <f>IF(ISBLANK($KJ$3),"",IF(OR(Tipy!IT57=Výsledky!$KH$6,Tipy!IT57=Výsledky!$KH$7,Tipy!IT57=Výsledky!$KH$8,Tipy!IT57=Výsledky!$KH$9),VLOOKUP(Tipy!IT57,'Kategórie hráčov'!$A$27:$B$76,2,FALSE),0))</f>
        <v>0</v>
      </c>
      <c r="KI63" s="62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65" t="str">
        <f>IF(ISBLANK($KJ$3),"",IF(ISBLANK(Tipy!IP57),"-",SUM(KE63:KI63)))</f>
        <v>-</v>
      </c>
      <c r="KK63" s="64"/>
      <c r="KL63" s="61">
        <f>IF(ISBLANK($KQ$3),"",IF(ISBLANK(Tipy!IV57),0,IF(AND(Tipy!IV57=Výsledky!$KO$3,Tipy!IX57=Výsledky!$KQ$3),60,0)))</f>
        <v>0</v>
      </c>
      <c r="KM63" s="61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61">
        <f>IF(ISBLANK($KQ$3),"",IF(OR(Tipy!IY57=Výsledky!$KL$6,Tipy!IY57=Výsledky!$KL$7,Tipy!IY57=Výsledky!$KL$8,Tipy!IY57=Výsledky!$KL$9),VLOOKUP(Tipy!IY57,'Kategórie hráčov'!$A$2:$B$51,2,FALSE),0))</f>
        <v>0</v>
      </c>
      <c r="KO63" s="61">
        <f>IF(ISBLANK($KQ$3),"",IF(OR(Tipy!IZ57=Výsledky!$KO$6,Tipy!IZ57=Výsledky!$KO$7,Tipy!IZ57=Výsledky!$KO$8,Tipy!IZ57=Výsledky!$KO$9),VLOOKUP(Tipy!IZ57,'Kategórie hráčov'!$A$27:$B$76,2,FALSE),0))</f>
        <v>0</v>
      </c>
      <c r="KP63" s="62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65" t="str">
        <f>IF(ISBLANK($KJ$3),"",IF(ISBLANK(Tipy!IV57),"-",SUM(KL63:KP63)))</f>
        <v>-</v>
      </c>
      <c r="KR63" s="64"/>
      <c r="KS63" s="61">
        <f>IF(ISBLANK($KX$3),"",IF(ISBLANK(Tipy!JB57),0,IF(AND(Tipy!JB57=Výsledky!$KV$3,Tipy!JD57=Výsledky!$KX$3),60,0)))</f>
        <v>0</v>
      </c>
      <c r="KT63" s="61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61">
        <f>IF(ISBLANK($KX$3),"",IF(OR(Tipy!JE57=Výsledky!$KS$6,Tipy!JE57=Výsledky!$KS$7,Tipy!JE57=Výsledky!$KS$8,Tipy!JE57=Výsledky!$KS$9),VLOOKUP(Tipy!JE57,'Kategórie hráčov'!$A$2:$B$51,2,FALSE),0))</f>
        <v>0</v>
      </c>
      <c r="KV63" s="61">
        <f>IF(ISBLANK($KX$3),"",IF(OR(Tipy!JF57=Výsledky!$KV$6,Tipy!JF57=Výsledky!$KV$7,Tipy!JF57=Výsledky!$KV$8,Tipy!JF57=Výsledky!$KV$9),VLOOKUP(Tipy!JF57,'Kategórie hráčov'!$A$27:$B$76,2,FALSE),0))</f>
        <v>0</v>
      </c>
      <c r="KW63" s="62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65" t="str">
        <f>IF(ISBLANK($KX$3),"",IF(ISBLANK(Tipy!JB57),"-",SUM(KS63:KW63)))</f>
        <v>-</v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>
        <f>IF(ISBLANK($JH$3),"",IF(ISBLANK(Tipy!JU57),0,IF(AND(Tipy!JU57=Výsledky!$JF$3,Tipy!JW57=Výsledky!$JH$3),60,0)))</f>
        <v>0</v>
      </c>
      <c r="LH63" s="61" t="e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>#VALUE!</v>
      </c>
      <c r="LI63" s="61" t="e">
        <f>IF(ISBLANK($JH$3),"",IF(OR(Tipy!JX57=Výsledky!#REF!,Tipy!JX57=Výsledky!#REF!,Tipy!JX57=Výsledky!#REF!,Tipy!JX57=Výsledky!$JJ$9),IF(VLOOKUP(Tipy!JX57,'Kategórie hráčov'!$A$2:$B$46,2,FALSE)=30,30,20),0))</f>
        <v>#REF!</v>
      </c>
      <c r="LJ63" s="61" t="e">
        <f>IF(ISBLANK($JH$3),"",IF(OR(Tipy!JY57=Výsledky!#REF!,Tipy!JY57=Výsledky!#REF!,Tipy!JY57=Výsledky!#REF!,Tipy!JY57=Výsledky!$JM$9),IF(VLOOKUP(Tipy!JY57,'Kategórie hráčov'!$A$2:$B$46,2,FALSE)=30,30,20),0))</f>
        <v>#REF!</v>
      </c>
      <c r="LK63" s="62">
        <f>IF(ISBLANK($JH$3),"",IF(ISBLANK(Tipy!JU57),0,IF(OR(AND(Tipy!JU57=Výsledky!$JF$3,OR(Tipy!JW57=Výsledky!$JH$3+1,Tipy!JW57=Výsledky!$JH$3-1)),AND(Tipy!JW57=Výsledky!$JH$3,OR(Tipy!JU57=Výsledky!$JF$3+1,Tipy!JU57=Výsledky!$JF$3-1))),10,0)))</f>
        <v>0</v>
      </c>
      <c r="LL63" s="65" t="e">
        <f>IF(ISBLANK($JH$3),"",IF(ISBLANK(Tipy!JU57),"-",SUM(LG63:LK63)))</f>
        <v>#VALUE!</v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>
        <f>IF(ISBLANK($JH$3),"",IF(ISBLANK(Tipy!KI57),0,IF(AND(Tipy!KI57=Výsledky!$JF$3,Tipy!KK57=Výsledky!$JH$3),60,0)))</f>
        <v>0</v>
      </c>
      <c r="LV63" s="61" t="e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>#VALUE!</v>
      </c>
      <c r="LW63" s="61" t="e">
        <f>IF(ISBLANK($JH$3),"",IF(OR(Tipy!KL57=Výsledky!#REF!,Tipy!KL57=Výsledky!#REF!,Tipy!KL57=Výsledky!#REF!,Tipy!KL57=Výsledky!$JJ$9),IF(VLOOKUP(Tipy!KL57,'Kategórie hráčov'!$A$2:$B$46,2,FALSE)=30,30,20),0))</f>
        <v>#REF!</v>
      </c>
      <c r="LX63" s="61" t="e">
        <f>IF(ISBLANK($JH$3),"",IF(OR(Tipy!KM57=Výsledky!#REF!,Tipy!KM57=Výsledky!#REF!,Tipy!KM57=Výsledky!#REF!,Tipy!KM57=Výsledky!$JM$9),IF(VLOOKUP(Tipy!KM57,'Kategórie hráčov'!$A$2:$B$46,2,FALSE)=30,30,20),0))</f>
        <v>#REF!</v>
      </c>
      <c r="LY63" s="62">
        <f>IF(ISBLANK($JH$3),"",IF(ISBLANK(Tipy!KI57),0,IF(OR(AND(Tipy!KI57=Výsledky!$JF$3,OR(Tipy!KK57=Výsledky!$JH$3+1,Tipy!KK57=Výsledky!$JH$3-1)),AND(Tipy!KK57=Výsledky!$JH$3,OR(Tipy!KI57=Výsledky!$JF$3+1,Tipy!KI57=Výsledky!$JF$3-1))),10,0)))</f>
        <v>0</v>
      </c>
      <c r="LZ63" s="65" t="e">
        <f>IF(ISBLANK($JH$3),"",IF(ISBLANK(Tipy!KI57),"-",SUM(LU63:LY63)))</f>
        <v>#VALUE!</v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hidden="1" customHeight="1" x14ac:dyDescent="0.2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>
        <f>IF(ISBLANK($GB$3),"",IF(ISBLANK(Tipy!EX58),0,IF(AND(Tipy!EX58=Výsledky!$FZ$3,Tipy!EZ58=Výsledky!$GB$3),60,0)))</f>
        <v>0</v>
      </c>
      <c r="FX64" s="61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61">
        <f>IF(ISBLANK($GB$3),"",IF(OR(Tipy!FA58=Výsledky!$FW$6,Tipy!FA58=Výsledky!$FW$7,Tipy!FA58=Výsledky!$FW$8,Tipy!FA58=Výsledky!$FW$9),IF(VLOOKUP(Tipy!FA58,'Kategórie hráčov'!$A$2:$B$46,2,FALSE)=30,30,20),0))</f>
        <v>0</v>
      </c>
      <c r="FZ64" s="61">
        <f>IF(ISBLANK($GB$3),"",IF(OR(Tipy!FB58=Výsledky!$FZ$6,Tipy!FB58=Výsledky!$FZ$7,Tipy!FB58=Výsledky!$FZ$8,Tipy!FB58=Výsledky!$FZ$9),IF(VLOOKUP(Tipy!FB58,'Kategórie hráčov'!$A$2:$B$46,2,FALSE)=30,30,20),0))</f>
        <v>0</v>
      </c>
      <c r="GA64" s="62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5" t="str">
        <f>IF(ISBLANK($GB$3),"",IF(ISBLANK(Tipy!EX58),"-",SUM(FW64:GA64)))</f>
        <v>-</v>
      </c>
      <c r="GC64" s="64"/>
      <c r="GD64" s="61">
        <f>IF(ISBLANK($GI$3),"",IF(ISBLANK(Tipy!FD58),0,IF(AND(Tipy!FD58=Výsledky!$GG$3,Tipy!FF58=Výsledky!$GI$3),60,0)))</f>
        <v>0</v>
      </c>
      <c r="GE64" s="61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61">
        <f>IF(ISBLANK($GI$3),"",IF(OR(Tipy!FG58=Výsledky!$GD$6,Tipy!FG58=Výsledky!$GD$7,Tipy!FG58=Výsledky!$GD$8,Tipy!FG58=Výsledky!$GD$9),VLOOKUP(Tipy!FG58,'Kategórie hráčov'!$A$2:$B$51,2,FALSE),0))</f>
        <v>0</v>
      </c>
      <c r="GG64" s="61">
        <f>IF(ISBLANK($GI$3),"",IF(OR(Tipy!FH58=Výsledky!$GG$6,Tipy!FH58=Výsledky!$GG$7,Tipy!FH58=Výsledky!$GG$8,Tipy!FH58=Výsledky!$GG$9),VLOOKUP(Tipy!FH58,'Kategórie hráčov'!$A$27:$B$76,2,FALSE),0))</f>
        <v>0</v>
      </c>
      <c r="GH64" s="62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5" t="str">
        <f>IF(ISBLANK($GI$3),"",IF(ISBLANK(Tipy!FD58),"-",SUM(GD64:GH64)))</f>
        <v>-</v>
      </c>
      <c r="GJ64" s="64"/>
      <c r="GK64" s="61">
        <f>IF(ISBLANK($GP$3),"",IF(ISBLANK(Tipy!FJ58),0,IF(AND(Tipy!FJ58=Výsledky!$GN$3,Tipy!FL58=Výsledky!$GP$3),60,0)))</f>
        <v>0</v>
      </c>
      <c r="GL64" s="61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61">
        <f>IF(ISBLANK($GP$3),"",IF(OR(Tipy!FM58=Výsledky!$GK$6,Tipy!FM58=Výsledky!$GK$7,Tipy!FM58=Výsledky!$GK$8,Tipy!FM58=Výsledky!$GK$9),VLOOKUP(Tipy!FM58,'Kategórie hráčov'!$A$2:$B$51,2,FALSE),0))</f>
        <v>0</v>
      </c>
      <c r="GN64" s="61">
        <f>IF(ISBLANK($GP$3),"",IF(OR(Tipy!FN58=Výsledky!$GN$6,Tipy!FN58=Výsledky!$GN$7,Tipy!FN58=Výsledky!$GN$8,Tipy!FN58=Výsledky!$GN$9),VLOOKUP(Tipy!FN58,'Kategórie hráčov'!$A$27:$B$76,2,FALSE),0))</f>
        <v>0</v>
      </c>
      <c r="GO64" s="62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5" t="str">
        <f>IF(ISBLANK($GP$3),"",IF(ISBLANK(Tipy!FJ58),"-",SUM(GK64:GO64)))</f>
        <v>-</v>
      </c>
      <c r="GQ64" s="64"/>
      <c r="GR64" s="61">
        <f>IF(ISBLANK($GW$3),"",IF(ISBLANK(Tipy!FP58),0,IF(AND(Tipy!FP58=Výsledky!$GU$3,Tipy!FR58=Výsledky!$GW$3),60,0)))</f>
        <v>0</v>
      </c>
      <c r="GS64" s="61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61">
        <f>IF(ISBLANK($GW$3),"",IF(OR(Tipy!FS58=Výsledky!$GR$6,Tipy!FS58=Výsledky!$GR$7,Tipy!FS58=Výsledky!$GR$8,Tipy!FS58=Výsledky!$GR$9),VLOOKUP(Tipy!FS58,'Kategórie hráčov'!$A$2:$B$51,2,FALSE),0))</f>
        <v>0</v>
      </c>
      <c r="GU64" s="61">
        <f>IF(ISBLANK($GW$3),"",IF(OR(Tipy!FT58=Výsledky!$GU$6,Tipy!FT58=Výsledky!$GU$7,Tipy!FT58=Výsledky!$GU$8,Tipy!FT58=Výsledky!$GU$9),VLOOKUP(Tipy!FT58,'Kategórie hráčov'!$A$27:$B$76,2,FALSE),0))</f>
        <v>0</v>
      </c>
      <c r="GV64" s="62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5" t="str">
        <f>IF(ISBLANK($GW$3),"",IF(ISBLANK(Tipy!FP58),"-",SUM(GR64:GV64)))</f>
        <v>-</v>
      </c>
      <c r="GX64" s="64"/>
      <c r="GY64" s="61">
        <f>IF(ISBLANK($HD$3),"",IF(ISBLANK(Tipy!FV58),0,IF(AND(Tipy!FV58=Výsledky!$HB$3,Tipy!FX58=Výsledky!$HD$3),60,0)))</f>
        <v>0</v>
      </c>
      <c r="GZ64" s="61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61">
        <f>IF(ISBLANK($HD$3),"",IF(OR(Tipy!FY58=Výsledky!$GY$6,Tipy!FY58=Výsledky!$GY$7,Tipy!FY58=Výsledky!$GY$8,Tipy!FY58=Výsledky!$GY$9),VLOOKUP(Tipy!FY58,'Kategórie hráčov'!$A$2:$B$51,2,FALSE),0))</f>
        <v>0</v>
      </c>
      <c r="HB64" s="61">
        <f>IF(ISBLANK($HD$3),"",IF(OR(Tipy!FZ58=Výsledky!$HB$6,Tipy!FZ58=Výsledky!$HB$7,Tipy!FZ58=Výsledky!$HB$8,Tipy!FZ58=Výsledky!$HB$9),VLOOKUP(Tipy!FZ58,'Kategórie hráčov'!$A$27:$B$76,2,FALSE),0))</f>
        <v>0</v>
      </c>
      <c r="HC64" s="62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5" t="str">
        <f>IF(ISBLANK($HD$3),"",IF(ISBLANK(Tipy!FV58),"-",SUM(GY64:HC64)))</f>
        <v>-</v>
      </c>
      <c r="HE64" s="64"/>
      <c r="HF64" s="61">
        <f>IF(ISBLANK($HK$3),"",IF(ISBLANK(Tipy!GB58),0,IF(AND(Tipy!GB58=Výsledky!$HI$3,Tipy!GD58=Výsledky!$HK$3),60,0)))</f>
        <v>0</v>
      </c>
      <c r="HG64" s="61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61">
        <f>IF(ISBLANK($HK$3),"",IF(OR(Tipy!GE58=Výsledky!$HF$6,Tipy!GE58=Výsledky!$HF$7,Tipy!GE58=Výsledky!$HF$8,Tipy!GE58=Výsledky!$HF$9),VLOOKUP(Tipy!GE58,'Kategórie hráčov'!$A$2:$B$51,2,FALSE),0))</f>
        <v>0</v>
      </c>
      <c r="HI64" s="61">
        <f>IF(ISBLANK($HK$3),"",IF(OR(Tipy!GF58=Výsledky!$HI$6,Tipy!GF58=Výsledky!$HI$7,Tipy!GF58=Výsledky!$HI$8,Tipy!GF58=Výsledky!$HI$9),VLOOKUP(Tipy!GF58,'Kategórie hráčov'!$A$27:$B$76,2,FALSE),0))</f>
        <v>0</v>
      </c>
      <c r="HJ64" s="62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5" t="str">
        <f>IF(ISBLANK($HK$3),"",IF(ISBLANK(Tipy!GB58),"-",SUM(HF64:HJ64)))</f>
        <v>-</v>
      </c>
      <c r="HL64" s="64"/>
      <c r="HM64" s="61">
        <f>IF(ISBLANK($HR$3),"",IF(ISBLANK(Tipy!GH58),0,IF(AND(Tipy!GH58=Výsledky!$HP$3,Tipy!GJ58=Výsledky!$HR$3),60,0)))</f>
        <v>0</v>
      </c>
      <c r="HN64" s="61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61">
        <f>IF(ISBLANK($HR$3),"",IF(OR(Tipy!GK58=Výsledky!$HM$6,Tipy!GK58=Výsledky!$HM$7,Tipy!GK58=Výsledky!$HM$8,Tipy!GK58=Výsledky!$HM$9),VLOOKUP(Tipy!GK58,'Kategórie hráčov'!$A$2:$B$51,2,FALSE),0))</f>
        <v>0</v>
      </c>
      <c r="HP64" s="61">
        <f>IF(ISBLANK($HR$3),"",IF(OR(Tipy!GL58=Výsledky!$HP$6,Tipy!GL58=Výsledky!$HP$7,Tipy!GL58=Výsledky!$HP$8,Tipy!GL58=Výsledky!$HP$9),VLOOKUP(Tipy!GL58,'Kategórie hráčov'!$A$27:$B$76,2,FALSE),0))</f>
        <v>0</v>
      </c>
      <c r="HQ64" s="62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5" t="str">
        <f>IF(ISBLANK($HR$3),"",IF(ISBLANK(Tipy!GH58),"-",SUM(HM64:HQ64)))</f>
        <v>-</v>
      </c>
      <c r="HS64" s="64"/>
      <c r="HT64" s="61">
        <f>IF(ISBLANK($HY$3),"",IF(ISBLANK(Tipy!GN58),0,IF(AND(Tipy!GN58=Výsledky!$HW$3,Tipy!GP58=Výsledky!$HY$3),60,0)))</f>
        <v>0</v>
      </c>
      <c r="HU64" s="61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61">
        <f>IF(ISBLANK($HY$3),"",IF(OR(Tipy!GQ58=Výsledky!$HT$6,Tipy!GQ58=Výsledky!$HT$7,Tipy!GQ58=Výsledky!$HT$8,Tipy!GQ58=Výsledky!$HT$9),VLOOKUP(Tipy!GQ58,'Kategórie hráčov'!$A$2:$B$51,2,FALSE),0))</f>
        <v>0</v>
      </c>
      <c r="HW64" s="61">
        <f>IF(ISBLANK($HY$3),"",IF(OR(Tipy!GR58=Výsledky!$HW$6,Tipy!GR58=Výsledky!$HW$7,Tipy!GR58=Výsledky!$HW$8,Tipy!GR58=Výsledky!$HW$9),VLOOKUP(Tipy!GR58,'Kategórie hráčov'!$A$27:$B$76,2,FALSE),0))</f>
        <v>0</v>
      </c>
      <c r="HX64" s="62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5" t="str">
        <f>IF(ISBLANK($HY$3),"",IF(ISBLANK(Tipy!GN58),"-",SUM(HT64:HX64)))</f>
        <v>-</v>
      </c>
      <c r="HZ64" s="64"/>
      <c r="IA64" s="61">
        <f>IF(ISBLANK($IF$3),"",IF(ISBLANK(Tipy!GT58),0,IF(AND(Tipy!GT58=Výsledky!$ID$3,Tipy!GV58=Výsledky!$IF$3),60,0)))</f>
        <v>0</v>
      </c>
      <c r="IB64" s="61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61">
        <f>IF(ISBLANK($IF$3),"",IF(OR(Tipy!GW58=Výsledky!$IA$6,Tipy!GW58=Výsledky!$IA$7,Tipy!GW58=Výsledky!$IA$8,Tipy!GW58=Výsledky!$IA$9),VLOOKUP(Tipy!GW58,'Kategórie hráčov'!$A$2:$B$51,2,FALSE),0))</f>
        <v>0</v>
      </c>
      <c r="ID64" s="61">
        <f>IF(ISBLANK($IF$3),"",IF(OR(Tipy!GX58=Výsledky!$ID$6,Tipy!GX58=Výsledky!$ID$7,Tipy!GX58=Výsledky!$ID$8,Tipy!GX58=Výsledky!$ID$9),IF(VLOOKUP(Tipy!GX58,'Kategórie hráčov'!$A$2:$B$46,2,FALSE)=30,30,20),0))</f>
        <v>0</v>
      </c>
      <c r="IE64" s="62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65" t="str">
        <f>IF(ISBLANK($IF$3),"",IF(ISBLANK(Tipy!GT58),"-",SUM(IA64:IE64)))</f>
        <v>-</v>
      </c>
      <c r="IG64" s="64"/>
      <c r="IH64" s="61">
        <f>IF(ISBLANK($IM$3),"",IF(ISBLANK(Tipy!GZ58),0,IF(AND(Tipy!GZ58=Výsledky!$IK$3,Tipy!HB58=Výsledky!$IM$3),60,0)))</f>
        <v>0</v>
      </c>
      <c r="II64" s="61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61">
        <f>IF(ISBLANK($IM$3),"",IF(OR(Tipy!HC58=Výsledky!$IH$6,Tipy!HC58=Výsledky!$IH$7,Tipy!HC58=Výsledky!$IH$8,Tipy!HC58=Výsledky!$IH$9),VLOOKUP(Tipy!HC58,'Kategórie hráčov'!$A$2:$B$51,2,FALSE),0))</f>
        <v>0</v>
      </c>
      <c r="IK64" s="61">
        <f>IF(ISBLANK($IM$3),"",IF(OR(Tipy!HD58=Výsledky!$IK$6,Tipy!HD58=Výsledky!$IK$7,Tipy!HD58=Výsledky!$IK$8,Tipy!HD58=Výsledky!$IK$9),VLOOKUP(Tipy!HD58,'Kategórie hráčov'!$A$27:$B$76,2,FALSE),0))</f>
        <v>0</v>
      </c>
      <c r="IL64" s="62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65" t="str">
        <f>IF(ISBLANK($IM$3),"",IF(ISBLANK(Tipy!GZ58),"-",SUM(IH64:IL64)))</f>
        <v>-</v>
      </c>
      <c r="IN64" s="64"/>
      <c r="IO64" s="61">
        <f>IF(ISBLANK($IT$3),"",IF(ISBLANK(Tipy!HF58),0,IF(AND(Tipy!HF58=Výsledky!$IR$3,Tipy!HH58=Výsledky!$IT$3),60,0)))</f>
        <v>0</v>
      </c>
      <c r="IP64" s="61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61">
        <f>IF(ISBLANK($IT$3),"",IF(OR(Tipy!HI58=Výsledky!$IO$6,Tipy!HI58=Výsledky!$IO$7,Tipy!HI58=Výsledky!$IO$8,Tipy!HI58=Výsledky!$IO$9),VLOOKUP(Tipy!HI58,'Kategórie hráčov'!$A$2:$B$51,2,FALSE),0))</f>
        <v>0</v>
      </c>
      <c r="IR64" s="61">
        <f>IF(ISBLANK($IT$3),"",IF(OR(Tipy!HJ58=Výsledky!$IR$6,Tipy!HJ58=Výsledky!$IR$7,Tipy!HJ58=Výsledky!$IR$8,Tipy!HJ58=Výsledky!$IR$9),VLOOKUP(Tipy!HJ58,'Kategórie hráčov'!$A$27:$B$76,2,FALSE),0))</f>
        <v>0</v>
      </c>
      <c r="IS64" s="62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65" t="str">
        <f>IF(ISBLANK($IT$3),"",IF(ISBLANK(Tipy!HF58),"-",SUM(IO64:IS64)))</f>
        <v>-</v>
      </c>
      <c r="IU64" s="64"/>
      <c r="IV64" s="61">
        <f>IF(ISBLANK($JA$3),"",IF(ISBLANK(Tipy!HL58),0,IF(AND(Tipy!HL58=Výsledky!$IY$3,Tipy!HN58=Výsledky!$JA$3),60,0)))</f>
        <v>0</v>
      </c>
      <c r="IW64" s="61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61">
        <f>IF(ISBLANK($JA$3),"",IF(OR(Tipy!HO58=Výsledky!$IV$6,Tipy!HO58=Výsledky!$IV$7,Tipy!HO58=Výsledky!$IV$8,Tipy!HO58=Výsledky!$IV$9),IF(VLOOKUP(Tipy!HO58,'Kategórie hráčov'!$A$2:$B$46,2,FALSE)=30,30,20),0))</f>
        <v>0</v>
      </c>
      <c r="IY64" s="61">
        <f>IF(ISBLANK($JA$3),"",IF(OR(Tipy!HP58=Výsledky!$IY$6,Tipy!HP58=Výsledky!$IY$7,Tipy!HP58=Výsledky!$IY$8,Tipy!HP58=Výsledky!$IY$9),IF(VLOOKUP(Tipy!HP58,'Kategórie hráčov'!$A$2:$B$46,2,FALSE)=30,30,20),0))</f>
        <v>0</v>
      </c>
      <c r="IZ64" s="62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65" t="str">
        <f>IF(ISBLANK($JA$3),"",IF(ISBLANK(Tipy!HL58),"-",SUM(IV64:IZ64)))</f>
        <v>-</v>
      </c>
      <c r="JB64" s="64"/>
      <c r="JC64" s="102">
        <f>IF(ISBLANK($JH$3),"",IF(ISBLANK(Tipy!HR58),0,IF(AND(Tipy!HR58=Výsledky!$JF$3,Tipy!HT58=Výsledky!$JH$3),60,0)))</f>
        <v>0</v>
      </c>
      <c r="JD64" s="101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01">
        <f>IF(ISBLANK($JH$3),"",IF(OR(Tipy!HU58=Výsledky!$JC$6,Tipy!HU58=Výsledky!$JC$7,Tipy!HU58=Výsledky!$JC$8,Tipy!HU58=Výsledky!$JC$9),VLOOKUP(Tipy!HU58,'Kategórie hráčov'!$A$2:$B$51,2,FALSE),0))</f>
        <v>0</v>
      </c>
      <c r="JF64" s="101">
        <f>IF(ISBLANK($JH$3),"",IF(OR(Tipy!HV58=Výsledky!$JF$6,Tipy!HV58=Výsledky!$JF$7,Tipy!HV58=Výsledky!$JF$8,Tipy!HV58=Výsledky!$JF$9),VLOOKUP(Tipy!HV58,'Kategórie hráčov'!$A$27:$B$76,2,FALSE),0))</f>
        <v>0</v>
      </c>
      <c r="JG64" s="30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63" t="str">
        <f>IF(ISBLANK($JH$3),"",IF(ISBLANK(Tipy!HR58),"-",SUM(JC64:JG64)))</f>
        <v>-</v>
      </c>
      <c r="JI64" s="64"/>
      <c r="JJ64" s="61">
        <f>IF(ISBLANK($JH$3),"",IF(ISBLANK(Tipy!HX58),0,IF(AND(Tipy!HX58=Výsledky!$JF$3,Tipy!HZ58=Výsledky!$JH$3),60,0)))</f>
        <v>0</v>
      </c>
      <c r="JK64" s="61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61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61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62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65" t="str">
        <f>IF(ISBLANK($JH$3),"",IF(ISBLANK(Tipy!HX58),"-",SUM(JJ64:JN64)))</f>
        <v>-</v>
      </c>
      <c r="JP64" s="64"/>
      <c r="JQ64" s="61">
        <f>IF(ISBLANK($JV$3),"",IF(ISBLANK(Tipy!ID58),0,IF(AND(Tipy!ID58=Výsledky!$JT$3,Tipy!IF58=Výsledky!$JV$3),60,0)))</f>
        <v>0</v>
      </c>
      <c r="JR64" s="61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61">
        <f>IF(ISBLANK($JV$3),"",IF(OR(Tipy!IG58=Výsledky!$JQ$6,Tipy!IG58=Výsledky!$JQ$7,Tipy!IG58=Výsledky!$JQ$8,Tipy!IG58=Výsledky!$JQ$9),VLOOKUP(Tipy!IG58,'Kategórie hráčov'!$A$2:$B$51,2,FALSE),0))</f>
        <v>0</v>
      </c>
      <c r="JT64" s="61">
        <f>IF(ISBLANK($JV$3),"",IF(OR(Tipy!IH58=Výsledky!$JT$6,Tipy!IH58=Výsledky!$JT$7,Tipy!IH58=Výsledky!$JT$8,Tipy!IH58=Výsledky!$JT$9),VLOOKUP(Tipy!IH58,'Kategórie hráčov'!$A$27:$B$76,2,FALSE),0))</f>
        <v>0</v>
      </c>
      <c r="JU64" s="62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65" t="str">
        <f>IF(ISBLANK($JV$3),"",IF(ISBLANK(Tipy!ID58),"-",SUM(JQ64:JU64)))</f>
        <v>-</v>
      </c>
      <c r="JW64" s="64"/>
      <c r="JX64" s="61">
        <f>IF(ISBLANK($KQ$3),"",IF(ISBLANK(Tipy!IJ58),0,IF(AND(Tipy!IJ58=Výsledky!$KO$3,Tipy!IL58=Výsledky!$KQ$3),60,0)))</f>
        <v>0</v>
      </c>
      <c r="JY64" s="61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>0</v>
      </c>
      <c r="JZ64" s="61">
        <f>IF(ISBLANK($KQ$3),"",IF(OR(Tipy!IM58=Výsledky!$JX$6,Tipy!IM58=Výsledky!$JX$7,Tipy!IM58=Výsledky!$JX$8,Tipy!IM58=Výsledky!$JX$9),IF(VLOOKUP(Tipy!IM58,'Kategórie hráčov'!$A$2:$B$46,2,FALSE)=30,30,20),0))</f>
        <v>0</v>
      </c>
      <c r="KA64" s="61">
        <f>IF(ISBLANK($KQ$3),"",IF(OR(Tipy!IN58=Výsledky!$KA$6,Tipy!IN58=Výsledky!$KA$7,Tipy!IN58=Výsledky!$KA$8,Tipy!IN58=Výsledky!$KA$9),IF(VLOOKUP(Tipy!IN58,'Kategórie hráčov'!$A$2:$B$46,2,FALSE)=30,30,20),0))</f>
        <v>0</v>
      </c>
      <c r="KB64" s="62">
        <f>IF(ISBLANK($KQ$3),"",IF(ISBLANK(Tipy!IJ58),0,IF(OR(AND(Tipy!IJ58=Výsledky!$KO$3,OR(Tipy!IL58=Výsledky!$KQ$3+1,Tipy!IL58=Výsledky!$KQ$3-1)),AND(Tipy!IL58=Výsledky!$KQ$3,OR(Tipy!IJ58=Výsledky!$KO$3+1,Tipy!IJ58=Výsledky!$KO$3-1))),10,0)))</f>
        <v>0</v>
      </c>
      <c r="KC64" s="65" t="str">
        <f>IF(ISBLANK($KQ$3),"",IF(ISBLANK(Tipy!IJ58),"-",SUM(JX64:KB64)))</f>
        <v>-</v>
      </c>
      <c r="KD64" s="64"/>
      <c r="KE64" s="61">
        <f>IF(ISBLANK($KJ$3),"",IF(ISBLANK(Tipy!IP58),0,IF(AND(Tipy!IP58=Výsledky!$KH$3,Tipy!IR58=Výsledky!$KJ$3),60,0)))</f>
        <v>0</v>
      </c>
      <c r="KF64" s="61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61">
        <f>IF(ISBLANK($KJ$3),"",IF(OR(Tipy!IS58=Výsledky!$KE$6,Tipy!IS58=Výsledky!$KE$7,Tipy!IS58=Výsledky!$KE$8,Tipy!IS58=Výsledky!$KE$9),VLOOKUP(Tipy!IS58,'Kategórie hráčov'!$A$2:$B$51,2,FALSE),0))</f>
        <v>0</v>
      </c>
      <c r="KH64" s="61">
        <f>IF(ISBLANK($KJ$3),"",IF(OR(Tipy!IT58=Výsledky!$KH$6,Tipy!IT58=Výsledky!$KH$7,Tipy!IT58=Výsledky!$KH$8,Tipy!IT58=Výsledky!$KH$9),VLOOKUP(Tipy!IT58,'Kategórie hráčov'!$A$27:$B$76,2,FALSE),0))</f>
        <v>0</v>
      </c>
      <c r="KI64" s="62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65" t="str">
        <f>IF(ISBLANK($KJ$3),"",IF(ISBLANK(Tipy!IP58),"-",SUM(KE64:KI64)))</f>
        <v>-</v>
      </c>
      <c r="KK64" s="64"/>
      <c r="KL64" s="61">
        <f>IF(ISBLANK($KQ$3),"",IF(ISBLANK(Tipy!IV58),0,IF(AND(Tipy!IV58=Výsledky!$KO$3,Tipy!IX58=Výsledky!$KQ$3),60,0)))</f>
        <v>0</v>
      </c>
      <c r="KM64" s="61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61">
        <f>IF(ISBLANK($KQ$3),"",IF(OR(Tipy!IY58=Výsledky!$KL$6,Tipy!IY58=Výsledky!$KL$7,Tipy!IY58=Výsledky!$KL$8,Tipy!IY58=Výsledky!$KL$9),VLOOKUP(Tipy!IY58,'Kategórie hráčov'!$A$2:$B$51,2,FALSE),0))</f>
        <v>0</v>
      </c>
      <c r="KO64" s="61">
        <f>IF(ISBLANK($KQ$3),"",IF(OR(Tipy!IZ58=Výsledky!$KO$6,Tipy!IZ58=Výsledky!$KO$7,Tipy!IZ58=Výsledky!$KO$8,Tipy!IZ58=Výsledky!$KO$9),VLOOKUP(Tipy!IZ58,'Kategórie hráčov'!$A$27:$B$76,2,FALSE),0))</f>
        <v>0</v>
      </c>
      <c r="KP64" s="62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65" t="str">
        <f>IF(ISBLANK($KJ$3),"",IF(ISBLANK(Tipy!IV58),"-",SUM(KL64:KP64)))</f>
        <v>-</v>
      </c>
      <c r="KR64" s="64"/>
      <c r="KS64" s="61">
        <f>IF(ISBLANK($KX$3),"",IF(ISBLANK(Tipy!JB58),0,IF(AND(Tipy!JB58=Výsledky!$KV$3,Tipy!JD58=Výsledky!$KX$3),60,0)))</f>
        <v>0</v>
      </c>
      <c r="KT64" s="61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61">
        <f>IF(ISBLANK($KX$3),"",IF(OR(Tipy!JE58=Výsledky!$KS$6,Tipy!JE58=Výsledky!$KS$7,Tipy!JE58=Výsledky!$KS$8,Tipy!JE58=Výsledky!$KS$9),VLOOKUP(Tipy!JE58,'Kategórie hráčov'!$A$2:$B$51,2,FALSE),0))</f>
        <v>0</v>
      </c>
      <c r="KV64" s="61">
        <f>IF(ISBLANK($KX$3),"",IF(OR(Tipy!JF58=Výsledky!$KV$6,Tipy!JF58=Výsledky!$KV$7,Tipy!JF58=Výsledky!$KV$8,Tipy!JF58=Výsledky!$KV$9),VLOOKUP(Tipy!JF58,'Kategórie hráčov'!$A$27:$B$76,2,FALSE),0))</f>
        <v>0</v>
      </c>
      <c r="KW64" s="62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65" t="str">
        <f>IF(ISBLANK($KX$3),"",IF(ISBLANK(Tipy!JB58),"-",SUM(KS64:KW64)))</f>
        <v>-</v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>
        <f>IF(ISBLANK($JH$3),"",IF(ISBLANK(Tipy!JU58),0,IF(AND(Tipy!JU58=Výsledky!$JF$3,Tipy!JW58=Výsledky!$JH$3),60,0)))</f>
        <v>0</v>
      </c>
      <c r="LH64" s="61" t="e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>#VALUE!</v>
      </c>
      <c r="LI64" s="61" t="e">
        <f>IF(ISBLANK($JH$3),"",IF(OR(Tipy!JX58=Výsledky!#REF!,Tipy!JX58=Výsledky!#REF!,Tipy!JX58=Výsledky!#REF!,Tipy!JX58=Výsledky!$JJ$9),IF(VLOOKUP(Tipy!JX58,'Kategórie hráčov'!$A$2:$B$46,2,FALSE)=30,30,20),0))</f>
        <v>#REF!</v>
      </c>
      <c r="LJ64" s="61" t="e">
        <f>IF(ISBLANK($JH$3),"",IF(OR(Tipy!JY58=Výsledky!#REF!,Tipy!JY58=Výsledky!#REF!,Tipy!JY58=Výsledky!#REF!,Tipy!JY58=Výsledky!$JM$9),IF(VLOOKUP(Tipy!JY58,'Kategórie hráčov'!$A$2:$B$46,2,FALSE)=30,30,20),0))</f>
        <v>#REF!</v>
      </c>
      <c r="LK64" s="62">
        <f>IF(ISBLANK($JH$3),"",IF(ISBLANK(Tipy!JU58),0,IF(OR(AND(Tipy!JU58=Výsledky!$JF$3,OR(Tipy!JW58=Výsledky!$JH$3+1,Tipy!JW58=Výsledky!$JH$3-1)),AND(Tipy!JW58=Výsledky!$JH$3,OR(Tipy!JU58=Výsledky!$JF$3+1,Tipy!JU58=Výsledky!$JF$3-1))),10,0)))</f>
        <v>0</v>
      </c>
      <c r="LL64" s="65" t="e">
        <f>IF(ISBLANK($JH$3),"",IF(ISBLANK(Tipy!JU58),"-",SUM(LG64:LK64)))</f>
        <v>#VALUE!</v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>
        <f>IF(ISBLANK($JH$3),"",IF(ISBLANK(Tipy!KI58),0,IF(AND(Tipy!KI58=Výsledky!$JF$3,Tipy!KK58=Výsledky!$JH$3),60,0)))</f>
        <v>0</v>
      </c>
      <c r="LV64" s="61" t="e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>#VALUE!</v>
      </c>
      <c r="LW64" s="61" t="e">
        <f>IF(ISBLANK($JH$3),"",IF(OR(Tipy!KL58=Výsledky!#REF!,Tipy!KL58=Výsledky!#REF!,Tipy!KL58=Výsledky!#REF!,Tipy!KL58=Výsledky!$JJ$9),IF(VLOOKUP(Tipy!KL58,'Kategórie hráčov'!$A$2:$B$46,2,FALSE)=30,30,20),0))</f>
        <v>#REF!</v>
      </c>
      <c r="LX64" s="61" t="e">
        <f>IF(ISBLANK($JH$3),"",IF(OR(Tipy!KM58=Výsledky!#REF!,Tipy!KM58=Výsledky!#REF!,Tipy!KM58=Výsledky!#REF!,Tipy!KM58=Výsledky!$JM$9),IF(VLOOKUP(Tipy!KM58,'Kategórie hráčov'!$A$2:$B$46,2,FALSE)=30,30,20),0))</f>
        <v>#REF!</v>
      </c>
      <c r="LY64" s="62">
        <f>IF(ISBLANK($JH$3),"",IF(ISBLANK(Tipy!KI58),0,IF(OR(AND(Tipy!KI58=Výsledky!$JF$3,OR(Tipy!KK58=Výsledky!$JH$3+1,Tipy!KK58=Výsledky!$JH$3-1)),AND(Tipy!KK58=Výsledky!$JH$3,OR(Tipy!KI58=Výsledky!$JF$3+1,Tipy!KI58=Výsledky!$JF$3-1))),10,0)))</f>
        <v>0</v>
      </c>
      <c r="LZ64" s="65" t="e">
        <f>IF(ISBLANK($JH$3),"",IF(ISBLANK(Tipy!KI58),"-",SUM(LU64:LY64)))</f>
        <v>#VALUE!</v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 x14ac:dyDescent="0.2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>
        <f>IF(ISBLANK($GB$3),"",IF(ISBLANK(Tipy!EX59),0,IF(AND(Tipy!EX59=Výsledky!$FZ$3,Tipy!EZ59=Výsledky!$GB$3),60,0)))</f>
        <v>0</v>
      </c>
      <c r="FX65" s="61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61">
        <f>IF(ISBLANK($GB$3),"",IF(OR(Tipy!FA59=Výsledky!$FW$6,Tipy!FA59=Výsledky!$FW$7,Tipy!FA59=Výsledky!$FW$8,Tipy!FA59=Výsledky!$FW$9),IF(VLOOKUP(Tipy!FA59,'Kategórie hráčov'!$A$2:$B$46,2,FALSE)=30,30,20),0))</f>
        <v>0</v>
      </c>
      <c r="FZ65" s="61">
        <f>IF(ISBLANK($GB$3),"",IF(OR(Tipy!FB59=Výsledky!$FZ$6,Tipy!FB59=Výsledky!$FZ$7,Tipy!FB59=Výsledky!$FZ$8,Tipy!FB59=Výsledky!$FZ$9),IF(VLOOKUP(Tipy!FB59,'Kategórie hráčov'!$A$2:$B$46,2,FALSE)=30,30,20),0))</f>
        <v>0</v>
      </c>
      <c r="GA65" s="62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5">
        <f>IF(ISBLANK($GB$3),"",IF(ISBLANK(Tipy!EX59),"-",SUM(FW65:GA65)))</f>
        <v>0</v>
      </c>
      <c r="GC65" s="64"/>
      <c r="GD65" s="61">
        <f>IF(ISBLANK($GI$3),"",IF(ISBLANK(Tipy!FD59),0,IF(AND(Tipy!FD59=Výsledky!$GG$3,Tipy!FF59=Výsledky!$GI$3),60,0)))</f>
        <v>0</v>
      </c>
      <c r="GE65" s="61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61">
        <f>IF(ISBLANK($GI$3),"",IF(OR(Tipy!FG59=Výsledky!$GD$6,Tipy!FG59=Výsledky!$GD$7,Tipy!FG59=Výsledky!$GD$8,Tipy!FG59=Výsledky!$GD$9),VLOOKUP(Tipy!FG59,'Kategórie hráčov'!$A$2:$B$51,2,FALSE),0))</f>
        <v>20</v>
      </c>
      <c r="GG65" s="61">
        <f>IF(ISBLANK($GI$3),"",IF(OR(Tipy!FH59=Výsledky!$GG$6,Tipy!FH59=Výsledky!$GG$7,Tipy!FH59=Výsledky!$GG$8,Tipy!FH59=Výsledky!$GG$9),VLOOKUP(Tipy!FH59,'Kategórie hráčov'!$A$27:$B$76,2,FALSE),0))</f>
        <v>0</v>
      </c>
      <c r="GH65" s="62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5">
        <f>IF(ISBLANK($GI$3),"",IF(ISBLANK(Tipy!FD59),"-",SUM(GD65:GH65)))</f>
        <v>40</v>
      </c>
      <c r="GJ65" s="64"/>
      <c r="GK65" s="61">
        <f>IF(ISBLANK($GP$3),"",IF(ISBLANK(Tipy!FJ59),0,IF(AND(Tipy!FJ59=Výsledky!$GN$3,Tipy!FL59=Výsledky!$GP$3),60,0)))</f>
        <v>0</v>
      </c>
      <c r="GL65" s="61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61">
        <f>IF(ISBLANK($GP$3),"",IF(OR(Tipy!FM59=Výsledky!$GK$6,Tipy!FM59=Výsledky!$GK$7,Tipy!FM59=Výsledky!$GK$8,Tipy!FM59=Výsledky!$GK$9),VLOOKUP(Tipy!FM59,'Kategórie hráčov'!$A$2:$B$51,2,FALSE),0))</f>
        <v>0</v>
      </c>
      <c r="GN65" s="61">
        <f>IF(ISBLANK($GP$3),"",IF(OR(Tipy!FN59=Výsledky!$GN$6,Tipy!FN59=Výsledky!$GN$7,Tipy!FN59=Výsledky!$GN$8,Tipy!FN59=Výsledky!$GN$9),VLOOKUP(Tipy!FN59,'Kategórie hráčov'!$A$27:$B$76,2,FALSE),0))</f>
        <v>0</v>
      </c>
      <c r="GO65" s="62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5" t="str">
        <f>IF(ISBLANK($GP$3),"",IF(ISBLANK(Tipy!FJ59),"-",SUM(GK65:GO65)))</f>
        <v>-</v>
      </c>
      <c r="GQ65" s="64"/>
      <c r="GR65" s="61">
        <f>IF(ISBLANK($GW$3),"",IF(ISBLANK(Tipy!FP59),0,IF(AND(Tipy!FP59=Výsledky!$GU$3,Tipy!FR59=Výsledky!$GW$3),60,0)))</f>
        <v>0</v>
      </c>
      <c r="GS65" s="61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61">
        <f>IF(ISBLANK($GW$3),"",IF(OR(Tipy!FS59=Výsledky!$GR$6,Tipy!FS59=Výsledky!$GR$7,Tipy!FS59=Výsledky!$GR$8,Tipy!FS59=Výsledky!$GR$9),VLOOKUP(Tipy!FS59,'Kategórie hráčov'!$A$2:$B$51,2,FALSE),0))</f>
        <v>0</v>
      </c>
      <c r="GU65" s="61">
        <f>IF(ISBLANK($GW$3),"",IF(OR(Tipy!FT59=Výsledky!$GU$6,Tipy!FT59=Výsledky!$GU$7,Tipy!FT59=Výsledky!$GU$8,Tipy!FT59=Výsledky!$GU$9),VLOOKUP(Tipy!FT59,'Kategórie hráčov'!$A$27:$B$76,2,FALSE),0))</f>
        <v>0</v>
      </c>
      <c r="GV65" s="62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5">
        <f>IF(ISBLANK($GW$3),"",IF(ISBLANK(Tipy!FP59),"-",SUM(GR65:GV65)))</f>
        <v>30</v>
      </c>
      <c r="GX65" s="64"/>
      <c r="GY65" s="61">
        <f>IF(ISBLANK($HD$3),"",IF(ISBLANK(Tipy!FV59),0,IF(AND(Tipy!FV59=Výsledky!$HB$3,Tipy!FX59=Výsledky!$HD$3),60,0)))</f>
        <v>0</v>
      </c>
      <c r="GZ65" s="61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61">
        <f>IF(ISBLANK($HD$3),"",IF(OR(Tipy!FY59=Výsledky!$GY$6,Tipy!FY59=Výsledky!$GY$7,Tipy!FY59=Výsledky!$GY$8,Tipy!FY59=Výsledky!$GY$9),VLOOKUP(Tipy!FY59,'Kategórie hráčov'!$A$2:$B$51,2,FALSE),0))</f>
        <v>0</v>
      </c>
      <c r="HB65" s="61">
        <f>IF(ISBLANK($HD$3),"",IF(OR(Tipy!FZ59=Výsledky!$HB$6,Tipy!FZ59=Výsledky!$HB$7,Tipy!FZ59=Výsledky!$HB$8,Tipy!FZ59=Výsledky!$HB$9),VLOOKUP(Tipy!FZ59,'Kategórie hráčov'!$A$27:$B$76,2,FALSE),0))</f>
        <v>20</v>
      </c>
      <c r="HC65" s="62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5">
        <f>IF(ISBLANK($HD$3),"",IF(ISBLANK(Tipy!FV59),"-",SUM(GY65:HC65)))</f>
        <v>40</v>
      </c>
      <c r="HE65" s="64"/>
      <c r="HF65" s="61">
        <f>IF(ISBLANK($HK$3),"",IF(ISBLANK(Tipy!GB59),0,IF(AND(Tipy!GB59=Výsledky!$HI$3,Tipy!GD59=Výsledky!$HK$3),60,0)))</f>
        <v>0</v>
      </c>
      <c r="HG65" s="61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61">
        <f>IF(ISBLANK($HK$3),"",IF(OR(Tipy!GE59=Výsledky!$HF$6,Tipy!GE59=Výsledky!$HF$7,Tipy!GE59=Výsledky!$HF$8,Tipy!GE59=Výsledky!$HF$9),VLOOKUP(Tipy!GE59,'Kategórie hráčov'!$A$2:$B$51,2,FALSE),0))</f>
        <v>0</v>
      </c>
      <c r="HI65" s="61">
        <f>IF(ISBLANK($HK$3),"",IF(OR(Tipy!GF59=Výsledky!$HI$6,Tipy!GF59=Výsledky!$HI$7,Tipy!GF59=Výsledky!$HI$8,Tipy!GF59=Výsledky!$HI$9),VLOOKUP(Tipy!GF59,'Kategórie hráčov'!$A$27:$B$76,2,FALSE),0))</f>
        <v>20</v>
      </c>
      <c r="HJ65" s="62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5">
        <f>IF(ISBLANK($HK$3),"",IF(ISBLANK(Tipy!GB59),"-",SUM(HF65:HJ65)))</f>
        <v>50</v>
      </c>
      <c r="HL65" s="64"/>
      <c r="HM65" s="61">
        <f>IF(ISBLANK($HR$3),"",IF(ISBLANK(Tipy!GH59),0,IF(AND(Tipy!GH59=Výsledky!$HP$3,Tipy!GJ59=Výsledky!$HR$3),60,0)))</f>
        <v>0</v>
      </c>
      <c r="HN65" s="61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61">
        <f>IF(ISBLANK($HR$3),"",IF(OR(Tipy!GK59=Výsledky!$HM$6,Tipy!GK59=Výsledky!$HM$7,Tipy!GK59=Výsledky!$HM$8,Tipy!GK59=Výsledky!$HM$9),VLOOKUP(Tipy!GK59,'Kategórie hráčov'!$A$2:$B$51,2,FALSE),0))</f>
        <v>0</v>
      </c>
      <c r="HP65" s="61">
        <f>IF(ISBLANK($HR$3),"",IF(OR(Tipy!GL59=Výsledky!$HP$6,Tipy!GL59=Výsledky!$HP$7,Tipy!GL59=Výsledky!$HP$8,Tipy!GL59=Výsledky!$HP$9),VLOOKUP(Tipy!GL59,'Kategórie hráčov'!$A$27:$B$76,2,FALSE),0))</f>
        <v>20</v>
      </c>
      <c r="HQ65" s="62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5">
        <f>IF(ISBLANK($HR$3),"",IF(ISBLANK(Tipy!GH59),"-",SUM(HM65:HQ65)))</f>
        <v>50</v>
      </c>
      <c r="HS65" s="64"/>
      <c r="HT65" s="61">
        <f>IF(ISBLANK($HY$3),"",IF(ISBLANK(Tipy!GN59),0,IF(AND(Tipy!GN59=Výsledky!$HW$3,Tipy!GP59=Výsledky!$HY$3),60,0)))</f>
        <v>0</v>
      </c>
      <c r="HU65" s="61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61">
        <f>IF(ISBLANK($HY$3),"",IF(OR(Tipy!GQ59=Výsledky!$HT$6,Tipy!GQ59=Výsledky!$HT$7,Tipy!GQ59=Výsledky!$HT$8,Tipy!GQ59=Výsledky!$HT$9),VLOOKUP(Tipy!GQ59,'Kategórie hráčov'!$A$2:$B$51,2,FALSE),0))</f>
        <v>20</v>
      </c>
      <c r="HW65" s="61">
        <f>IF(ISBLANK($HY$3),"",IF(OR(Tipy!GR59=Výsledky!$HW$6,Tipy!GR59=Výsledky!$HW$7,Tipy!GR59=Výsledky!$HW$8,Tipy!GR59=Výsledky!$HW$9),VLOOKUP(Tipy!GR59,'Kategórie hráčov'!$A$27:$B$76,2,FALSE),0))</f>
        <v>0</v>
      </c>
      <c r="HX65" s="62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5">
        <f>IF(ISBLANK($HY$3),"",IF(ISBLANK(Tipy!GN59),"-",SUM(HT65:HX65)))</f>
        <v>40</v>
      </c>
      <c r="HZ65" s="64"/>
      <c r="IA65" s="61">
        <f>IF(ISBLANK($IF$3),"",IF(ISBLANK(Tipy!GT59),0,IF(AND(Tipy!GT59=Výsledky!$ID$3,Tipy!GV59=Výsledky!$IF$3),60,0)))</f>
        <v>0</v>
      </c>
      <c r="IB65" s="61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61">
        <f>IF(ISBLANK($IF$3),"",IF(OR(Tipy!GW59=Výsledky!$IA$6,Tipy!GW59=Výsledky!$IA$7,Tipy!GW59=Výsledky!$IA$8,Tipy!GW59=Výsledky!$IA$9),VLOOKUP(Tipy!GW59,'Kategórie hráčov'!$A$2:$B$51,2,FALSE),0))</f>
        <v>0</v>
      </c>
      <c r="ID65" s="61">
        <f>IF(ISBLANK($IF$3),"",IF(OR(Tipy!GX59=Výsledky!$ID$6,Tipy!GX59=Výsledky!$ID$7,Tipy!GX59=Výsledky!$ID$8,Tipy!GX59=Výsledky!$ID$9),IF(VLOOKUP(Tipy!GX59,'Kategórie hráčov'!$A$2:$B$46,2,FALSE)=30,30,20),0))</f>
        <v>0</v>
      </c>
      <c r="IE65" s="62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65">
        <f>IF(ISBLANK($IF$3),"",IF(ISBLANK(Tipy!GT59),"-",SUM(IA65:IE65)))</f>
        <v>10</v>
      </c>
      <c r="IG65" s="64"/>
      <c r="IH65" s="61">
        <f>IF(ISBLANK($IM$3),"",IF(ISBLANK(Tipy!GZ59),0,IF(AND(Tipy!GZ59=Výsledky!$IK$3,Tipy!HB59=Výsledky!$IM$3),60,0)))</f>
        <v>0</v>
      </c>
      <c r="II65" s="61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61">
        <f>IF(ISBLANK($IM$3),"",IF(OR(Tipy!HC59=Výsledky!$IH$6,Tipy!HC59=Výsledky!$IH$7,Tipy!HC59=Výsledky!$IH$8,Tipy!HC59=Výsledky!$IH$9),VLOOKUP(Tipy!HC59,'Kategórie hráčov'!$A$2:$B$51,2,FALSE),0))</f>
        <v>0</v>
      </c>
      <c r="IK65" s="61">
        <f>IF(ISBLANK($IM$3),"",IF(OR(Tipy!HD59=Výsledky!$IK$6,Tipy!HD59=Výsledky!$IK$7,Tipy!HD59=Výsledky!$IK$8,Tipy!HD59=Výsledky!$IK$9),VLOOKUP(Tipy!HD59,'Kategórie hráčov'!$A$27:$B$76,2,FALSE),0))</f>
        <v>0</v>
      </c>
      <c r="IL65" s="62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65">
        <f>IF(ISBLANK($IM$3),"",IF(ISBLANK(Tipy!GZ59),"-",SUM(IH65:IL65)))</f>
        <v>20</v>
      </c>
      <c r="IN65" s="64"/>
      <c r="IO65" s="61">
        <f>IF(ISBLANK($IT$3),"",IF(ISBLANK(Tipy!HF59),0,IF(AND(Tipy!HF59=Výsledky!$IR$3,Tipy!HH59=Výsledky!$IT$3),60,0)))</f>
        <v>0</v>
      </c>
      <c r="IP65" s="61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61">
        <f>IF(ISBLANK($IT$3),"",IF(OR(Tipy!HI59=Výsledky!$IO$6,Tipy!HI59=Výsledky!$IO$7,Tipy!HI59=Výsledky!$IO$8,Tipy!HI59=Výsledky!$IO$9),VLOOKUP(Tipy!HI59,'Kategórie hráčov'!$A$2:$B$51,2,FALSE),0))</f>
        <v>0</v>
      </c>
      <c r="IR65" s="61">
        <f>IF(ISBLANK($IT$3),"",IF(OR(Tipy!HJ59=Výsledky!$IR$6,Tipy!HJ59=Výsledky!$IR$7,Tipy!HJ59=Výsledky!$IR$8,Tipy!HJ59=Výsledky!$IR$9),VLOOKUP(Tipy!HJ59,'Kategórie hráčov'!$A$27:$B$76,2,FALSE),0))</f>
        <v>0</v>
      </c>
      <c r="IS65" s="62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65">
        <f>IF(ISBLANK($IT$3),"",IF(ISBLANK(Tipy!HF59),"-",SUM(IO65:IS65)))</f>
        <v>20</v>
      </c>
      <c r="IU65" s="64"/>
      <c r="IV65" s="61">
        <f>IF(ISBLANK($JA$3),"",IF(ISBLANK(Tipy!HL59),0,IF(AND(Tipy!HL59=Výsledky!$IY$3,Tipy!HN59=Výsledky!$JA$3),60,0)))</f>
        <v>0</v>
      </c>
      <c r="IW65" s="61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61">
        <f>IF(ISBLANK($JA$3),"",IF(OR(Tipy!HO59=Výsledky!$IV$6,Tipy!HO59=Výsledky!$IV$7,Tipy!HO59=Výsledky!$IV$8,Tipy!HO59=Výsledky!$IV$9),IF(VLOOKUP(Tipy!HO59,'Kategórie hráčov'!$A$2:$B$46,2,FALSE)=30,30,20),0))</f>
        <v>0</v>
      </c>
      <c r="IY65" s="61">
        <f>IF(ISBLANK($JA$3),"",IF(OR(Tipy!HP59=Výsledky!$IY$6,Tipy!HP59=Výsledky!$IY$7,Tipy!HP59=Výsledky!$IY$8,Tipy!HP59=Výsledky!$IY$9),IF(VLOOKUP(Tipy!HP59,'Kategórie hráčov'!$A$2:$B$46,2,FALSE)=30,30,20),0))</f>
        <v>0</v>
      </c>
      <c r="IZ65" s="62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65">
        <f>IF(ISBLANK($JA$3),"",IF(ISBLANK(Tipy!HL59),"-",SUM(IV65:IZ65)))</f>
        <v>0</v>
      </c>
      <c r="JB65" s="64"/>
      <c r="JC65" s="102">
        <f>IF(ISBLANK($JH$3),"",IF(ISBLANK(Tipy!HR59),0,IF(AND(Tipy!HR59=Výsledky!$JF$3,Tipy!HT59=Výsledky!$JH$3),60,0)))</f>
        <v>0</v>
      </c>
      <c r="JD65" s="101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101">
        <f>IF(ISBLANK($JH$3),"",IF(OR(Tipy!HU59=Výsledky!$JC$6,Tipy!HU59=Výsledky!$JC$7,Tipy!HU59=Výsledky!$JC$8,Tipy!HU59=Výsledky!$JC$9),VLOOKUP(Tipy!HU59,'Kategórie hráčov'!$A$2:$B$51,2,FALSE),0))</f>
        <v>20</v>
      </c>
      <c r="JF65" s="101">
        <f>IF(ISBLANK($JH$3),"",IF(OR(Tipy!HV59=Výsledky!$JF$6,Tipy!HV59=Výsledky!$JF$7,Tipy!HV59=Výsledky!$JF$8,Tipy!HV59=Výsledky!$JF$9),VLOOKUP(Tipy!HV59,'Kategórie hráčov'!$A$27:$B$76,2,FALSE),0))</f>
        <v>0</v>
      </c>
      <c r="JG65" s="303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63">
        <f>IF(ISBLANK($JH$3),"",IF(ISBLANK(Tipy!HR59),"-",SUM(JC65:JG65)))</f>
        <v>50</v>
      </c>
      <c r="JI65" s="64"/>
      <c r="JJ65" s="61">
        <f>IF(ISBLANK($JH$3),"",IF(ISBLANK(Tipy!HX59),0,IF(AND(Tipy!HX59=Výsledky!$JF$3,Tipy!HZ59=Výsledky!$JH$3),60,0)))</f>
        <v>0</v>
      </c>
      <c r="JK65" s="61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61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61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62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65" t="str">
        <f>IF(ISBLANK($JH$3),"",IF(ISBLANK(Tipy!HX59),"-",SUM(JJ65:JN65)))</f>
        <v>-</v>
      </c>
      <c r="JP65" s="64"/>
      <c r="JQ65" s="61">
        <f>IF(ISBLANK($JV$3),"",IF(ISBLANK(Tipy!ID59),0,IF(AND(Tipy!ID59=Výsledky!$JT$3,Tipy!IF59=Výsledky!$JV$3),60,0)))</f>
        <v>0</v>
      </c>
      <c r="JR65" s="61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61">
        <f>IF(ISBLANK($JV$3),"",IF(OR(Tipy!IG59=Výsledky!$JQ$6,Tipy!IG59=Výsledky!$JQ$7,Tipy!IG59=Výsledky!$JQ$8,Tipy!IG59=Výsledky!$JQ$9),VLOOKUP(Tipy!IG59,'Kategórie hráčov'!$A$2:$B$51,2,FALSE),0))</f>
        <v>20</v>
      </c>
      <c r="JT65" s="61">
        <f>IF(ISBLANK($JV$3),"",IF(OR(Tipy!IH59=Výsledky!$JT$6,Tipy!IH59=Výsledky!$JT$7,Tipy!IH59=Výsledky!$JT$8,Tipy!IH59=Výsledky!$JT$9),VLOOKUP(Tipy!IH59,'Kategórie hráčov'!$A$27:$B$76,2,FALSE),0))</f>
        <v>0</v>
      </c>
      <c r="JU65" s="62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65">
        <f>IF(ISBLANK($JV$3),"",IF(ISBLANK(Tipy!ID59),"-",SUM(JQ65:JU65)))</f>
        <v>50</v>
      </c>
      <c r="JW65" s="64"/>
      <c r="JX65" s="61">
        <f>IF(ISBLANK($KQ$3),"",IF(ISBLANK(Tipy!IJ59),0,IF(AND(Tipy!IJ59=Výsledky!$KO$3,Tipy!IL59=Výsledky!$KQ$3),60,0)))</f>
        <v>0</v>
      </c>
      <c r="JY65" s="61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>0</v>
      </c>
      <c r="JZ65" s="61">
        <f>IF(ISBLANK($KQ$3),"",IF(OR(Tipy!IM59=Výsledky!$JX$6,Tipy!IM59=Výsledky!$JX$7,Tipy!IM59=Výsledky!$JX$8,Tipy!IM59=Výsledky!$JX$9),IF(VLOOKUP(Tipy!IM59,'Kategórie hráčov'!$A$2:$B$46,2,FALSE)=30,30,20),0))</f>
        <v>0</v>
      </c>
      <c r="KA65" s="61">
        <f>IF(ISBLANK($KQ$3),"",IF(OR(Tipy!IN59=Výsledky!$KA$6,Tipy!IN59=Výsledky!$KA$7,Tipy!IN59=Výsledky!$KA$8,Tipy!IN59=Výsledky!$KA$9),IF(VLOOKUP(Tipy!IN59,'Kategórie hráčov'!$A$2:$B$46,2,FALSE)=30,30,20),0))</f>
        <v>0</v>
      </c>
      <c r="KB65" s="62">
        <f>IF(ISBLANK($KQ$3),"",IF(ISBLANK(Tipy!IJ59),0,IF(OR(AND(Tipy!IJ59=Výsledky!$KO$3,OR(Tipy!IL59=Výsledky!$KQ$3+1,Tipy!IL59=Výsledky!$KQ$3-1)),AND(Tipy!IL59=Výsledky!$KQ$3,OR(Tipy!IJ59=Výsledky!$KO$3+1,Tipy!IJ59=Výsledky!$KO$3-1))),10,0)))</f>
        <v>0</v>
      </c>
      <c r="KC65" s="65" t="str">
        <f>IF(ISBLANK($KQ$3),"",IF(ISBLANK(Tipy!IJ59),"-",SUM(JX65:KB65)))</f>
        <v>-</v>
      </c>
      <c r="KD65" s="64"/>
      <c r="KE65" s="61">
        <f>IF(ISBLANK($KJ$3),"",IF(ISBLANK(Tipy!IP59),0,IF(AND(Tipy!IP59=Výsledky!$KH$3,Tipy!IR59=Výsledky!$KJ$3),60,0)))</f>
        <v>0</v>
      </c>
      <c r="KF65" s="61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20</v>
      </c>
      <c r="KG65" s="61">
        <f>IF(ISBLANK($KJ$3),"",IF(OR(Tipy!IS59=Výsledky!$KE$6,Tipy!IS59=Výsledky!$KE$7,Tipy!IS59=Výsledky!$KE$8,Tipy!IS59=Výsledky!$KE$9),VLOOKUP(Tipy!IS59,'Kategórie hráčov'!$A$2:$B$51,2,FALSE),0))</f>
        <v>20</v>
      </c>
      <c r="KH65" s="61">
        <f>IF(ISBLANK($KJ$3),"",IF(OR(Tipy!IT59=Výsledky!$KH$6,Tipy!IT59=Výsledky!$KH$7,Tipy!IT59=Výsledky!$KH$8,Tipy!IT59=Výsledky!$KH$9),VLOOKUP(Tipy!IT59,'Kategórie hráčov'!$A$27:$B$76,2,FALSE),0))</f>
        <v>0</v>
      </c>
      <c r="KI65" s="62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65">
        <f>IF(ISBLANK($KJ$3),"",IF(ISBLANK(Tipy!IP59),"-",SUM(KE65:KI65)))</f>
        <v>40</v>
      </c>
      <c r="KK65" s="64"/>
      <c r="KL65" s="61">
        <f>IF(ISBLANK($KQ$3),"",IF(ISBLANK(Tipy!IV59),0,IF(AND(Tipy!IV59=Výsledky!$KO$3,Tipy!IX59=Výsledky!$KQ$3),60,0)))</f>
        <v>0</v>
      </c>
      <c r="KM65" s="61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61">
        <f>IF(ISBLANK($KQ$3),"",IF(OR(Tipy!IY59=Výsledky!$KL$6,Tipy!IY59=Výsledky!$KL$7,Tipy!IY59=Výsledky!$KL$8,Tipy!IY59=Výsledky!$KL$9),VLOOKUP(Tipy!IY59,'Kategórie hráčov'!$A$2:$B$51,2,FALSE),0))</f>
        <v>0</v>
      </c>
      <c r="KO65" s="61">
        <f>IF(ISBLANK($KQ$3),"",IF(OR(Tipy!IZ59=Výsledky!$KO$6,Tipy!IZ59=Výsledky!$KO$7,Tipy!IZ59=Výsledky!$KO$8,Tipy!IZ59=Výsledky!$KO$9),VLOOKUP(Tipy!IZ59,'Kategórie hráčov'!$A$27:$B$76,2,FALSE),0))</f>
        <v>0</v>
      </c>
      <c r="KP65" s="62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65">
        <f>IF(ISBLANK($KJ$3),"",IF(ISBLANK(Tipy!IV59),"-",SUM(KL65:KP65)))</f>
        <v>0</v>
      </c>
      <c r="KR65" s="64"/>
      <c r="KS65" s="61">
        <f>IF(ISBLANK($KX$3),"",IF(ISBLANK(Tipy!JB59),0,IF(AND(Tipy!JB59=Výsledky!$KV$3,Tipy!JD59=Výsledky!$KX$3),60,0)))</f>
        <v>0</v>
      </c>
      <c r="KT65" s="61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20</v>
      </c>
      <c r="KU65" s="61">
        <f>IF(ISBLANK($KX$3),"",IF(OR(Tipy!JE59=Výsledky!$KS$6,Tipy!JE59=Výsledky!$KS$7,Tipy!JE59=Výsledky!$KS$8,Tipy!JE59=Výsledky!$KS$9),VLOOKUP(Tipy!JE59,'Kategórie hráčov'!$A$2:$B$51,2,FALSE),0))</f>
        <v>0</v>
      </c>
      <c r="KV65" s="61">
        <f>IF(ISBLANK($KX$3),"",IF(OR(Tipy!JF59=Výsledky!$KV$6,Tipy!JF59=Výsledky!$KV$7,Tipy!JF59=Výsledky!$KV$8,Tipy!JF59=Výsledky!$KV$9),VLOOKUP(Tipy!JF59,'Kategórie hráčov'!$A$27:$B$76,2,FALSE),0))</f>
        <v>20</v>
      </c>
      <c r="KW65" s="62">
        <f>IF(ISBLANK($KX$3),"",IF(ISBLANK(Tipy!JB59),0,IF(OR(AND(Tipy!JB59=Výsledky!$KV$3,OR(Tipy!JD59=Výsledky!$KX$3+1,Tipy!JD59=Výsledky!$KX$3-1)),AND(Tipy!JD59=Výsledky!$KX$3,OR(Tipy!JB59=Výsledky!$KV$3+1,Tipy!JB59=Výsledky!$KV$3-1))),10,0)))</f>
        <v>10</v>
      </c>
      <c r="KX65" s="65">
        <f>IF(ISBLANK($KX$3),"",IF(ISBLANK(Tipy!JB59),"-",SUM(KS65:KW65)))</f>
        <v>50</v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>
        <f>IF(ISBLANK($JH$3),"",IF(ISBLANK(Tipy!JU59),0,IF(AND(Tipy!JU59=Výsledky!$JF$3,Tipy!JW59=Výsledky!$JH$3),60,0)))</f>
        <v>0</v>
      </c>
      <c r="LH65" s="61" t="e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>#VALUE!</v>
      </c>
      <c r="LI65" s="61" t="e">
        <f>IF(ISBLANK($JH$3),"",IF(OR(Tipy!JX59=Výsledky!#REF!,Tipy!JX59=Výsledky!#REF!,Tipy!JX59=Výsledky!#REF!,Tipy!JX59=Výsledky!$JJ$9),IF(VLOOKUP(Tipy!JX59,'Kategórie hráčov'!$A$2:$B$46,2,FALSE)=30,30,20),0))</f>
        <v>#REF!</v>
      </c>
      <c r="LJ65" s="61" t="e">
        <f>IF(ISBLANK($JH$3),"",IF(OR(Tipy!JY59=Výsledky!#REF!,Tipy!JY59=Výsledky!#REF!,Tipy!JY59=Výsledky!#REF!,Tipy!JY59=Výsledky!$JM$9),IF(VLOOKUP(Tipy!JY59,'Kategórie hráčov'!$A$2:$B$46,2,FALSE)=30,30,20),0))</f>
        <v>#REF!</v>
      </c>
      <c r="LK65" s="62">
        <f>IF(ISBLANK($JH$3),"",IF(ISBLANK(Tipy!JU59),0,IF(OR(AND(Tipy!JU59=Výsledky!$JF$3,OR(Tipy!JW59=Výsledky!$JH$3+1,Tipy!JW59=Výsledky!$JH$3-1)),AND(Tipy!JW59=Výsledky!$JH$3,OR(Tipy!JU59=Výsledky!$JF$3+1,Tipy!JU59=Výsledky!$JF$3-1))),10,0)))</f>
        <v>0</v>
      </c>
      <c r="LL65" s="65" t="e">
        <f>IF(ISBLANK($JH$3),"",IF(ISBLANK(Tipy!JU59),"-",SUM(LG65:LK65)))</f>
        <v>#VALUE!</v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>
        <f>IF(ISBLANK($JH$3),"",IF(ISBLANK(Tipy!KI59),0,IF(AND(Tipy!KI59=Výsledky!$JF$3,Tipy!KK59=Výsledky!$JH$3),60,0)))</f>
        <v>0</v>
      </c>
      <c r="LV65" s="61" t="e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>#VALUE!</v>
      </c>
      <c r="LW65" s="61" t="e">
        <f>IF(ISBLANK($JH$3),"",IF(OR(Tipy!KL59=Výsledky!#REF!,Tipy!KL59=Výsledky!#REF!,Tipy!KL59=Výsledky!#REF!,Tipy!KL59=Výsledky!$JJ$9),IF(VLOOKUP(Tipy!KL59,'Kategórie hráčov'!$A$2:$B$46,2,FALSE)=30,30,20),0))</f>
        <v>#REF!</v>
      </c>
      <c r="LX65" s="61" t="e">
        <f>IF(ISBLANK($JH$3),"",IF(OR(Tipy!KM59=Výsledky!#REF!,Tipy!KM59=Výsledky!#REF!,Tipy!KM59=Výsledky!#REF!,Tipy!KM59=Výsledky!$JM$9),IF(VLOOKUP(Tipy!KM59,'Kategórie hráčov'!$A$2:$B$46,2,FALSE)=30,30,20),0))</f>
        <v>#REF!</v>
      </c>
      <c r="LY65" s="62">
        <f>IF(ISBLANK($JH$3),"",IF(ISBLANK(Tipy!KI59),0,IF(OR(AND(Tipy!KI59=Výsledky!$JF$3,OR(Tipy!KK59=Výsledky!$JH$3+1,Tipy!KK59=Výsledky!$JH$3-1)),AND(Tipy!KK59=Výsledky!$JH$3,OR(Tipy!KI59=Výsledky!$JF$3+1,Tipy!KI59=Výsledky!$JF$3-1))),10,0)))</f>
        <v>0</v>
      </c>
      <c r="LZ65" s="65" t="e">
        <f>IF(ISBLANK($JH$3),"",IF(ISBLANK(Tipy!KI59),"-",SUM(LU65:LY65)))</f>
        <v>#VALUE!</v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 x14ac:dyDescent="0.2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>
        <f>IF(ISBLANK($GB$3),"",IF(ISBLANK(Tipy!EX60),0,IF(AND(Tipy!EX60=Výsledky!$FZ$3,Tipy!EZ60=Výsledky!$GB$3),60,0)))</f>
        <v>0</v>
      </c>
      <c r="FX66" s="61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61">
        <f>IF(ISBLANK($GB$3),"",IF(OR(Tipy!FA60=Výsledky!$FW$6,Tipy!FA60=Výsledky!$FW$7,Tipy!FA60=Výsledky!$FW$8,Tipy!FA60=Výsledky!$FW$9),IF(VLOOKUP(Tipy!FA60,'Kategórie hráčov'!$A$2:$B$46,2,FALSE)=30,30,20),0))</f>
        <v>0</v>
      </c>
      <c r="FZ66" s="61">
        <f>IF(ISBLANK($GB$3),"",IF(OR(Tipy!FB60=Výsledky!$FZ$6,Tipy!FB60=Výsledky!$FZ$7,Tipy!FB60=Výsledky!$FZ$8,Tipy!FB60=Výsledky!$FZ$9),IF(VLOOKUP(Tipy!FB60,'Kategórie hráčov'!$A$2:$B$46,2,FALSE)=30,30,20),0))</f>
        <v>0</v>
      </c>
      <c r="GA66" s="62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5">
        <f>IF(ISBLANK($GB$3),"",IF(ISBLANK(Tipy!EX60),"-",SUM(FW66:GA66)))</f>
        <v>0</v>
      </c>
      <c r="GC66" s="64"/>
      <c r="GD66" s="61">
        <f>IF(ISBLANK($GI$3),"",IF(ISBLANK(Tipy!FD60),0,IF(AND(Tipy!FD60=Výsledky!$GG$3,Tipy!FF60=Výsledky!$GI$3),60,0)))</f>
        <v>0</v>
      </c>
      <c r="GE66" s="61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61">
        <f>IF(ISBLANK($GI$3),"",IF(OR(Tipy!FG60=Výsledky!$GD$6,Tipy!FG60=Výsledky!$GD$7,Tipy!FG60=Výsledky!$GD$8,Tipy!FG60=Výsledky!$GD$9),VLOOKUP(Tipy!FG60,'Kategórie hráčov'!$A$2:$B$51,2,FALSE),0))</f>
        <v>0</v>
      </c>
      <c r="GG66" s="61">
        <f>IF(ISBLANK($GI$3),"",IF(OR(Tipy!FH60=Výsledky!$GG$6,Tipy!FH60=Výsledky!$GG$7,Tipy!FH60=Výsledky!$GG$8,Tipy!FH60=Výsledky!$GG$9),VLOOKUP(Tipy!FH60,'Kategórie hráčov'!$A$27:$B$76,2,FALSE),0))</f>
        <v>0</v>
      </c>
      <c r="GH66" s="62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5">
        <f>IF(ISBLANK($GI$3),"",IF(ISBLANK(Tipy!FD60),"-",SUM(GD66:GH66)))</f>
        <v>20</v>
      </c>
      <c r="GJ66" s="64"/>
      <c r="GK66" s="61">
        <f>IF(ISBLANK($GP$3),"",IF(ISBLANK(Tipy!FJ60),0,IF(AND(Tipy!FJ60=Výsledky!$GN$3,Tipy!FL60=Výsledky!$GP$3),60,0)))</f>
        <v>0</v>
      </c>
      <c r="GL66" s="61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61">
        <f>IF(ISBLANK($GP$3),"",IF(OR(Tipy!FM60=Výsledky!$GK$6,Tipy!FM60=Výsledky!$GK$7,Tipy!FM60=Výsledky!$GK$8,Tipy!FM60=Výsledky!$GK$9),VLOOKUP(Tipy!FM60,'Kategórie hráčov'!$A$2:$B$51,2,FALSE),0))</f>
        <v>0</v>
      </c>
      <c r="GN66" s="61">
        <f>IF(ISBLANK($GP$3),"",IF(OR(Tipy!FN60=Výsledky!$GN$6,Tipy!FN60=Výsledky!$GN$7,Tipy!FN60=Výsledky!$GN$8,Tipy!FN60=Výsledky!$GN$9),VLOOKUP(Tipy!FN60,'Kategórie hráčov'!$A$27:$B$76,2,FALSE),0))</f>
        <v>30</v>
      </c>
      <c r="GO66" s="62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5">
        <f>IF(ISBLANK($GP$3),"",IF(ISBLANK(Tipy!FJ60),"-",SUM(GK66:GO66)))</f>
        <v>30</v>
      </c>
      <c r="GQ66" s="64"/>
      <c r="GR66" s="61">
        <f>IF(ISBLANK($GW$3),"",IF(ISBLANK(Tipy!FP60),0,IF(AND(Tipy!FP60=Výsledky!$GU$3,Tipy!FR60=Výsledky!$GW$3),60,0)))</f>
        <v>60</v>
      </c>
      <c r="GS66" s="61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61">
        <f>IF(ISBLANK($GW$3),"",IF(OR(Tipy!FS60=Výsledky!$GR$6,Tipy!FS60=Výsledky!$GR$7,Tipy!FS60=Výsledky!$GR$8,Tipy!FS60=Výsledky!$GR$9),VLOOKUP(Tipy!FS60,'Kategórie hráčov'!$A$2:$B$51,2,FALSE),0))</f>
        <v>0</v>
      </c>
      <c r="GU66" s="61">
        <f>IF(ISBLANK($GW$3),"",IF(OR(Tipy!FT60=Výsledky!$GU$6,Tipy!FT60=Výsledky!$GU$7,Tipy!FT60=Výsledky!$GU$8,Tipy!FT60=Výsledky!$GU$9),VLOOKUP(Tipy!FT60,'Kategórie hráčov'!$A$27:$B$76,2,FALSE),0))</f>
        <v>0</v>
      </c>
      <c r="GV66" s="62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5">
        <f>IF(ISBLANK($GW$3),"",IF(ISBLANK(Tipy!FP60),"-",SUM(GR66:GV66)))</f>
        <v>60</v>
      </c>
      <c r="GX66" s="64"/>
      <c r="GY66" s="61">
        <f>IF(ISBLANK($HD$3),"",IF(ISBLANK(Tipy!FV60),0,IF(AND(Tipy!FV60=Výsledky!$HB$3,Tipy!FX60=Výsledky!$HD$3),60,0)))</f>
        <v>0</v>
      </c>
      <c r="GZ66" s="61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61">
        <f>IF(ISBLANK($HD$3),"",IF(OR(Tipy!FY60=Výsledky!$GY$6,Tipy!FY60=Výsledky!$GY$7,Tipy!FY60=Výsledky!$GY$8,Tipy!FY60=Výsledky!$GY$9),VLOOKUP(Tipy!FY60,'Kategórie hráčov'!$A$2:$B$51,2,FALSE),0))</f>
        <v>0</v>
      </c>
      <c r="HB66" s="61">
        <f>IF(ISBLANK($HD$3),"",IF(OR(Tipy!FZ60=Výsledky!$HB$6,Tipy!FZ60=Výsledky!$HB$7,Tipy!FZ60=Výsledky!$HB$8,Tipy!FZ60=Výsledky!$HB$9),VLOOKUP(Tipy!FZ60,'Kategórie hráčov'!$A$27:$B$76,2,FALSE),0))</f>
        <v>0</v>
      </c>
      <c r="HC66" s="62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5">
        <f>IF(ISBLANK($HD$3),"",IF(ISBLANK(Tipy!FV60),"-",SUM(GY66:HC66)))</f>
        <v>20</v>
      </c>
      <c r="HE66" s="64"/>
      <c r="HF66" s="61">
        <f>IF(ISBLANK($HK$3),"",IF(ISBLANK(Tipy!GB60),0,IF(AND(Tipy!GB60=Výsledky!$HI$3,Tipy!GD60=Výsledky!$HK$3),60,0)))</f>
        <v>0</v>
      </c>
      <c r="HG66" s="61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61">
        <f>IF(ISBLANK($HK$3),"",IF(OR(Tipy!GE60=Výsledky!$HF$6,Tipy!GE60=Výsledky!$HF$7,Tipy!GE60=Výsledky!$HF$8,Tipy!GE60=Výsledky!$HF$9),VLOOKUP(Tipy!GE60,'Kategórie hráčov'!$A$2:$B$51,2,FALSE),0))</f>
        <v>0</v>
      </c>
      <c r="HI66" s="61">
        <f>IF(ISBLANK($HK$3),"",IF(OR(Tipy!GF60=Výsledky!$HI$6,Tipy!GF60=Výsledky!$HI$7,Tipy!GF60=Výsledky!$HI$8,Tipy!GF60=Výsledky!$HI$9),VLOOKUP(Tipy!GF60,'Kategórie hráčov'!$A$27:$B$76,2,FALSE),0))</f>
        <v>0</v>
      </c>
      <c r="HJ66" s="62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5">
        <f>IF(ISBLANK($HK$3),"",IF(ISBLANK(Tipy!GB60),"-",SUM(HF66:HJ66)))</f>
        <v>0</v>
      </c>
      <c r="HL66" s="64"/>
      <c r="HM66" s="61">
        <f>IF(ISBLANK($HR$3),"",IF(ISBLANK(Tipy!GH60),0,IF(AND(Tipy!GH60=Výsledky!$HP$3,Tipy!GJ60=Výsledky!$HR$3),60,0)))</f>
        <v>0</v>
      </c>
      <c r="HN66" s="61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61">
        <f>IF(ISBLANK($HR$3),"",IF(OR(Tipy!GK60=Výsledky!$HM$6,Tipy!GK60=Výsledky!$HM$7,Tipy!GK60=Výsledky!$HM$8,Tipy!GK60=Výsledky!$HM$9),VLOOKUP(Tipy!GK60,'Kategórie hráčov'!$A$2:$B$51,2,FALSE),0))</f>
        <v>20</v>
      </c>
      <c r="HP66" s="61">
        <f>IF(ISBLANK($HR$3),"",IF(OR(Tipy!GL60=Výsledky!$HP$6,Tipy!GL60=Výsledky!$HP$7,Tipy!GL60=Výsledky!$HP$8,Tipy!GL60=Výsledky!$HP$9),VLOOKUP(Tipy!GL60,'Kategórie hráčov'!$A$27:$B$76,2,FALSE),0))</f>
        <v>0</v>
      </c>
      <c r="HQ66" s="62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5">
        <f>IF(ISBLANK($HR$3),"",IF(ISBLANK(Tipy!GH60),"-",SUM(HM66:HQ66)))</f>
        <v>50</v>
      </c>
      <c r="HS66" s="64"/>
      <c r="HT66" s="61">
        <f>IF(ISBLANK($HY$3),"",IF(ISBLANK(Tipy!GN60),0,IF(AND(Tipy!GN60=Výsledky!$HW$3,Tipy!GP60=Výsledky!$HY$3),60,0)))</f>
        <v>0</v>
      </c>
      <c r="HU66" s="61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61">
        <f>IF(ISBLANK($HY$3),"",IF(OR(Tipy!GQ60=Výsledky!$HT$6,Tipy!GQ60=Výsledky!$HT$7,Tipy!GQ60=Výsledky!$HT$8,Tipy!GQ60=Výsledky!$HT$9),VLOOKUP(Tipy!GQ60,'Kategórie hráčov'!$A$2:$B$51,2,FALSE),0))</f>
        <v>20</v>
      </c>
      <c r="HW66" s="61">
        <f>IF(ISBLANK($HY$3),"",IF(OR(Tipy!GR60=Výsledky!$HW$6,Tipy!GR60=Výsledky!$HW$7,Tipy!GR60=Výsledky!$HW$8,Tipy!GR60=Výsledky!$HW$9),VLOOKUP(Tipy!GR60,'Kategórie hráčov'!$A$27:$B$76,2,FALSE),0))</f>
        <v>0</v>
      </c>
      <c r="HX66" s="62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5">
        <f>IF(ISBLANK($HY$3),"",IF(ISBLANK(Tipy!GN60),"-",SUM(HT66:HX66)))</f>
        <v>40</v>
      </c>
      <c r="HZ66" s="64"/>
      <c r="IA66" s="61">
        <f>IF(ISBLANK($IF$3),"",IF(ISBLANK(Tipy!GT60),0,IF(AND(Tipy!GT60=Výsledky!$ID$3,Tipy!GV60=Výsledky!$IF$3),60,0)))</f>
        <v>60</v>
      </c>
      <c r="IB66" s="61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61">
        <f>IF(ISBLANK($IF$3),"",IF(OR(Tipy!GW60=Výsledky!$IA$6,Tipy!GW60=Výsledky!$IA$7,Tipy!GW60=Výsledky!$IA$8,Tipy!GW60=Výsledky!$IA$9),VLOOKUP(Tipy!GW60,'Kategórie hráčov'!$A$2:$B$51,2,FALSE),0))</f>
        <v>0</v>
      </c>
      <c r="ID66" s="61">
        <f>IF(ISBLANK($IF$3),"",IF(OR(Tipy!GX60=Výsledky!$ID$6,Tipy!GX60=Výsledky!$ID$7,Tipy!GX60=Výsledky!$ID$8,Tipy!GX60=Výsledky!$ID$9),IF(VLOOKUP(Tipy!GX60,'Kategórie hráčov'!$A$2:$B$46,2,FALSE)=30,30,20),0))</f>
        <v>0</v>
      </c>
      <c r="IE66" s="62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65">
        <f>IF(ISBLANK($IF$3),"",IF(ISBLANK(Tipy!GT60),"-",SUM(IA66:IE66)))</f>
        <v>60</v>
      </c>
      <c r="IG66" s="64"/>
      <c r="IH66" s="61">
        <f>IF(ISBLANK($IM$3),"",IF(ISBLANK(Tipy!GZ60),0,IF(AND(Tipy!GZ60=Výsledky!$IK$3,Tipy!HB60=Výsledky!$IM$3),60,0)))</f>
        <v>0</v>
      </c>
      <c r="II66" s="61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61">
        <f>IF(ISBLANK($IM$3),"",IF(OR(Tipy!HC60=Výsledky!$IH$6,Tipy!HC60=Výsledky!$IH$7,Tipy!HC60=Výsledky!$IH$8,Tipy!HC60=Výsledky!$IH$9),VLOOKUP(Tipy!HC60,'Kategórie hráčov'!$A$2:$B$51,2,FALSE),0))</f>
        <v>20</v>
      </c>
      <c r="IK66" s="61">
        <f>IF(ISBLANK($IM$3),"",IF(OR(Tipy!HD60=Výsledky!$IK$6,Tipy!HD60=Výsledky!$IK$7,Tipy!HD60=Výsledky!$IK$8,Tipy!HD60=Výsledky!$IK$9),VLOOKUP(Tipy!HD60,'Kategórie hráčov'!$A$27:$B$76,2,FALSE),0))</f>
        <v>0</v>
      </c>
      <c r="IL66" s="62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65">
        <f>IF(ISBLANK($IM$3),"",IF(ISBLANK(Tipy!GZ60),"-",SUM(IH66:IL66)))</f>
        <v>40</v>
      </c>
      <c r="IN66" s="64"/>
      <c r="IO66" s="61">
        <f>IF(ISBLANK($IT$3),"",IF(ISBLANK(Tipy!HF60),0,IF(AND(Tipy!HF60=Výsledky!$IR$3,Tipy!HH60=Výsledky!$IT$3),60,0)))</f>
        <v>0</v>
      </c>
      <c r="IP66" s="61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61">
        <f>IF(ISBLANK($IT$3),"",IF(OR(Tipy!HI60=Výsledky!$IO$6,Tipy!HI60=Výsledky!$IO$7,Tipy!HI60=Výsledky!$IO$8,Tipy!HI60=Výsledky!$IO$9),VLOOKUP(Tipy!HI60,'Kategórie hráčov'!$A$2:$B$51,2,FALSE),0))</f>
        <v>0</v>
      </c>
      <c r="IR66" s="61">
        <f>IF(ISBLANK($IT$3),"",IF(OR(Tipy!HJ60=Výsledky!$IR$6,Tipy!HJ60=Výsledky!$IR$7,Tipy!HJ60=Výsledky!$IR$8,Tipy!HJ60=Výsledky!$IR$9),VLOOKUP(Tipy!HJ60,'Kategórie hráčov'!$A$27:$B$76,2,FALSE),0))</f>
        <v>0</v>
      </c>
      <c r="IS66" s="62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65">
        <f>IF(ISBLANK($IT$3),"",IF(ISBLANK(Tipy!HF60),"-",SUM(IO66:IS66)))</f>
        <v>0</v>
      </c>
      <c r="IU66" s="64"/>
      <c r="IV66" s="61">
        <f>IF(ISBLANK($JA$3),"",IF(ISBLANK(Tipy!HL60),0,IF(AND(Tipy!HL60=Výsledky!$IY$3,Tipy!HN60=Výsledky!$JA$3),60,0)))</f>
        <v>0</v>
      </c>
      <c r="IW66" s="61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61">
        <f>IF(ISBLANK($JA$3),"",IF(OR(Tipy!HO60=Výsledky!$IV$6,Tipy!HO60=Výsledky!$IV$7,Tipy!HO60=Výsledky!$IV$8,Tipy!HO60=Výsledky!$IV$9),IF(VLOOKUP(Tipy!HO60,'Kategórie hráčov'!$A$2:$B$46,2,FALSE)=30,30,20),0))</f>
        <v>0</v>
      </c>
      <c r="IY66" s="61">
        <f>IF(ISBLANK($JA$3),"",IF(OR(Tipy!HP60=Výsledky!$IY$6,Tipy!HP60=Výsledky!$IY$7,Tipy!HP60=Výsledky!$IY$8,Tipy!HP60=Výsledky!$IY$9),IF(VLOOKUP(Tipy!HP60,'Kategórie hráčov'!$A$2:$B$46,2,FALSE)=30,30,20),0))</f>
        <v>0</v>
      </c>
      <c r="IZ66" s="62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65">
        <f>IF(ISBLANK($JA$3),"",IF(ISBLANK(Tipy!HL60),"-",SUM(IV66:IZ66)))</f>
        <v>0</v>
      </c>
      <c r="JB66" s="64"/>
      <c r="JC66" s="102">
        <f>IF(ISBLANK($JH$3),"",IF(ISBLANK(Tipy!HR60),0,IF(AND(Tipy!HR60=Výsledky!$JF$3,Tipy!HT60=Výsledky!$JH$3),60,0)))</f>
        <v>0</v>
      </c>
      <c r="JD66" s="101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101">
        <f>IF(ISBLANK($JH$3),"",IF(OR(Tipy!HU60=Výsledky!$JC$6,Tipy!HU60=Výsledky!$JC$7,Tipy!HU60=Výsledky!$JC$8,Tipy!HU60=Výsledky!$JC$9),VLOOKUP(Tipy!HU60,'Kategórie hráčov'!$A$2:$B$51,2,FALSE),0))</f>
        <v>0</v>
      </c>
      <c r="JF66" s="101">
        <f>IF(ISBLANK($JH$3),"",IF(OR(Tipy!HV60=Výsledky!$JF$6,Tipy!HV60=Výsledky!$JF$7,Tipy!HV60=Výsledky!$JF$8,Tipy!HV60=Výsledky!$JF$9),VLOOKUP(Tipy!HV60,'Kategórie hráčov'!$A$27:$B$76,2,FALSE),0))</f>
        <v>20</v>
      </c>
      <c r="JG66" s="303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63">
        <f>IF(ISBLANK($JH$3),"",IF(ISBLANK(Tipy!HR60),"-",SUM(JC66:JG66)))</f>
        <v>50</v>
      </c>
      <c r="JI66" s="64"/>
      <c r="JJ66" s="61">
        <f>IF(ISBLANK($JH$3),"",IF(ISBLANK(Tipy!HX60),0,IF(AND(Tipy!HX60=Výsledky!$JF$3,Tipy!HZ60=Výsledky!$JH$3),60,0)))</f>
        <v>0</v>
      </c>
      <c r="JK66" s="61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61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61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62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65" t="str">
        <f>IF(ISBLANK($JH$3),"",IF(ISBLANK(Tipy!HX60),"-",SUM(JJ66:JN66)))</f>
        <v>-</v>
      </c>
      <c r="JP66" s="64"/>
      <c r="JQ66" s="61">
        <f>IF(ISBLANK($JV$3),"",IF(ISBLANK(Tipy!ID60),0,IF(AND(Tipy!ID60=Výsledky!$JT$3,Tipy!IF60=Výsledky!$JV$3),60,0)))</f>
        <v>0</v>
      </c>
      <c r="JR66" s="61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61">
        <f>IF(ISBLANK($JV$3),"",IF(OR(Tipy!IG60=Výsledky!$JQ$6,Tipy!IG60=Výsledky!$JQ$7,Tipy!IG60=Výsledky!$JQ$8,Tipy!IG60=Výsledky!$JQ$9),VLOOKUP(Tipy!IG60,'Kategórie hráčov'!$A$2:$B$51,2,FALSE),0))</f>
        <v>0</v>
      </c>
      <c r="JT66" s="61">
        <f>IF(ISBLANK($JV$3),"",IF(OR(Tipy!IH60=Výsledky!$JT$6,Tipy!IH60=Výsledky!$JT$7,Tipy!IH60=Výsledky!$JT$8,Tipy!IH60=Výsledky!$JT$9),VLOOKUP(Tipy!IH60,'Kategórie hráčov'!$A$27:$B$76,2,FALSE),0))</f>
        <v>20</v>
      </c>
      <c r="JU66" s="62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65">
        <f>IF(ISBLANK($JV$3),"",IF(ISBLANK(Tipy!ID60),"-",SUM(JQ66:JU66)))</f>
        <v>40</v>
      </c>
      <c r="JW66" s="64"/>
      <c r="JX66" s="61">
        <f>IF(ISBLANK($KQ$3),"",IF(ISBLANK(Tipy!IJ60),0,IF(AND(Tipy!IJ60=Výsledky!$KO$3,Tipy!IL60=Výsledky!$KQ$3),60,0)))</f>
        <v>0</v>
      </c>
      <c r="JY66" s="61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>0</v>
      </c>
      <c r="JZ66" s="61">
        <f>IF(ISBLANK($KQ$3),"",IF(OR(Tipy!IM60=Výsledky!$JX$6,Tipy!IM60=Výsledky!$JX$7,Tipy!IM60=Výsledky!$JX$8,Tipy!IM60=Výsledky!$JX$9),IF(VLOOKUP(Tipy!IM60,'Kategórie hráčov'!$A$2:$B$46,2,FALSE)=30,30,20),0))</f>
        <v>0</v>
      </c>
      <c r="KA66" s="61">
        <f>IF(ISBLANK($KQ$3),"",IF(OR(Tipy!IN60=Výsledky!$KA$6,Tipy!IN60=Výsledky!$KA$7,Tipy!IN60=Výsledky!$KA$8,Tipy!IN60=Výsledky!$KA$9),IF(VLOOKUP(Tipy!IN60,'Kategórie hráčov'!$A$2:$B$46,2,FALSE)=30,30,20),0))</f>
        <v>0</v>
      </c>
      <c r="KB66" s="62">
        <f>IF(ISBLANK($KQ$3),"",IF(ISBLANK(Tipy!IJ60),0,IF(OR(AND(Tipy!IJ60=Výsledky!$KO$3,OR(Tipy!IL60=Výsledky!$KQ$3+1,Tipy!IL60=Výsledky!$KQ$3-1)),AND(Tipy!IL60=Výsledky!$KQ$3,OR(Tipy!IJ60=Výsledky!$KO$3+1,Tipy!IJ60=Výsledky!$KO$3-1))),10,0)))</f>
        <v>0</v>
      </c>
      <c r="KC66" s="65" t="str">
        <f>IF(ISBLANK($KQ$3),"",IF(ISBLANK(Tipy!IJ60),"-",SUM(JX66:KB66)))</f>
        <v>-</v>
      </c>
      <c r="KD66" s="64"/>
      <c r="KE66" s="61">
        <f>IF(ISBLANK($KJ$3),"",IF(ISBLANK(Tipy!IP60),0,IF(AND(Tipy!IP60=Výsledky!$KH$3,Tipy!IR60=Výsledky!$KJ$3),60,0)))</f>
        <v>0</v>
      </c>
      <c r="KF66" s="61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20</v>
      </c>
      <c r="KG66" s="61">
        <f>IF(ISBLANK($KJ$3),"",IF(OR(Tipy!IS60=Výsledky!$KE$6,Tipy!IS60=Výsledky!$KE$7,Tipy!IS60=Výsledky!$KE$8,Tipy!IS60=Výsledky!$KE$9),VLOOKUP(Tipy!IS60,'Kategórie hráčov'!$A$2:$B$51,2,FALSE),0))</f>
        <v>20</v>
      </c>
      <c r="KH66" s="61">
        <f>IF(ISBLANK($KJ$3),"",IF(OR(Tipy!IT60=Výsledky!$KH$6,Tipy!IT60=Výsledky!$KH$7,Tipy!IT60=Výsledky!$KH$8,Tipy!IT60=Výsledky!$KH$9),VLOOKUP(Tipy!IT60,'Kategórie hráčov'!$A$27:$B$76,2,FALSE),0))</f>
        <v>0</v>
      </c>
      <c r="KI66" s="62">
        <f>IF(ISBLANK($KJ$3),"",IF(ISBLANK(Tipy!IP60),0,IF(OR(AND(Tipy!IP60=Výsledky!$KH$3,OR(Tipy!IR60=Výsledky!$KJ$3+1,Tipy!IR60=Výsledky!$KJ$3-1)),AND(Tipy!IR60=Výsledky!$KJ$3,OR(Tipy!IP60=Výsledky!$KH$3+1,Tipy!IP60=Výsledky!$KH$3-1))),10,0)))</f>
        <v>10</v>
      </c>
      <c r="KJ66" s="65">
        <f>IF(ISBLANK($KJ$3),"",IF(ISBLANK(Tipy!IP60),"-",SUM(KE66:KI66)))</f>
        <v>50</v>
      </c>
      <c r="KK66" s="64"/>
      <c r="KL66" s="61">
        <f>IF(ISBLANK($KQ$3),"",IF(ISBLANK(Tipy!IV60),0,IF(AND(Tipy!IV60=Výsledky!$KO$3,Tipy!IX60=Výsledky!$KQ$3),60,0)))</f>
        <v>0</v>
      </c>
      <c r="KM66" s="61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20</v>
      </c>
      <c r="KN66" s="61">
        <f>IF(ISBLANK($KQ$3),"",IF(OR(Tipy!IY60=Výsledky!$KL$6,Tipy!IY60=Výsledky!$KL$7,Tipy!IY60=Výsledky!$KL$8,Tipy!IY60=Výsledky!$KL$9),VLOOKUP(Tipy!IY60,'Kategórie hráčov'!$A$2:$B$51,2,FALSE),0))</f>
        <v>0</v>
      </c>
      <c r="KO66" s="61">
        <f>IF(ISBLANK($KQ$3),"",IF(OR(Tipy!IZ60=Výsledky!$KO$6,Tipy!IZ60=Výsledky!$KO$7,Tipy!IZ60=Výsledky!$KO$8,Tipy!IZ60=Výsledky!$KO$9),VLOOKUP(Tipy!IZ60,'Kategórie hráčov'!$A$27:$B$76,2,FALSE),0))</f>
        <v>0</v>
      </c>
      <c r="KP66" s="62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65">
        <f>IF(ISBLANK($KJ$3),"",IF(ISBLANK(Tipy!IV60),"-",SUM(KL66:KP66)))</f>
        <v>20</v>
      </c>
      <c r="KR66" s="64"/>
      <c r="KS66" s="61">
        <f>IF(ISBLANK($KX$3),"",IF(ISBLANK(Tipy!JB60),0,IF(AND(Tipy!JB60=Výsledky!$KV$3,Tipy!JD60=Výsledky!$KX$3),60,0)))</f>
        <v>0</v>
      </c>
      <c r="KT66" s="61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20</v>
      </c>
      <c r="KU66" s="61">
        <f>IF(ISBLANK($KX$3),"",IF(OR(Tipy!JE60=Výsledky!$KS$6,Tipy!JE60=Výsledky!$KS$7,Tipy!JE60=Výsledky!$KS$8,Tipy!JE60=Výsledky!$KS$9),VLOOKUP(Tipy!JE60,'Kategórie hráčov'!$A$2:$B$51,2,FALSE),0))</f>
        <v>0</v>
      </c>
      <c r="KV66" s="61">
        <f>IF(ISBLANK($KX$3),"",IF(OR(Tipy!JF60=Výsledky!$KV$6,Tipy!JF60=Výsledky!$KV$7,Tipy!JF60=Výsledky!$KV$8,Tipy!JF60=Výsledky!$KV$9),VLOOKUP(Tipy!JF60,'Kategórie hráčov'!$A$27:$B$76,2,FALSE),0))</f>
        <v>0</v>
      </c>
      <c r="KW66" s="62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65">
        <f>IF(ISBLANK($KX$3),"",IF(ISBLANK(Tipy!JB60),"-",SUM(KS66:KW66)))</f>
        <v>20</v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>
        <f>IF(ISBLANK($JH$3),"",IF(ISBLANK(Tipy!JU60),0,IF(AND(Tipy!JU60=Výsledky!$JF$3,Tipy!JW60=Výsledky!$JH$3),60,0)))</f>
        <v>0</v>
      </c>
      <c r="LH66" s="61" t="e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>#VALUE!</v>
      </c>
      <c r="LI66" s="61" t="e">
        <f>IF(ISBLANK($JH$3),"",IF(OR(Tipy!JX60=Výsledky!#REF!,Tipy!JX60=Výsledky!#REF!,Tipy!JX60=Výsledky!#REF!,Tipy!JX60=Výsledky!$JJ$9),IF(VLOOKUP(Tipy!JX60,'Kategórie hráčov'!$A$2:$B$46,2,FALSE)=30,30,20),0))</f>
        <v>#REF!</v>
      </c>
      <c r="LJ66" s="61" t="e">
        <f>IF(ISBLANK($JH$3),"",IF(OR(Tipy!JY60=Výsledky!#REF!,Tipy!JY60=Výsledky!#REF!,Tipy!JY60=Výsledky!#REF!,Tipy!JY60=Výsledky!$JM$9),IF(VLOOKUP(Tipy!JY60,'Kategórie hráčov'!$A$2:$B$46,2,FALSE)=30,30,20),0))</f>
        <v>#REF!</v>
      </c>
      <c r="LK66" s="62">
        <f>IF(ISBLANK($JH$3),"",IF(ISBLANK(Tipy!JU60),0,IF(OR(AND(Tipy!JU60=Výsledky!$JF$3,OR(Tipy!JW60=Výsledky!$JH$3+1,Tipy!JW60=Výsledky!$JH$3-1)),AND(Tipy!JW60=Výsledky!$JH$3,OR(Tipy!JU60=Výsledky!$JF$3+1,Tipy!JU60=Výsledky!$JF$3-1))),10,0)))</f>
        <v>0</v>
      </c>
      <c r="LL66" s="65" t="e">
        <f>IF(ISBLANK($JH$3),"",IF(ISBLANK(Tipy!JU60),"-",SUM(LG66:LK66)))</f>
        <v>#VALUE!</v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>
        <f>IF(ISBLANK($JH$3),"",IF(ISBLANK(Tipy!KI60),0,IF(AND(Tipy!KI60=Výsledky!$JF$3,Tipy!KK60=Výsledky!$JH$3),60,0)))</f>
        <v>0</v>
      </c>
      <c r="LV66" s="61" t="e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>#VALUE!</v>
      </c>
      <c r="LW66" s="61" t="e">
        <f>IF(ISBLANK($JH$3),"",IF(OR(Tipy!KL60=Výsledky!#REF!,Tipy!KL60=Výsledky!#REF!,Tipy!KL60=Výsledky!#REF!,Tipy!KL60=Výsledky!$JJ$9),IF(VLOOKUP(Tipy!KL60,'Kategórie hráčov'!$A$2:$B$46,2,FALSE)=30,30,20),0))</f>
        <v>#REF!</v>
      </c>
      <c r="LX66" s="61" t="e">
        <f>IF(ISBLANK($JH$3),"",IF(OR(Tipy!KM60=Výsledky!#REF!,Tipy!KM60=Výsledky!#REF!,Tipy!KM60=Výsledky!#REF!,Tipy!KM60=Výsledky!$JM$9),IF(VLOOKUP(Tipy!KM60,'Kategórie hráčov'!$A$2:$B$46,2,FALSE)=30,30,20),0))</f>
        <v>#REF!</v>
      </c>
      <c r="LY66" s="62">
        <f>IF(ISBLANK($JH$3),"",IF(ISBLANK(Tipy!KI60),0,IF(OR(AND(Tipy!KI60=Výsledky!$JF$3,OR(Tipy!KK60=Výsledky!$JH$3+1,Tipy!KK60=Výsledky!$JH$3-1)),AND(Tipy!KK60=Výsledky!$JH$3,OR(Tipy!KI60=Výsledky!$JF$3+1,Tipy!KI60=Výsledky!$JF$3-1))),10,0)))</f>
        <v>0</v>
      </c>
      <c r="LZ66" s="65" t="e">
        <f>IF(ISBLANK($JH$3),"",IF(ISBLANK(Tipy!KI60),"-",SUM(LU66:LY66)))</f>
        <v>#VALUE!</v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 x14ac:dyDescent="0.2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>
        <f>IF(ISBLANK($GB$3),"",IF(ISBLANK(Tipy!EX61),0,IF(AND(Tipy!EX61=Výsledky!$FZ$3,Tipy!EZ61=Výsledky!$GB$3),60,0)))</f>
        <v>0</v>
      </c>
      <c r="FX67" s="61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61">
        <f>IF(ISBLANK($GB$3),"",IF(OR(Tipy!FA61=Výsledky!$FW$6,Tipy!FA61=Výsledky!$FW$7,Tipy!FA61=Výsledky!$FW$8,Tipy!FA61=Výsledky!$FW$9),IF(VLOOKUP(Tipy!FA61,'Kategórie hráčov'!$A$2:$B$46,2,FALSE)=30,30,20),0))</f>
        <v>0</v>
      </c>
      <c r="FZ67" s="61">
        <f>IF(ISBLANK($GB$3),"",IF(OR(Tipy!FB61=Výsledky!$FZ$6,Tipy!FB61=Výsledky!$FZ$7,Tipy!FB61=Výsledky!$FZ$8,Tipy!FB61=Výsledky!$FZ$9),IF(VLOOKUP(Tipy!FB61,'Kategórie hráčov'!$A$2:$B$46,2,FALSE)=30,30,20),0))</f>
        <v>0</v>
      </c>
      <c r="GA67" s="62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5">
        <f>IF(ISBLANK($GB$3),"",IF(ISBLANK(Tipy!EX61),"-",SUM(FW67:GA67)))</f>
        <v>0</v>
      </c>
      <c r="GC67" s="64"/>
      <c r="GD67" s="61">
        <f>IF(ISBLANK($GI$3),"",IF(ISBLANK(Tipy!FD61),0,IF(AND(Tipy!FD61=Výsledky!$GG$3,Tipy!FF61=Výsledky!$GI$3),60,0)))</f>
        <v>0</v>
      </c>
      <c r="GE67" s="61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61">
        <f>IF(ISBLANK($GI$3),"",IF(OR(Tipy!FG61=Výsledky!$GD$6,Tipy!FG61=Výsledky!$GD$7,Tipy!FG61=Výsledky!$GD$8,Tipy!FG61=Výsledky!$GD$9),VLOOKUP(Tipy!FG61,'Kategórie hráčov'!$A$2:$B$51,2,FALSE),0))</f>
        <v>20</v>
      </c>
      <c r="GG67" s="61">
        <f>IF(ISBLANK($GI$3),"",IF(OR(Tipy!FH61=Výsledky!$GG$6,Tipy!FH61=Výsledky!$GG$7,Tipy!FH61=Výsledky!$GG$8,Tipy!FH61=Výsledky!$GG$9),VLOOKUP(Tipy!FH61,'Kategórie hráčov'!$A$27:$B$76,2,FALSE),0))</f>
        <v>0</v>
      </c>
      <c r="GH67" s="62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5">
        <f>IF(ISBLANK($GI$3),"",IF(ISBLANK(Tipy!FD61),"-",SUM(GD67:GH67)))</f>
        <v>40</v>
      </c>
      <c r="GJ67" s="64"/>
      <c r="GK67" s="61">
        <f>IF(ISBLANK($GP$3),"",IF(ISBLANK(Tipy!FJ61),0,IF(AND(Tipy!FJ61=Výsledky!$GN$3,Tipy!FL61=Výsledky!$GP$3),60,0)))</f>
        <v>0</v>
      </c>
      <c r="GL67" s="61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61">
        <f>IF(ISBLANK($GP$3),"",IF(OR(Tipy!FM61=Výsledky!$GK$6,Tipy!FM61=Výsledky!$GK$7,Tipy!FM61=Výsledky!$GK$8,Tipy!FM61=Výsledky!$GK$9),VLOOKUP(Tipy!FM61,'Kategórie hráčov'!$A$2:$B$51,2,FALSE),0))</f>
        <v>20</v>
      </c>
      <c r="GN67" s="61">
        <f>IF(ISBLANK($GP$3),"",IF(OR(Tipy!FN61=Výsledky!$GN$6,Tipy!FN61=Výsledky!$GN$7,Tipy!FN61=Výsledky!$GN$8,Tipy!FN61=Výsledky!$GN$9),VLOOKUP(Tipy!FN61,'Kategórie hráčov'!$A$27:$B$76,2,FALSE),0))</f>
        <v>0</v>
      </c>
      <c r="GO67" s="62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5">
        <f>IF(ISBLANK($GP$3),"",IF(ISBLANK(Tipy!FJ61),"-",SUM(GK67:GO67)))</f>
        <v>20</v>
      </c>
      <c r="GQ67" s="64"/>
      <c r="GR67" s="61">
        <f>IF(ISBLANK($GW$3),"",IF(ISBLANK(Tipy!FP61),0,IF(AND(Tipy!FP61=Výsledky!$GU$3,Tipy!FR61=Výsledky!$GW$3),60,0)))</f>
        <v>60</v>
      </c>
      <c r="GS67" s="61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61">
        <f>IF(ISBLANK($GW$3),"",IF(OR(Tipy!FS61=Výsledky!$GR$6,Tipy!FS61=Výsledky!$GR$7,Tipy!FS61=Výsledky!$GR$8,Tipy!FS61=Výsledky!$GR$9),VLOOKUP(Tipy!FS61,'Kategórie hráčov'!$A$2:$B$51,2,FALSE),0))</f>
        <v>0</v>
      </c>
      <c r="GU67" s="61">
        <f>IF(ISBLANK($GW$3),"",IF(OR(Tipy!FT61=Výsledky!$GU$6,Tipy!FT61=Výsledky!$GU$7,Tipy!FT61=Výsledky!$GU$8,Tipy!FT61=Výsledky!$GU$9),VLOOKUP(Tipy!FT61,'Kategórie hráčov'!$A$27:$B$76,2,FALSE),0))</f>
        <v>0</v>
      </c>
      <c r="GV67" s="62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5">
        <f>IF(ISBLANK($GW$3),"",IF(ISBLANK(Tipy!FP61),"-",SUM(GR67:GV67)))</f>
        <v>60</v>
      </c>
      <c r="GX67" s="64"/>
      <c r="GY67" s="61">
        <f>IF(ISBLANK($HD$3),"",IF(ISBLANK(Tipy!FV61),0,IF(AND(Tipy!FV61=Výsledky!$HB$3,Tipy!FX61=Výsledky!$HD$3),60,0)))</f>
        <v>0</v>
      </c>
      <c r="GZ67" s="61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61">
        <f>IF(ISBLANK($HD$3),"",IF(OR(Tipy!FY61=Výsledky!$GY$6,Tipy!FY61=Výsledky!$GY$7,Tipy!FY61=Výsledky!$GY$8,Tipy!FY61=Výsledky!$GY$9),VLOOKUP(Tipy!FY61,'Kategórie hráčov'!$A$2:$B$51,2,FALSE),0))</f>
        <v>20</v>
      </c>
      <c r="HB67" s="61">
        <f>IF(ISBLANK($HD$3),"",IF(OR(Tipy!FZ61=Výsledky!$HB$6,Tipy!FZ61=Výsledky!$HB$7,Tipy!FZ61=Výsledky!$HB$8,Tipy!FZ61=Výsledky!$HB$9),VLOOKUP(Tipy!FZ61,'Kategórie hráčov'!$A$27:$B$76,2,FALSE),0))</f>
        <v>0</v>
      </c>
      <c r="HC67" s="62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5">
        <f>IF(ISBLANK($HD$3),"",IF(ISBLANK(Tipy!FV61),"-",SUM(GY67:HC67)))</f>
        <v>50</v>
      </c>
      <c r="HE67" s="64"/>
      <c r="HF67" s="61">
        <f>IF(ISBLANK($HK$3),"",IF(ISBLANK(Tipy!GB61),0,IF(AND(Tipy!GB61=Výsledky!$HI$3,Tipy!GD61=Výsledky!$HK$3),60,0)))</f>
        <v>0</v>
      </c>
      <c r="HG67" s="61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61">
        <f>IF(ISBLANK($HK$3),"",IF(OR(Tipy!GE61=Výsledky!$HF$6,Tipy!GE61=Výsledky!$HF$7,Tipy!GE61=Výsledky!$HF$8,Tipy!GE61=Výsledky!$HF$9),VLOOKUP(Tipy!GE61,'Kategórie hráčov'!$A$2:$B$51,2,FALSE),0))</f>
        <v>0</v>
      </c>
      <c r="HI67" s="61">
        <f>IF(ISBLANK($HK$3),"",IF(OR(Tipy!GF61=Výsledky!$HI$6,Tipy!GF61=Výsledky!$HI$7,Tipy!GF61=Výsledky!$HI$8,Tipy!GF61=Výsledky!$HI$9),VLOOKUP(Tipy!GF61,'Kategórie hráčov'!$A$27:$B$76,2,FALSE),0))</f>
        <v>0</v>
      </c>
      <c r="HJ67" s="62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5">
        <f>IF(ISBLANK($HK$3),"",IF(ISBLANK(Tipy!GB61),"-",SUM(HF67:HJ67)))</f>
        <v>0</v>
      </c>
      <c r="HL67" s="64"/>
      <c r="HM67" s="61">
        <f>IF(ISBLANK($HR$3),"",IF(ISBLANK(Tipy!GH61),0,IF(AND(Tipy!GH61=Výsledky!$HP$3,Tipy!GJ61=Výsledky!$HR$3),60,0)))</f>
        <v>0</v>
      </c>
      <c r="HN67" s="61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61">
        <f>IF(ISBLANK($HR$3),"",IF(OR(Tipy!GK61=Výsledky!$HM$6,Tipy!GK61=Výsledky!$HM$7,Tipy!GK61=Výsledky!$HM$8,Tipy!GK61=Výsledky!$HM$9),VLOOKUP(Tipy!GK61,'Kategórie hráčov'!$A$2:$B$51,2,FALSE),0))</f>
        <v>0</v>
      </c>
      <c r="HP67" s="61">
        <f>IF(ISBLANK($HR$3),"",IF(OR(Tipy!GL61=Výsledky!$HP$6,Tipy!GL61=Výsledky!$HP$7,Tipy!GL61=Výsledky!$HP$8,Tipy!GL61=Výsledky!$HP$9),VLOOKUP(Tipy!GL61,'Kategórie hráčov'!$A$27:$B$76,2,FALSE),0))</f>
        <v>0</v>
      </c>
      <c r="HQ67" s="62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5">
        <f>IF(ISBLANK($HR$3),"",IF(ISBLANK(Tipy!GH61),"-",SUM(HM67:HQ67)))</f>
        <v>20</v>
      </c>
      <c r="HS67" s="64"/>
      <c r="HT67" s="61">
        <f>IF(ISBLANK($HY$3),"",IF(ISBLANK(Tipy!GN61),0,IF(AND(Tipy!GN61=Výsledky!$HW$3,Tipy!GP61=Výsledky!$HY$3),60,0)))</f>
        <v>0</v>
      </c>
      <c r="HU67" s="61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61">
        <f>IF(ISBLANK($HY$3),"",IF(OR(Tipy!GQ61=Výsledky!$HT$6,Tipy!GQ61=Výsledky!$HT$7,Tipy!GQ61=Výsledky!$HT$8,Tipy!GQ61=Výsledky!$HT$9),VLOOKUP(Tipy!GQ61,'Kategórie hráčov'!$A$2:$B$51,2,FALSE),0))</f>
        <v>20</v>
      </c>
      <c r="HW67" s="61">
        <f>IF(ISBLANK($HY$3),"",IF(OR(Tipy!GR61=Výsledky!$HW$6,Tipy!GR61=Výsledky!$HW$7,Tipy!GR61=Výsledky!$HW$8,Tipy!GR61=Výsledky!$HW$9),VLOOKUP(Tipy!GR61,'Kategórie hráčov'!$A$27:$B$76,2,FALSE),0))</f>
        <v>30</v>
      </c>
      <c r="HX67" s="62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5">
        <f>IF(ISBLANK($HY$3),"",IF(ISBLANK(Tipy!GN61),"-",SUM(HT67:HX67)))</f>
        <v>70</v>
      </c>
      <c r="HZ67" s="64"/>
      <c r="IA67" s="61">
        <f>IF(ISBLANK($IF$3),"",IF(ISBLANK(Tipy!GT61),0,IF(AND(Tipy!GT61=Výsledky!$ID$3,Tipy!GV61=Výsledky!$IF$3),60,0)))</f>
        <v>0</v>
      </c>
      <c r="IB67" s="61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61">
        <f>IF(ISBLANK($IF$3),"",IF(OR(Tipy!GW61=Výsledky!$IA$6,Tipy!GW61=Výsledky!$IA$7,Tipy!GW61=Výsledky!$IA$8,Tipy!GW61=Výsledky!$IA$9),VLOOKUP(Tipy!GW61,'Kategórie hráčov'!$A$2:$B$51,2,FALSE),0))</f>
        <v>0</v>
      </c>
      <c r="ID67" s="61">
        <f>IF(ISBLANK($IF$3),"",IF(OR(Tipy!GX61=Výsledky!$ID$6,Tipy!GX61=Výsledky!$ID$7,Tipy!GX61=Výsledky!$ID$8,Tipy!GX61=Výsledky!$ID$9),IF(VLOOKUP(Tipy!GX61,'Kategórie hráčov'!$A$2:$B$46,2,FALSE)=30,30,20),0))</f>
        <v>0</v>
      </c>
      <c r="IE67" s="62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65">
        <f>IF(ISBLANK($IF$3),"",IF(ISBLANK(Tipy!GT61),"-",SUM(IA67:IE67)))</f>
        <v>10</v>
      </c>
      <c r="IG67" s="64"/>
      <c r="IH67" s="61">
        <f>IF(ISBLANK($IM$3),"",IF(ISBLANK(Tipy!GZ61),0,IF(AND(Tipy!GZ61=Výsledky!$IK$3,Tipy!HB61=Výsledky!$IM$3),60,0)))</f>
        <v>0</v>
      </c>
      <c r="II67" s="61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61">
        <f>IF(ISBLANK($IM$3),"",IF(OR(Tipy!HC61=Výsledky!$IH$6,Tipy!HC61=Výsledky!$IH$7,Tipy!HC61=Výsledky!$IH$8,Tipy!HC61=Výsledky!$IH$9),VLOOKUP(Tipy!HC61,'Kategórie hráčov'!$A$2:$B$51,2,FALSE),0))</f>
        <v>0</v>
      </c>
      <c r="IK67" s="61">
        <f>IF(ISBLANK($IM$3),"",IF(OR(Tipy!HD61=Výsledky!$IK$6,Tipy!HD61=Výsledky!$IK$7,Tipy!HD61=Výsledky!$IK$8,Tipy!HD61=Výsledky!$IK$9),VLOOKUP(Tipy!HD61,'Kategórie hráčov'!$A$27:$B$76,2,FALSE),0))</f>
        <v>0</v>
      </c>
      <c r="IL67" s="62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65">
        <f>IF(ISBLANK($IM$3),"",IF(ISBLANK(Tipy!GZ61),"-",SUM(IH67:IL67)))</f>
        <v>20</v>
      </c>
      <c r="IN67" s="64"/>
      <c r="IO67" s="61">
        <f>IF(ISBLANK($IT$3),"",IF(ISBLANK(Tipy!HF61),0,IF(AND(Tipy!HF61=Výsledky!$IR$3,Tipy!HH61=Výsledky!$IT$3),60,0)))</f>
        <v>0</v>
      </c>
      <c r="IP67" s="61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61">
        <f>IF(ISBLANK($IT$3),"",IF(OR(Tipy!HI61=Výsledky!$IO$6,Tipy!HI61=Výsledky!$IO$7,Tipy!HI61=Výsledky!$IO$8,Tipy!HI61=Výsledky!$IO$9),VLOOKUP(Tipy!HI61,'Kategórie hráčov'!$A$2:$B$51,2,FALSE),0))</f>
        <v>0</v>
      </c>
      <c r="IR67" s="61">
        <f>IF(ISBLANK($IT$3),"",IF(OR(Tipy!HJ61=Výsledky!$IR$6,Tipy!HJ61=Výsledky!$IR$7,Tipy!HJ61=Výsledky!$IR$8,Tipy!HJ61=Výsledky!$IR$9),VLOOKUP(Tipy!HJ61,'Kategórie hráčov'!$A$27:$B$76,2,FALSE),0))</f>
        <v>0</v>
      </c>
      <c r="IS67" s="62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65">
        <f>IF(ISBLANK($IT$3),"",IF(ISBLANK(Tipy!HF61),"-",SUM(IO67:IS67)))</f>
        <v>20</v>
      </c>
      <c r="IU67" s="64"/>
      <c r="IV67" s="61">
        <f>IF(ISBLANK($JA$3),"",IF(ISBLANK(Tipy!HL61),0,IF(AND(Tipy!HL61=Výsledky!$IY$3,Tipy!HN61=Výsledky!$JA$3),60,0)))</f>
        <v>0</v>
      </c>
      <c r="IW67" s="61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61">
        <f>IF(ISBLANK($JA$3),"",IF(OR(Tipy!HO61=Výsledky!$IV$6,Tipy!HO61=Výsledky!$IV$7,Tipy!HO61=Výsledky!$IV$8,Tipy!HO61=Výsledky!$IV$9),IF(VLOOKUP(Tipy!HO61,'Kategórie hráčov'!$A$2:$B$46,2,FALSE)=30,30,20),0))</f>
        <v>0</v>
      </c>
      <c r="IY67" s="61">
        <f>IF(ISBLANK($JA$3),"",IF(OR(Tipy!HP61=Výsledky!$IY$6,Tipy!HP61=Výsledky!$IY$7,Tipy!HP61=Výsledky!$IY$8,Tipy!HP61=Výsledky!$IY$9),IF(VLOOKUP(Tipy!HP61,'Kategórie hráčov'!$A$2:$B$46,2,FALSE)=30,30,20),0))</f>
        <v>0</v>
      </c>
      <c r="IZ67" s="62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65">
        <f>IF(ISBLANK($JA$3),"",IF(ISBLANK(Tipy!HL61),"-",SUM(IV67:IZ67)))</f>
        <v>0</v>
      </c>
      <c r="JB67" s="64"/>
      <c r="JC67" s="102">
        <f>IF(ISBLANK($JH$3),"",IF(ISBLANK(Tipy!HR61),0,IF(AND(Tipy!HR61=Výsledky!$JF$3,Tipy!HT61=Výsledky!$JH$3),60,0)))</f>
        <v>60</v>
      </c>
      <c r="JD67" s="101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01">
        <f>IF(ISBLANK($JH$3),"",IF(OR(Tipy!HU61=Výsledky!$JC$6,Tipy!HU61=Výsledky!$JC$7,Tipy!HU61=Výsledky!$JC$8,Tipy!HU61=Výsledky!$JC$9),VLOOKUP(Tipy!HU61,'Kategórie hráčov'!$A$2:$B$51,2,FALSE),0))</f>
        <v>20</v>
      </c>
      <c r="JF67" s="101">
        <f>IF(ISBLANK($JH$3),"",IF(OR(Tipy!HV61=Výsledky!$JF$6,Tipy!HV61=Výsledky!$JF$7,Tipy!HV61=Výsledky!$JF$8,Tipy!HV61=Výsledky!$JF$9),VLOOKUP(Tipy!HV61,'Kategórie hráčov'!$A$27:$B$76,2,FALSE),0))</f>
        <v>30</v>
      </c>
      <c r="JG67" s="30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63">
        <f>IF(ISBLANK($JH$3),"",IF(ISBLANK(Tipy!HR61),"-",SUM(JC67:JG67)))</f>
        <v>110</v>
      </c>
      <c r="JI67" s="64"/>
      <c r="JJ67" s="61">
        <f>IF(ISBLANK($JH$3),"",IF(ISBLANK(Tipy!HX61),0,IF(AND(Tipy!HX61=Výsledky!$JF$3,Tipy!HZ61=Výsledky!$JH$3),60,0)))</f>
        <v>0</v>
      </c>
      <c r="JK67" s="61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61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61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62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65" t="str">
        <f>IF(ISBLANK($JH$3),"",IF(ISBLANK(Tipy!HX61),"-",SUM(JJ67:JN67)))</f>
        <v>-</v>
      </c>
      <c r="JP67" s="64"/>
      <c r="JQ67" s="61">
        <f>IF(ISBLANK($JV$3),"",IF(ISBLANK(Tipy!ID61),0,IF(AND(Tipy!ID61=Výsledky!$JT$3,Tipy!IF61=Výsledky!$JV$3),60,0)))</f>
        <v>0</v>
      </c>
      <c r="JR67" s="61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61">
        <f>IF(ISBLANK($JV$3),"",IF(OR(Tipy!IG61=Výsledky!$JQ$6,Tipy!IG61=Výsledky!$JQ$7,Tipy!IG61=Výsledky!$JQ$8,Tipy!IG61=Výsledky!$JQ$9),VLOOKUP(Tipy!IG61,'Kategórie hráčov'!$A$2:$B$51,2,FALSE),0))</f>
        <v>0</v>
      </c>
      <c r="JT67" s="61">
        <f>IF(ISBLANK($JV$3),"",IF(OR(Tipy!IH61=Výsledky!$JT$6,Tipy!IH61=Výsledky!$JT$7,Tipy!IH61=Výsledky!$JT$8,Tipy!IH61=Výsledky!$JT$9),VLOOKUP(Tipy!IH61,'Kategórie hráčov'!$A$27:$B$76,2,FALSE),0))</f>
        <v>0</v>
      </c>
      <c r="JU67" s="62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65" t="str">
        <f>IF(ISBLANK($JV$3),"",IF(ISBLANK(Tipy!ID61),"-",SUM(JQ67:JU67)))</f>
        <v>-</v>
      </c>
      <c r="JW67" s="64"/>
      <c r="JX67" s="61">
        <f>IF(ISBLANK($KQ$3),"",IF(ISBLANK(Tipy!IJ61),0,IF(AND(Tipy!IJ61=Výsledky!$KO$3,Tipy!IL61=Výsledky!$KQ$3),60,0)))</f>
        <v>0</v>
      </c>
      <c r="JY67" s="61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>0</v>
      </c>
      <c r="JZ67" s="61">
        <f>IF(ISBLANK($KQ$3),"",IF(OR(Tipy!IM61=Výsledky!$JX$6,Tipy!IM61=Výsledky!$JX$7,Tipy!IM61=Výsledky!$JX$8,Tipy!IM61=Výsledky!$JX$9),IF(VLOOKUP(Tipy!IM61,'Kategórie hráčov'!$A$2:$B$46,2,FALSE)=30,30,20),0))</f>
        <v>0</v>
      </c>
      <c r="KA67" s="61">
        <f>IF(ISBLANK($KQ$3),"",IF(OR(Tipy!IN61=Výsledky!$KA$6,Tipy!IN61=Výsledky!$KA$7,Tipy!IN61=Výsledky!$KA$8,Tipy!IN61=Výsledky!$KA$9),IF(VLOOKUP(Tipy!IN61,'Kategórie hráčov'!$A$2:$B$46,2,FALSE)=30,30,20),0))</f>
        <v>0</v>
      </c>
      <c r="KB67" s="62">
        <f>IF(ISBLANK($KQ$3),"",IF(ISBLANK(Tipy!IJ61),0,IF(OR(AND(Tipy!IJ61=Výsledky!$KO$3,OR(Tipy!IL61=Výsledky!$KQ$3+1,Tipy!IL61=Výsledky!$KQ$3-1)),AND(Tipy!IL61=Výsledky!$KQ$3,OR(Tipy!IJ61=Výsledky!$KO$3+1,Tipy!IJ61=Výsledky!$KO$3-1))),10,0)))</f>
        <v>0</v>
      </c>
      <c r="KC67" s="65" t="str">
        <f>IF(ISBLANK($KQ$3),"",IF(ISBLANK(Tipy!IJ61),"-",SUM(JX67:KB67)))</f>
        <v>-</v>
      </c>
      <c r="KD67" s="64"/>
      <c r="KE67" s="61">
        <f>IF(ISBLANK($KJ$3),"",IF(ISBLANK(Tipy!IP61),0,IF(AND(Tipy!IP61=Výsledky!$KH$3,Tipy!IR61=Výsledky!$KJ$3),60,0)))</f>
        <v>0</v>
      </c>
      <c r="KF67" s="61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20</v>
      </c>
      <c r="KG67" s="61">
        <f>IF(ISBLANK($KJ$3),"",IF(OR(Tipy!IS61=Výsledky!$KE$6,Tipy!IS61=Výsledky!$KE$7,Tipy!IS61=Výsledky!$KE$8,Tipy!IS61=Výsledky!$KE$9),VLOOKUP(Tipy!IS61,'Kategórie hráčov'!$A$2:$B$51,2,FALSE),0))</f>
        <v>20</v>
      </c>
      <c r="KH67" s="61">
        <f>IF(ISBLANK($KJ$3),"",IF(OR(Tipy!IT61=Výsledky!$KH$6,Tipy!IT61=Výsledky!$KH$7,Tipy!IT61=Výsledky!$KH$8,Tipy!IT61=Výsledky!$KH$9),VLOOKUP(Tipy!IT61,'Kategórie hráčov'!$A$27:$B$76,2,FALSE),0))</f>
        <v>0</v>
      </c>
      <c r="KI67" s="62">
        <f>IF(ISBLANK($KJ$3),"",IF(ISBLANK(Tipy!IP61),0,IF(OR(AND(Tipy!IP61=Výsledky!$KH$3,OR(Tipy!IR61=Výsledky!$KJ$3+1,Tipy!IR61=Výsledky!$KJ$3-1)),AND(Tipy!IR61=Výsledky!$KJ$3,OR(Tipy!IP61=Výsledky!$KH$3+1,Tipy!IP61=Výsledky!$KH$3-1))),10,0)))</f>
        <v>10</v>
      </c>
      <c r="KJ67" s="65">
        <f>IF(ISBLANK($KJ$3),"",IF(ISBLANK(Tipy!IP61),"-",SUM(KE67:KI67)))</f>
        <v>50</v>
      </c>
      <c r="KK67" s="64"/>
      <c r="KL67" s="61">
        <f>IF(ISBLANK($KQ$3),"",IF(ISBLANK(Tipy!IV61),0,IF(AND(Tipy!IV61=Výsledky!$KO$3,Tipy!IX61=Výsledky!$KQ$3),60,0)))</f>
        <v>0</v>
      </c>
      <c r="KM67" s="61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20</v>
      </c>
      <c r="KN67" s="61">
        <f>IF(ISBLANK($KQ$3),"",IF(OR(Tipy!IY61=Výsledky!$KL$6,Tipy!IY61=Výsledky!$KL$7,Tipy!IY61=Výsledky!$KL$8,Tipy!IY61=Výsledky!$KL$9),VLOOKUP(Tipy!IY61,'Kategórie hráčov'!$A$2:$B$51,2,FALSE),0))</f>
        <v>0</v>
      </c>
      <c r="KO67" s="61">
        <f>IF(ISBLANK($KQ$3),"",IF(OR(Tipy!IZ61=Výsledky!$KO$6,Tipy!IZ61=Výsledky!$KO$7,Tipy!IZ61=Výsledky!$KO$8,Tipy!IZ61=Výsledky!$KO$9),VLOOKUP(Tipy!IZ61,'Kategórie hráčov'!$A$27:$B$76,2,FALSE),0))</f>
        <v>0</v>
      </c>
      <c r="KP67" s="62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65">
        <f>IF(ISBLANK($KJ$3),"",IF(ISBLANK(Tipy!IV61),"-",SUM(KL67:KP67)))</f>
        <v>20</v>
      </c>
      <c r="KR67" s="64"/>
      <c r="KS67" s="61">
        <f>IF(ISBLANK($KX$3),"",IF(ISBLANK(Tipy!JB61),0,IF(AND(Tipy!JB61=Výsledky!$KV$3,Tipy!JD61=Výsledky!$KX$3),60,0)))</f>
        <v>0</v>
      </c>
      <c r="KT67" s="61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20</v>
      </c>
      <c r="KU67" s="61">
        <f>IF(ISBLANK($KX$3),"",IF(OR(Tipy!JE61=Výsledky!$KS$6,Tipy!JE61=Výsledky!$KS$7,Tipy!JE61=Výsledky!$KS$8,Tipy!JE61=Výsledky!$KS$9),VLOOKUP(Tipy!JE61,'Kategórie hráčov'!$A$2:$B$51,2,FALSE),0))</f>
        <v>0</v>
      </c>
      <c r="KV67" s="61">
        <f>IF(ISBLANK($KX$3),"",IF(OR(Tipy!JF61=Výsledky!$KV$6,Tipy!JF61=Výsledky!$KV$7,Tipy!JF61=Výsledky!$KV$8,Tipy!JF61=Výsledky!$KV$9),VLOOKUP(Tipy!JF61,'Kategórie hráčov'!$A$27:$B$76,2,FALSE),0))</f>
        <v>30</v>
      </c>
      <c r="KW67" s="62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65">
        <f>IF(ISBLANK($KX$3),"",IF(ISBLANK(Tipy!JB61),"-",SUM(KS67:KW67)))</f>
        <v>50</v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>
        <f>IF(ISBLANK($JH$3),"",IF(ISBLANK(Tipy!JU61),0,IF(AND(Tipy!JU61=Výsledky!$JF$3,Tipy!JW61=Výsledky!$JH$3),60,0)))</f>
        <v>0</v>
      </c>
      <c r="LH67" s="61" t="e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>#VALUE!</v>
      </c>
      <c r="LI67" s="61" t="e">
        <f>IF(ISBLANK($JH$3),"",IF(OR(Tipy!JX61=Výsledky!#REF!,Tipy!JX61=Výsledky!#REF!,Tipy!JX61=Výsledky!#REF!,Tipy!JX61=Výsledky!$JJ$9),IF(VLOOKUP(Tipy!JX61,'Kategórie hráčov'!$A$2:$B$46,2,FALSE)=30,30,20),0))</f>
        <v>#REF!</v>
      </c>
      <c r="LJ67" s="61" t="e">
        <f>IF(ISBLANK($JH$3),"",IF(OR(Tipy!JY61=Výsledky!#REF!,Tipy!JY61=Výsledky!#REF!,Tipy!JY61=Výsledky!#REF!,Tipy!JY61=Výsledky!$JM$9),IF(VLOOKUP(Tipy!JY61,'Kategórie hráčov'!$A$2:$B$46,2,FALSE)=30,30,20),0))</f>
        <v>#REF!</v>
      </c>
      <c r="LK67" s="62">
        <f>IF(ISBLANK($JH$3),"",IF(ISBLANK(Tipy!JU61),0,IF(OR(AND(Tipy!JU61=Výsledky!$JF$3,OR(Tipy!JW61=Výsledky!$JH$3+1,Tipy!JW61=Výsledky!$JH$3-1)),AND(Tipy!JW61=Výsledky!$JH$3,OR(Tipy!JU61=Výsledky!$JF$3+1,Tipy!JU61=Výsledky!$JF$3-1))),10,0)))</f>
        <v>0</v>
      </c>
      <c r="LL67" s="65" t="e">
        <f>IF(ISBLANK($JH$3),"",IF(ISBLANK(Tipy!JU61),"-",SUM(LG67:LK67)))</f>
        <v>#VALUE!</v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>
        <f>IF(ISBLANK($JH$3),"",IF(ISBLANK(Tipy!KI61),0,IF(AND(Tipy!KI61=Výsledky!$JF$3,Tipy!KK61=Výsledky!$JH$3),60,0)))</f>
        <v>0</v>
      </c>
      <c r="LV67" s="61" t="e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>#VALUE!</v>
      </c>
      <c r="LW67" s="61" t="e">
        <f>IF(ISBLANK($JH$3),"",IF(OR(Tipy!KL61=Výsledky!#REF!,Tipy!KL61=Výsledky!#REF!,Tipy!KL61=Výsledky!#REF!,Tipy!KL61=Výsledky!$JJ$9),IF(VLOOKUP(Tipy!KL61,'Kategórie hráčov'!$A$2:$B$46,2,FALSE)=30,30,20),0))</f>
        <v>#REF!</v>
      </c>
      <c r="LX67" s="61" t="e">
        <f>IF(ISBLANK($JH$3),"",IF(OR(Tipy!KM61=Výsledky!#REF!,Tipy!KM61=Výsledky!#REF!,Tipy!KM61=Výsledky!#REF!,Tipy!KM61=Výsledky!$JM$9),IF(VLOOKUP(Tipy!KM61,'Kategórie hráčov'!$A$2:$B$46,2,FALSE)=30,30,20),0))</f>
        <v>#REF!</v>
      </c>
      <c r="LY67" s="62">
        <f>IF(ISBLANK($JH$3),"",IF(ISBLANK(Tipy!KI61),0,IF(OR(AND(Tipy!KI61=Výsledky!$JF$3,OR(Tipy!KK61=Výsledky!$JH$3+1,Tipy!KK61=Výsledky!$JH$3-1)),AND(Tipy!KK61=Výsledky!$JH$3,OR(Tipy!KI61=Výsledky!$JF$3+1,Tipy!KI61=Výsledky!$JF$3-1))),10,0)))</f>
        <v>0</v>
      </c>
      <c r="LZ67" s="65" t="e">
        <f>IF(ISBLANK($JH$3),"",IF(ISBLANK(Tipy!KI61),"-",SUM(LU67:LY67)))</f>
        <v>#VALUE!</v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 x14ac:dyDescent="0.2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>
        <f>IF(ISBLANK($GB$3),"",IF(ISBLANK(Tipy!EX62),0,IF(AND(Tipy!EX62=Výsledky!$FZ$3,Tipy!EZ62=Výsledky!$GB$3),60,0)))</f>
        <v>0</v>
      </c>
      <c r="FX68" s="61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61">
        <f>IF(ISBLANK($GB$3),"",IF(OR(Tipy!FA62=Výsledky!$FW$6,Tipy!FA62=Výsledky!$FW$7,Tipy!FA62=Výsledky!$FW$8,Tipy!FA62=Výsledky!$FW$9),IF(VLOOKUP(Tipy!FA62,'Kategórie hráčov'!$A$2:$B$46,2,FALSE)=30,30,20),0))</f>
        <v>0</v>
      </c>
      <c r="FZ68" s="61">
        <f>IF(ISBLANK($GB$3),"",IF(OR(Tipy!FB62=Výsledky!$FZ$6,Tipy!FB62=Výsledky!$FZ$7,Tipy!FB62=Výsledky!$FZ$8,Tipy!FB62=Výsledky!$FZ$9),IF(VLOOKUP(Tipy!FB62,'Kategórie hráčov'!$A$2:$B$46,2,FALSE)=30,30,20),0))</f>
        <v>0</v>
      </c>
      <c r="GA68" s="62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5" t="str">
        <f>IF(ISBLANK($GB$3),"",IF(ISBLANK(Tipy!EX62),"-",SUM(FW68:GA68)))</f>
        <v>-</v>
      </c>
      <c r="GC68" s="64"/>
      <c r="GD68" s="61">
        <f>IF(ISBLANK($GI$3),"",IF(ISBLANK(Tipy!FD62),0,IF(AND(Tipy!FD62=Výsledky!$GG$3,Tipy!FF62=Výsledky!$GI$3),60,0)))</f>
        <v>0</v>
      </c>
      <c r="GE68" s="61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61">
        <f>IF(ISBLANK($GI$3),"",IF(OR(Tipy!FG62=Výsledky!$GD$6,Tipy!FG62=Výsledky!$GD$7,Tipy!FG62=Výsledky!$GD$8,Tipy!FG62=Výsledky!$GD$9),VLOOKUP(Tipy!FG62,'Kategórie hráčov'!$A$2:$B$51,2,FALSE),0))</f>
        <v>20</v>
      </c>
      <c r="GG68" s="61">
        <f>IF(ISBLANK($GI$3),"",IF(OR(Tipy!FH62=Výsledky!$GG$6,Tipy!FH62=Výsledky!$GG$7,Tipy!FH62=Výsledky!$GG$8,Tipy!FH62=Výsledky!$GG$9),VLOOKUP(Tipy!FH62,'Kategórie hráčov'!$A$27:$B$76,2,FALSE),0))</f>
        <v>0</v>
      </c>
      <c r="GH68" s="62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5">
        <f>IF(ISBLANK($GI$3),"",IF(ISBLANK(Tipy!FD62),"-",SUM(GD68:GH68)))</f>
        <v>40</v>
      </c>
      <c r="GJ68" s="64"/>
      <c r="GK68" s="61">
        <f>IF(ISBLANK($GP$3),"",IF(ISBLANK(Tipy!FJ62),0,IF(AND(Tipy!FJ62=Výsledky!$GN$3,Tipy!FL62=Výsledky!$GP$3),60,0)))</f>
        <v>0</v>
      </c>
      <c r="GL68" s="61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61">
        <f>IF(ISBLANK($GP$3),"",IF(OR(Tipy!FM62=Výsledky!$GK$6,Tipy!FM62=Výsledky!$GK$7,Tipy!FM62=Výsledky!$GK$8,Tipy!FM62=Výsledky!$GK$9),VLOOKUP(Tipy!FM62,'Kategórie hráčov'!$A$2:$B$51,2,FALSE),0))</f>
        <v>0</v>
      </c>
      <c r="GN68" s="61">
        <f>IF(ISBLANK($GP$3),"",IF(OR(Tipy!FN62=Výsledky!$GN$6,Tipy!FN62=Výsledky!$GN$7,Tipy!FN62=Výsledky!$GN$8,Tipy!FN62=Výsledky!$GN$9),VLOOKUP(Tipy!FN62,'Kategórie hráčov'!$A$27:$B$76,2,FALSE),0))</f>
        <v>0</v>
      </c>
      <c r="GO68" s="62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5" t="str">
        <f>IF(ISBLANK($GP$3),"",IF(ISBLANK(Tipy!FJ62),"-",SUM(GK68:GO68)))</f>
        <v>-</v>
      </c>
      <c r="GQ68" s="64"/>
      <c r="GR68" s="61">
        <f>IF(ISBLANK($GW$3),"",IF(ISBLANK(Tipy!FP62),0,IF(AND(Tipy!FP62=Výsledky!$GU$3,Tipy!FR62=Výsledky!$GW$3),60,0)))</f>
        <v>0</v>
      </c>
      <c r="GS68" s="61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61">
        <f>IF(ISBLANK($GW$3),"",IF(OR(Tipy!FS62=Výsledky!$GR$6,Tipy!FS62=Výsledky!$GR$7,Tipy!FS62=Výsledky!$GR$8,Tipy!FS62=Výsledky!$GR$9),VLOOKUP(Tipy!FS62,'Kategórie hráčov'!$A$2:$B$51,2,FALSE),0))</f>
        <v>0</v>
      </c>
      <c r="GU68" s="61">
        <f>IF(ISBLANK($GW$3),"",IF(OR(Tipy!FT62=Výsledky!$GU$6,Tipy!FT62=Výsledky!$GU$7,Tipy!FT62=Výsledky!$GU$8,Tipy!FT62=Výsledky!$GU$9),VLOOKUP(Tipy!FT62,'Kategórie hráčov'!$A$27:$B$76,2,FALSE),0))</f>
        <v>0</v>
      </c>
      <c r="GV68" s="62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5">
        <f>IF(ISBLANK($GW$3),"",IF(ISBLANK(Tipy!FP62),"-",SUM(GR68:GV68)))</f>
        <v>30</v>
      </c>
      <c r="GX68" s="64"/>
      <c r="GY68" s="61">
        <f>IF(ISBLANK($HD$3),"",IF(ISBLANK(Tipy!FV62),0,IF(AND(Tipy!FV62=Výsledky!$HB$3,Tipy!FX62=Výsledky!$HD$3),60,0)))</f>
        <v>0</v>
      </c>
      <c r="GZ68" s="61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61">
        <f>IF(ISBLANK($HD$3),"",IF(OR(Tipy!FY62=Výsledky!$GY$6,Tipy!FY62=Výsledky!$GY$7,Tipy!FY62=Výsledky!$GY$8,Tipy!FY62=Výsledky!$GY$9),VLOOKUP(Tipy!FY62,'Kategórie hráčov'!$A$2:$B$51,2,FALSE),0))</f>
        <v>20</v>
      </c>
      <c r="HB68" s="61">
        <f>IF(ISBLANK($HD$3),"",IF(OR(Tipy!FZ62=Výsledky!$HB$6,Tipy!FZ62=Výsledky!$HB$7,Tipy!FZ62=Výsledky!$HB$8,Tipy!FZ62=Výsledky!$HB$9),VLOOKUP(Tipy!FZ62,'Kategórie hráčov'!$A$27:$B$76,2,FALSE),0))</f>
        <v>20</v>
      </c>
      <c r="HC68" s="62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5">
        <f>IF(ISBLANK($HD$3),"",IF(ISBLANK(Tipy!FV62),"-",SUM(GY68:HC68)))</f>
        <v>60</v>
      </c>
      <c r="HE68" s="64"/>
      <c r="HF68" s="61">
        <f>IF(ISBLANK($HK$3),"",IF(ISBLANK(Tipy!GB62),0,IF(AND(Tipy!GB62=Výsledky!$HI$3,Tipy!GD62=Výsledky!$HK$3),60,0)))</f>
        <v>0</v>
      </c>
      <c r="HG68" s="61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61">
        <f>IF(ISBLANK($HK$3),"",IF(OR(Tipy!GE62=Výsledky!$HF$6,Tipy!GE62=Výsledky!$HF$7,Tipy!GE62=Výsledky!$HF$8,Tipy!GE62=Výsledky!$HF$9),VLOOKUP(Tipy!GE62,'Kategórie hráčov'!$A$2:$B$51,2,FALSE),0))</f>
        <v>0</v>
      </c>
      <c r="HI68" s="61">
        <f>IF(ISBLANK($HK$3),"",IF(OR(Tipy!GF62=Výsledky!$HI$6,Tipy!GF62=Výsledky!$HI$7,Tipy!GF62=Výsledky!$HI$8,Tipy!GF62=Výsledky!$HI$9),VLOOKUP(Tipy!GF62,'Kategórie hráčov'!$A$27:$B$76,2,FALSE),0))</f>
        <v>0</v>
      </c>
      <c r="HJ68" s="62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5">
        <f>IF(ISBLANK($HK$3),"",IF(ISBLANK(Tipy!GB62),"-",SUM(HF68:HJ68)))</f>
        <v>0</v>
      </c>
      <c r="HL68" s="64"/>
      <c r="HM68" s="61">
        <f>IF(ISBLANK($HR$3),"",IF(ISBLANK(Tipy!GH62),0,IF(AND(Tipy!GH62=Výsledky!$HP$3,Tipy!GJ62=Výsledky!$HR$3),60,0)))</f>
        <v>0</v>
      </c>
      <c r="HN68" s="61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61">
        <f>IF(ISBLANK($HR$3),"",IF(OR(Tipy!GK62=Výsledky!$HM$6,Tipy!GK62=Výsledky!$HM$7,Tipy!GK62=Výsledky!$HM$8,Tipy!GK62=Výsledky!$HM$9),VLOOKUP(Tipy!GK62,'Kategórie hráčov'!$A$2:$B$51,2,FALSE),0))</f>
        <v>0</v>
      </c>
      <c r="HP68" s="61">
        <f>IF(ISBLANK($HR$3),"",IF(OR(Tipy!GL62=Výsledky!$HP$6,Tipy!GL62=Výsledky!$HP$7,Tipy!GL62=Výsledky!$HP$8,Tipy!GL62=Výsledky!$HP$9),VLOOKUP(Tipy!GL62,'Kategórie hráčov'!$A$27:$B$76,2,FALSE),0))</f>
        <v>0</v>
      </c>
      <c r="HQ68" s="62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5">
        <f>IF(ISBLANK($HR$3),"",IF(ISBLANK(Tipy!GH62),"-",SUM(HM68:HQ68)))</f>
        <v>30</v>
      </c>
      <c r="HS68" s="64"/>
      <c r="HT68" s="61">
        <f>IF(ISBLANK($HY$3),"",IF(ISBLANK(Tipy!GN62),0,IF(AND(Tipy!GN62=Výsledky!$HW$3,Tipy!GP62=Výsledky!$HY$3),60,0)))</f>
        <v>0</v>
      </c>
      <c r="HU68" s="61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61">
        <f>IF(ISBLANK($HY$3),"",IF(OR(Tipy!GQ62=Výsledky!$HT$6,Tipy!GQ62=Výsledky!$HT$7,Tipy!GQ62=Výsledky!$HT$8,Tipy!GQ62=Výsledky!$HT$9),VLOOKUP(Tipy!GQ62,'Kategórie hráčov'!$A$2:$B$51,2,FALSE),0))</f>
        <v>0</v>
      </c>
      <c r="HW68" s="61">
        <f>IF(ISBLANK($HY$3),"",IF(OR(Tipy!GR62=Výsledky!$HW$6,Tipy!GR62=Výsledky!$HW$7,Tipy!GR62=Výsledky!$HW$8,Tipy!GR62=Výsledky!$HW$9),VLOOKUP(Tipy!GR62,'Kategórie hráčov'!$A$27:$B$76,2,FALSE),0))</f>
        <v>0</v>
      </c>
      <c r="HX68" s="62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5" t="str">
        <f>IF(ISBLANK($HY$3),"",IF(ISBLANK(Tipy!GN62),"-",SUM(HT68:HX68)))</f>
        <v>-</v>
      </c>
      <c r="HZ68" s="64"/>
      <c r="IA68" s="61">
        <f>IF(ISBLANK($IF$3),"",IF(ISBLANK(Tipy!GT62),0,IF(AND(Tipy!GT62=Výsledky!$ID$3,Tipy!GV62=Výsledky!$IF$3),60,0)))</f>
        <v>0</v>
      </c>
      <c r="IB68" s="61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61">
        <f>IF(ISBLANK($IF$3),"",IF(OR(Tipy!GW62=Výsledky!$IA$6,Tipy!GW62=Výsledky!$IA$7,Tipy!GW62=Výsledky!$IA$8,Tipy!GW62=Výsledky!$IA$9),VLOOKUP(Tipy!GW62,'Kategórie hráčov'!$A$2:$B$51,2,FALSE),0))</f>
        <v>0</v>
      </c>
      <c r="ID68" s="61">
        <f>IF(ISBLANK($IF$3),"",IF(OR(Tipy!GX62=Výsledky!$ID$6,Tipy!GX62=Výsledky!$ID$7,Tipy!GX62=Výsledky!$ID$8,Tipy!GX62=Výsledky!$ID$9),IF(VLOOKUP(Tipy!GX62,'Kategórie hráčov'!$A$2:$B$46,2,FALSE)=30,30,20),0))</f>
        <v>0</v>
      </c>
      <c r="IE68" s="62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65" t="str">
        <f>IF(ISBLANK($IF$3),"",IF(ISBLANK(Tipy!GT62),"-",SUM(IA68:IE68)))</f>
        <v>-</v>
      </c>
      <c r="IG68" s="64"/>
      <c r="IH68" s="61">
        <f>IF(ISBLANK($IM$3),"",IF(ISBLANK(Tipy!GZ62),0,IF(AND(Tipy!GZ62=Výsledky!$IK$3,Tipy!HB62=Výsledky!$IM$3),60,0)))</f>
        <v>0</v>
      </c>
      <c r="II68" s="61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61">
        <f>IF(ISBLANK($IM$3),"",IF(OR(Tipy!HC62=Výsledky!$IH$6,Tipy!HC62=Výsledky!$IH$7,Tipy!HC62=Výsledky!$IH$8,Tipy!HC62=Výsledky!$IH$9),VLOOKUP(Tipy!HC62,'Kategórie hráčov'!$A$2:$B$51,2,FALSE),0))</f>
        <v>0</v>
      </c>
      <c r="IK68" s="61">
        <f>IF(ISBLANK($IM$3),"",IF(OR(Tipy!HD62=Výsledky!$IK$6,Tipy!HD62=Výsledky!$IK$7,Tipy!HD62=Výsledky!$IK$8,Tipy!HD62=Výsledky!$IK$9),VLOOKUP(Tipy!HD62,'Kategórie hráčov'!$A$27:$B$76,2,FALSE),0))</f>
        <v>0</v>
      </c>
      <c r="IL68" s="62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65" t="str">
        <f>IF(ISBLANK($IM$3),"",IF(ISBLANK(Tipy!GZ62),"-",SUM(IH68:IL68)))</f>
        <v>-</v>
      </c>
      <c r="IN68" s="64"/>
      <c r="IO68" s="61">
        <f>IF(ISBLANK($IT$3),"",IF(ISBLANK(Tipy!HF62),0,IF(AND(Tipy!HF62=Výsledky!$IR$3,Tipy!HH62=Výsledky!$IT$3),60,0)))</f>
        <v>0</v>
      </c>
      <c r="IP68" s="61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61">
        <f>IF(ISBLANK($IT$3),"",IF(OR(Tipy!HI62=Výsledky!$IO$6,Tipy!HI62=Výsledky!$IO$7,Tipy!HI62=Výsledky!$IO$8,Tipy!HI62=Výsledky!$IO$9),VLOOKUP(Tipy!HI62,'Kategórie hráčov'!$A$2:$B$51,2,FALSE),0))</f>
        <v>0</v>
      </c>
      <c r="IR68" s="61">
        <f>IF(ISBLANK($IT$3),"",IF(OR(Tipy!HJ62=Výsledky!$IR$6,Tipy!HJ62=Výsledky!$IR$7,Tipy!HJ62=Výsledky!$IR$8,Tipy!HJ62=Výsledky!$IR$9),VLOOKUP(Tipy!HJ62,'Kategórie hráčov'!$A$27:$B$76,2,FALSE),0))</f>
        <v>20</v>
      </c>
      <c r="IS68" s="62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65">
        <f>IF(ISBLANK($IT$3),"",IF(ISBLANK(Tipy!HF62),"-",SUM(IO68:IS68)))</f>
        <v>40</v>
      </c>
      <c r="IU68" s="64"/>
      <c r="IV68" s="61">
        <f>IF(ISBLANK($JA$3),"",IF(ISBLANK(Tipy!HL62),0,IF(AND(Tipy!HL62=Výsledky!$IY$3,Tipy!HN62=Výsledky!$JA$3),60,0)))</f>
        <v>0</v>
      </c>
      <c r="IW68" s="61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61">
        <f>IF(ISBLANK($JA$3),"",IF(OR(Tipy!HO62=Výsledky!$IV$6,Tipy!HO62=Výsledky!$IV$7,Tipy!HO62=Výsledky!$IV$8,Tipy!HO62=Výsledky!$IV$9),IF(VLOOKUP(Tipy!HO62,'Kategórie hráčov'!$A$2:$B$46,2,FALSE)=30,30,20),0))</f>
        <v>0</v>
      </c>
      <c r="IY68" s="61">
        <f>IF(ISBLANK($JA$3),"",IF(OR(Tipy!HP62=Výsledky!$IY$6,Tipy!HP62=Výsledky!$IY$7,Tipy!HP62=Výsledky!$IY$8,Tipy!HP62=Výsledky!$IY$9),IF(VLOOKUP(Tipy!HP62,'Kategórie hráčov'!$A$2:$B$46,2,FALSE)=30,30,20),0))</f>
        <v>0</v>
      </c>
      <c r="IZ68" s="62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65" t="str">
        <f>IF(ISBLANK($JA$3),"",IF(ISBLANK(Tipy!HL62),"-",SUM(IV68:IZ68)))</f>
        <v>-</v>
      </c>
      <c r="JB68" s="64"/>
      <c r="JC68" s="102">
        <f>IF(ISBLANK($JH$3),"",IF(ISBLANK(Tipy!HR62),0,IF(AND(Tipy!HR62=Výsledky!$JF$3,Tipy!HT62=Výsledky!$JH$3),60,0)))</f>
        <v>0</v>
      </c>
      <c r="JD68" s="101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01">
        <f>IF(ISBLANK($JH$3),"",IF(OR(Tipy!HU62=Výsledky!$JC$6,Tipy!HU62=Výsledky!$JC$7,Tipy!HU62=Výsledky!$JC$8,Tipy!HU62=Výsledky!$JC$9),VLOOKUP(Tipy!HU62,'Kategórie hráčov'!$A$2:$B$51,2,FALSE),0))</f>
        <v>0</v>
      </c>
      <c r="JF68" s="101">
        <f>IF(ISBLANK($JH$3),"",IF(OR(Tipy!HV62=Výsledky!$JF$6,Tipy!HV62=Výsledky!$JF$7,Tipy!HV62=Výsledky!$JF$8,Tipy!HV62=Výsledky!$JF$9),VLOOKUP(Tipy!HV62,'Kategórie hráčov'!$A$27:$B$76,2,FALSE),0))</f>
        <v>0</v>
      </c>
      <c r="JG68" s="30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63" t="str">
        <f>IF(ISBLANK($JH$3),"",IF(ISBLANK(Tipy!HR62),"-",SUM(JC68:JG68)))</f>
        <v>-</v>
      </c>
      <c r="JI68" s="64"/>
      <c r="JJ68" s="61">
        <f>IF(ISBLANK($JH$3),"",IF(ISBLANK(Tipy!HX62),0,IF(AND(Tipy!HX62=Výsledky!$JF$3,Tipy!HZ62=Výsledky!$JH$3),60,0)))</f>
        <v>0</v>
      </c>
      <c r="JK68" s="61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61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61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62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65" t="str">
        <f>IF(ISBLANK($JH$3),"",IF(ISBLANK(Tipy!HX62),"-",SUM(JJ68:JN68)))</f>
        <v>-</v>
      </c>
      <c r="JP68" s="64"/>
      <c r="JQ68" s="61">
        <f>IF(ISBLANK($JV$3),"",IF(ISBLANK(Tipy!ID62),0,IF(AND(Tipy!ID62=Výsledky!$JT$3,Tipy!IF62=Výsledky!$JV$3),60,0)))</f>
        <v>0</v>
      </c>
      <c r="JR68" s="61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61">
        <f>IF(ISBLANK($JV$3),"",IF(OR(Tipy!IG62=Výsledky!$JQ$6,Tipy!IG62=Výsledky!$JQ$7,Tipy!IG62=Výsledky!$JQ$8,Tipy!IG62=Výsledky!$JQ$9),VLOOKUP(Tipy!IG62,'Kategórie hráčov'!$A$2:$B$51,2,FALSE),0))</f>
        <v>0</v>
      </c>
      <c r="JT68" s="61">
        <f>IF(ISBLANK($JV$3),"",IF(OR(Tipy!IH62=Výsledky!$JT$6,Tipy!IH62=Výsledky!$JT$7,Tipy!IH62=Výsledky!$JT$8,Tipy!IH62=Výsledky!$JT$9),VLOOKUP(Tipy!IH62,'Kategórie hráčov'!$A$27:$B$76,2,FALSE),0))</f>
        <v>0</v>
      </c>
      <c r="JU68" s="62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65" t="str">
        <f>IF(ISBLANK($JV$3),"",IF(ISBLANK(Tipy!ID62),"-",SUM(JQ68:JU68)))</f>
        <v>-</v>
      </c>
      <c r="JW68" s="64"/>
      <c r="JX68" s="61">
        <f>IF(ISBLANK($KQ$3),"",IF(ISBLANK(Tipy!IJ62),0,IF(AND(Tipy!IJ62=Výsledky!$KO$3,Tipy!IL62=Výsledky!$KQ$3),60,0)))</f>
        <v>0</v>
      </c>
      <c r="JY68" s="61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>0</v>
      </c>
      <c r="JZ68" s="61">
        <f>IF(ISBLANK($KQ$3),"",IF(OR(Tipy!IM62=Výsledky!$JX$6,Tipy!IM62=Výsledky!$JX$7,Tipy!IM62=Výsledky!$JX$8,Tipy!IM62=Výsledky!$JX$9),IF(VLOOKUP(Tipy!IM62,'Kategórie hráčov'!$A$2:$B$46,2,FALSE)=30,30,20),0))</f>
        <v>0</v>
      </c>
      <c r="KA68" s="61">
        <f>IF(ISBLANK($KQ$3),"",IF(OR(Tipy!IN62=Výsledky!$KA$6,Tipy!IN62=Výsledky!$KA$7,Tipy!IN62=Výsledky!$KA$8,Tipy!IN62=Výsledky!$KA$9),IF(VLOOKUP(Tipy!IN62,'Kategórie hráčov'!$A$2:$B$46,2,FALSE)=30,30,20),0))</f>
        <v>0</v>
      </c>
      <c r="KB68" s="62">
        <f>IF(ISBLANK($KQ$3),"",IF(ISBLANK(Tipy!IJ62),0,IF(OR(AND(Tipy!IJ62=Výsledky!$KO$3,OR(Tipy!IL62=Výsledky!$KQ$3+1,Tipy!IL62=Výsledky!$KQ$3-1)),AND(Tipy!IL62=Výsledky!$KQ$3,OR(Tipy!IJ62=Výsledky!$KO$3+1,Tipy!IJ62=Výsledky!$KO$3-1))),10,0)))</f>
        <v>0</v>
      </c>
      <c r="KC68" s="65" t="str">
        <f>IF(ISBLANK($KQ$3),"",IF(ISBLANK(Tipy!IJ62),"-",SUM(JX68:KB68)))</f>
        <v>-</v>
      </c>
      <c r="KD68" s="64"/>
      <c r="KE68" s="61">
        <f>IF(ISBLANK($KJ$3),"",IF(ISBLANK(Tipy!IP62),0,IF(AND(Tipy!IP62=Výsledky!$KH$3,Tipy!IR62=Výsledky!$KJ$3),60,0)))</f>
        <v>0</v>
      </c>
      <c r="KF68" s="61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61">
        <f>IF(ISBLANK($KJ$3),"",IF(OR(Tipy!IS62=Výsledky!$KE$6,Tipy!IS62=Výsledky!$KE$7,Tipy!IS62=Výsledky!$KE$8,Tipy!IS62=Výsledky!$KE$9),VLOOKUP(Tipy!IS62,'Kategórie hráčov'!$A$2:$B$51,2,FALSE),0))</f>
        <v>0</v>
      </c>
      <c r="KH68" s="61">
        <f>IF(ISBLANK($KJ$3),"",IF(OR(Tipy!IT62=Výsledky!$KH$6,Tipy!IT62=Výsledky!$KH$7,Tipy!IT62=Výsledky!$KH$8,Tipy!IT62=Výsledky!$KH$9),VLOOKUP(Tipy!IT62,'Kategórie hráčov'!$A$27:$B$76,2,FALSE),0))</f>
        <v>0</v>
      </c>
      <c r="KI68" s="62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65" t="str">
        <f>IF(ISBLANK($KJ$3),"",IF(ISBLANK(Tipy!IP62),"-",SUM(KE68:KI68)))</f>
        <v>-</v>
      </c>
      <c r="KK68" s="64"/>
      <c r="KL68" s="61">
        <f>IF(ISBLANK($KQ$3),"",IF(ISBLANK(Tipy!IV62),0,IF(AND(Tipy!IV62=Výsledky!$KO$3,Tipy!IX62=Výsledky!$KQ$3),60,0)))</f>
        <v>0</v>
      </c>
      <c r="KM68" s="61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61">
        <f>IF(ISBLANK($KQ$3),"",IF(OR(Tipy!IY62=Výsledky!$KL$6,Tipy!IY62=Výsledky!$KL$7,Tipy!IY62=Výsledky!$KL$8,Tipy!IY62=Výsledky!$KL$9),VLOOKUP(Tipy!IY62,'Kategórie hráčov'!$A$2:$B$51,2,FALSE),0))</f>
        <v>0</v>
      </c>
      <c r="KO68" s="61">
        <f>IF(ISBLANK($KQ$3),"",IF(OR(Tipy!IZ62=Výsledky!$KO$6,Tipy!IZ62=Výsledky!$KO$7,Tipy!IZ62=Výsledky!$KO$8,Tipy!IZ62=Výsledky!$KO$9),VLOOKUP(Tipy!IZ62,'Kategórie hráčov'!$A$27:$B$76,2,FALSE),0))</f>
        <v>0</v>
      </c>
      <c r="KP68" s="62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65" t="str">
        <f>IF(ISBLANK($KJ$3),"",IF(ISBLANK(Tipy!IV62),"-",SUM(KL68:KP68)))</f>
        <v>-</v>
      </c>
      <c r="KR68" s="64"/>
      <c r="KS68" s="61">
        <f>IF(ISBLANK($KX$3),"",IF(ISBLANK(Tipy!JB62),0,IF(AND(Tipy!JB62=Výsledky!$KV$3,Tipy!JD62=Výsledky!$KX$3),60,0)))</f>
        <v>0</v>
      </c>
      <c r="KT68" s="61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61">
        <f>IF(ISBLANK($KX$3),"",IF(OR(Tipy!JE62=Výsledky!$KS$6,Tipy!JE62=Výsledky!$KS$7,Tipy!JE62=Výsledky!$KS$8,Tipy!JE62=Výsledky!$KS$9),VLOOKUP(Tipy!JE62,'Kategórie hráčov'!$A$2:$B$51,2,FALSE),0))</f>
        <v>0</v>
      </c>
      <c r="KV68" s="61">
        <f>IF(ISBLANK($KX$3),"",IF(OR(Tipy!JF62=Výsledky!$KV$6,Tipy!JF62=Výsledky!$KV$7,Tipy!JF62=Výsledky!$KV$8,Tipy!JF62=Výsledky!$KV$9),VLOOKUP(Tipy!JF62,'Kategórie hráčov'!$A$27:$B$76,2,FALSE),0))</f>
        <v>0</v>
      </c>
      <c r="KW68" s="62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65" t="str">
        <f>IF(ISBLANK($KX$3),"",IF(ISBLANK(Tipy!JB62),"-",SUM(KS68:KW68)))</f>
        <v>-</v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>
        <f>IF(ISBLANK($JH$3),"",IF(ISBLANK(Tipy!JU62),0,IF(AND(Tipy!JU62=Výsledky!$JF$3,Tipy!JW62=Výsledky!$JH$3),60,0)))</f>
        <v>0</v>
      </c>
      <c r="LH68" s="61" t="e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>#VALUE!</v>
      </c>
      <c r="LI68" s="61" t="e">
        <f>IF(ISBLANK($JH$3),"",IF(OR(Tipy!JX62=Výsledky!#REF!,Tipy!JX62=Výsledky!#REF!,Tipy!JX62=Výsledky!#REF!,Tipy!JX62=Výsledky!$JJ$9),IF(VLOOKUP(Tipy!JX62,'Kategórie hráčov'!$A$2:$B$46,2,FALSE)=30,30,20),0))</f>
        <v>#REF!</v>
      </c>
      <c r="LJ68" s="61" t="e">
        <f>IF(ISBLANK($JH$3),"",IF(OR(Tipy!JY62=Výsledky!#REF!,Tipy!JY62=Výsledky!#REF!,Tipy!JY62=Výsledky!#REF!,Tipy!JY62=Výsledky!$JM$9),IF(VLOOKUP(Tipy!JY62,'Kategórie hráčov'!$A$2:$B$46,2,FALSE)=30,30,20),0))</f>
        <v>#REF!</v>
      </c>
      <c r="LK68" s="62">
        <f>IF(ISBLANK($JH$3),"",IF(ISBLANK(Tipy!JU62),0,IF(OR(AND(Tipy!JU62=Výsledky!$JF$3,OR(Tipy!JW62=Výsledky!$JH$3+1,Tipy!JW62=Výsledky!$JH$3-1)),AND(Tipy!JW62=Výsledky!$JH$3,OR(Tipy!JU62=Výsledky!$JF$3+1,Tipy!JU62=Výsledky!$JF$3-1))),10,0)))</f>
        <v>0</v>
      </c>
      <c r="LL68" s="65" t="e">
        <f>IF(ISBLANK($JH$3),"",IF(ISBLANK(Tipy!JU62),"-",SUM(LG68:LK68)))</f>
        <v>#VALUE!</v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>
        <f>IF(ISBLANK($JH$3),"",IF(ISBLANK(Tipy!KI62),0,IF(AND(Tipy!KI62=Výsledky!$JF$3,Tipy!KK62=Výsledky!$JH$3),60,0)))</f>
        <v>0</v>
      </c>
      <c r="LV68" s="61" t="e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>#VALUE!</v>
      </c>
      <c r="LW68" s="61" t="e">
        <f>IF(ISBLANK($JH$3),"",IF(OR(Tipy!KL62=Výsledky!#REF!,Tipy!KL62=Výsledky!#REF!,Tipy!KL62=Výsledky!#REF!,Tipy!KL62=Výsledky!$JJ$9),IF(VLOOKUP(Tipy!KL62,'Kategórie hráčov'!$A$2:$B$46,2,FALSE)=30,30,20),0))</f>
        <v>#REF!</v>
      </c>
      <c r="LX68" s="61" t="e">
        <f>IF(ISBLANK($JH$3),"",IF(OR(Tipy!KM62=Výsledky!#REF!,Tipy!KM62=Výsledky!#REF!,Tipy!KM62=Výsledky!#REF!,Tipy!KM62=Výsledky!$JM$9),IF(VLOOKUP(Tipy!KM62,'Kategórie hráčov'!$A$2:$B$46,2,FALSE)=30,30,20),0))</f>
        <v>#REF!</v>
      </c>
      <c r="LY68" s="62">
        <f>IF(ISBLANK($JH$3),"",IF(ISBLANK(Tipy!KI62),0,IF(OR(AND(Tipy!KI62=Výsledky!$JF$3,OR(Tipy!KK62=Výsledky!$JH$3+1,Tipy!KK62=Výsledky!$JH$3-1)),AND(Tipy!KK62=Výsledky!$JH$3,OR(Tipy!KI62=Výsledky!$JF$3+1,Tipy!KI62=Výsledky!$JF$3-1))),10,0)))</f>
        <v>0</v>
      </c>
      <c r="LZ68" s="65" t="e">
        <f>IF(ISBLANK($JH$3),"",IF(ISBLANK(Tipy!KI62),"-",SUM(LU68:LY68)))</f>
        <v>#VALUE!</v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 x14ac:dyDescent="0.2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>
        <f>IF(ISBLANK($GB$3),"",IF(ISBLANK(Tipy!EX63),0,IF(AND(Tipy!EX63=Výsledky!$FZ$3,Tipy!EZ63=Výsledky!$GB$3),60,0)))</f>
        <v>0</v>
      </c>
      <c r="FX69" s="61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61">
        <f>IF(ISBLANK($GB$3),"",IF(OR(Tipy!FA63=Výsledky!$FW$6,Tipy!FA63=Výsledky!$FW$7,Tipy!FA63=Výsledky!$FW$8,Tipy!FA63=Výsledky!$FW$9),IF(VLOOKUP(Tipy!FA63,'Kategórie hráčov'!$A$2:$B$46,2,FALSE)=30,30,20),0))</f>
        <v>0</v>
      </c>
      <c r="FZ69" s="61">
        <f>IF(ISBLANK($GB$3),"",IF(OR(Tipy!FB63=Výsledky!$FZ$6,Tipy!FB63=Výsledky!$FZ$7,Tipy!FB63=Výsledky!$FZ$8,Tipy!FB63=Výsledky!$FZ$9),IF(VLOOKUP(Tipy!FB63,'Kategórie hráčov'!$A$2:$B$46,2,FALSE)=30,30,20),0))</f>
        <v>0</v>
      </c>
      <c r="GA69" s="62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5">
        <f>IF(ISBLANK($GB$3),"",IF(ISBLANK(Tipy!EX63),"-",SUM(FW69:GA69)))</f>
        <v>0</v>
      </c>
      <c r="GC69" s="64"/>
      <c r="GD69" s="61">
        <f>IF(ISBLANK($GI$3),"",IF(ISBLANK(Tipy!FD63),0,IF(AND(Tipy!FD63=Výsledky!$GG$3,Tipy!FF63=Výsledky!$GI$3),60,0)))</f>
        <v>0</v>
      </c>
      <c r="GE69" s="61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61">
        <f>IF(ISBLANK($GI$3),"",IF(OR(Tipy!FG63=Výsledky!$GD$6,Tipy!FG63=Výsledky!$GD$7,Tipy!FG63=Výsledky!$GD$8,Tipy!FG63=Výsledky!$GD$9),VLOOKUP(Tipy!FG63,'Kategórie hráčov'!$A$2:$B$51,2,FALSE),0))</f>
        <v>0</v>
      </c>
      <c r="GG69" s="61">
        <f>IF(ISBLANK($GI$3),"",IF(OR(Tipy!FH63=Výsledky!$GG$6,Tipy!FH63=Výsledky!$GG$7,Tipy!FH63=Výsledky!$GG$8,Tipy!FH63=Výsledky!$GG$9),VLOOKUP(Tipy!FH63,'Kategórie hráčov'!$A$27:$B$76,2,FALSE),0))</f>
        <v>0</v>
      </c>
      <c r="GH69" s="62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5">
        <f>IF(ISBLANK($GI$3),"",IF(ISBLANK(Tipy!FD63),"-",SUM(GD69:GH69)))</f>
        <v>20</v>
      </c>
      <c r="GJ69" s="64"/>
      <c r="GK69" s="61">
        <f>IF(ISBLANK($GP$3),"",IF(ISBLANK(Tipy!FJ63),0,IF(AND(Tipy!FJ63=Výsledky!$GN$3,Tipy!FL63=Výsledky!$GP$3),60,0)))</f>
        <v>0</v>
      </c>
      <c r="GL69" s="61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61">
        <f>IF(ISBLANK($GP$3),"",IF(OR(Tipy!FM63=Výsledky!$GK$6,Tipy!FM63=Výsledky!$GK$7,Tipy!FM63=Výsledky!$GK$8,Tipy!FM63=Výsledky!$GK$9),VLOOKUP(Tipy!FM63,'Kategórie hráčov'!$A$2:$B$51,2,FALSE),0))</f>
        <v>20</v>
      </c>
      <c r="GN69" s="61">
        <f>IF(ISBLANK($GP$3),"",IF(OR(Tipy!FN63=Výsledky!$GN$6,Tipy!FN63=Výsledky!$GN$7,Tipy!FN63=Výsledky!$GN$8,Tipy!FN63=Výsledky!$GN$9),VLOOKUP(Tipy!FN63,'Kategórie hráčov'!$A$27:$B$76,2,FALSE),0))</f>
        <v>30</v>
      </c>
      <c r="GO69" s="62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5">
        <f>IF(ISBLANK($GP$3),"",IF(ISBLANK(Tipy!FJ63),"-",SUM(GK69:GO69)))</f>
        <v>50</v>
      </c>
      <c r="GQ69" s="64"/>
      <c r="GR69" s="61">
        <f>IF(ISBLANK($GW$3),"",IF(ISBLANK(Tipy!FP63),0,IF(AND(Tipy!FP63=Výsledky!$GU$3,Tipy!FR63=Výsledky!$GW$3),60,0)))</f>
        <v>0</v>
      </c>
      <c r="GS69" s="61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61">
        <f>IF(ISBLANK($GW$3),"",IF(OR(Tipy!FS63=Výsledky!$GR$6,Tipy!FS63=Výsledky!$GR$7,Tipy!FS63=Výsledky!$GR$8,Tipy!FS63=Výsledky!$GR$9),VLOOKUP(Tipy!FS63,'Kategórie hráčov'!$A$2:$B$51,2,FALSE),0))</f>
        <v>0</v>
      </c>
      <c r="GU69" s="61">
        <f>IF(ISBLANK($GW$3),"",IF(OR(Tipy!FT63=Výsledky!$GU$6,Tipy!FT63=Výsledky!$GU$7,Tipy!FT63=Výsledky!$GU$8,Tipy!FT63=Výsledky!$GU$9),VLOOKUP(Tipy!FT63,'Kategórie hráčov'!$A$27:$B$76,2,FALSE),0))</f>
        <v>0</v>
      </c>
      <c r="GV69" s="62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5">
        <f>IF(ISBLANK($GW$3),"",IF(ISBLANK(Tipy!FP63),"-",SUM(GR69:GV69)))</f>
        <v>30</v>
      </c>
      <c r="GX69" s="64"/>
      <c r="GY69" s="61">
        <f>IF(ISBLANK($HD$3),"",IF(ISBLANK(Tipy!FV63),0,IF(AND(Tipy!FV63=Výsledky!$HB$3,Tipy!FX63=Výsledky!$HD$3),60,0)))</f>
        <v>0</v>
      </c>
      <c r="GZ69" s="61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61">
        <f>IF(ISBLANK($HD$3),"",IF(OR(Tipy!FY63=Výsledky!$GY$6,Tipy!FY63=Výsledky!$GY$7,Tipy!FY63=Výsledky!$GY$8,Tipy!FY63=Výsledky!$GY$9),VLOOKUP(Tipy!FY63,'Kategórie hráčov'!$A$2:$B$51,2,FALSE),0))</f>
        <v>20</v>
      </c>
      <c r="HB69" s="61">
        <f>IF(ISBLANK($HD$3),"",IF(OR(Tipy!FZ63=Výsledky!$HB$6,Tipy!FZ63=Výsledky!$HB$7,Tipy!FZ63=Výsledky!$HB$8,Tipy!FZ63=Výsledky!$HB$9),VLOOKUP(Tipy!FZ63,'Kategórie hráčov'!$A$27:$B$76,2,FALSE),0))</f>
        <v>0</v>
      </c>
      <c r="HC69" s="62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5">
        <f>IF(ISBLANK($HD$3),"",IF(ISBLANK(Tipy!FV63),"-",SUM(GY69:HC69)))</f>
        <v>40</v>
      </c>
      <c r="HE69" s="64"/>
      <c r="HF69" s="61">
        <f>IF(ISBLANK($HK$3),"",IF(ISBLANK(Tipy!GB63),0,IF(AND(Tipy!GB63=Výsledky!$HI$3,Tipy!GD63=Výsledky!$HK$3),60,0)))</f>
        <v>0</v>
      </c>
      <c r="HG69" s="61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61">
        <f>IF(ISBLANK($HK$3),"",IF(OR(Tipy!GE63=Výsledky!$HF$6,Tipy!GE63=Výsledky!$HF$7,Tipy!GE63=Výsledky!$HF$8,Tipy!GE63=Výsledky!$HF$9),VLOOKUP(Tipy!GE63,'Kategórie hráčov'!$A$2:$B$51,2,FALSE),0))</f>
        <v>0</v>
      </c>
      <c r="HI69" s="61">
        <f>IF(ISBLANK($HK$3),"",IF(OR(Tipy!GF63=Výsledky!$HI$6,Tipy!GF63=Výsledky!$HI$7,Tipy!GF63=Výsledky!$HI$8,Tipy!GF63=Výsledky!$HI$9),VLOOKUP(Tipy!GF63,'Kategórie hráčov'!$A$27:$B$76,2,FALSE),0))</f>
        <v>20</v>
      </c>
      <c r="HJ69" s="62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5">
        <f>IF(ISBLANK($HK$3),"",IF(ISBLANK(Tipy!GB63),"-",SUM(HF69:HJ69)))</f>
        <v>20</v>
      </c>
      <c r="HL69" s="64"/>
      <c r="HM69" s="61">
        <f>IF(ISBLANK($HR$3),"",IF(ISBLANK(Tipy!GH63),0,IF(AND(Tipy!GH63=Výsledky!$HP$3,Tipy!GJ63=Výsledky!$HR$3),60,0)))</f>
        <v>0</v>
      </c>
      <c r="HN69" s="61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61">
        <f>IF(ISBLANK($HR$3),"",IF(OR(Tipy!GK63=Výsledky!$HM$6,Tipy!GK63=Výsledky!$HM$7,Tipy!GK63=Výsledky!$HM$8,Tipy!GK63=Výsledky!$HM$9),VLOOKUP(Tipy!GK63,'Kategórie hráčov'!$A$2:$B$51,2,FALSE),0))</f>
        <v>20</v>
      </c>
      <c r="HP69" s="61">
        <f>IF(ISBLANK($HR$3),"",IF(OR(Tipy!GL63=Výsledky!$HP$6,Tipy!GL63=Výsledky!$HP$7,Tipy!GL63=Výsledky!$HP$8,Tipy!GL63=Výsledky!$HP$9),VLOOKUP(Tipy!GL63,'Kategórie hráčov'!$A$27:$B$76,2,FALSE),0))</f>
        <v>0</v>
      </c>
      <c r="HQ69" s="62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5">
        <f>IF(ISBLANK($HR$3),"",IF(ISBLANK(Tipy!GH63),"-",SUM(HM69:HQ69)))</f>
        <v>40</v>
      </c>
      <c r="HS69" s="64"/>
      <c r="HT69" s="61">
        <f>IF(ISBLANK($HY$3),"",IF(ISBLANK(Tipy!GN63),0,IF(AND(Tipy!GN63=Výsledky!$HW$3,Tipy!GP63=Výsledky!$HY$3),60,0)))</f>
        <v>0</v>
      </c>
      <c r="HU69" s="61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61">
        <f>IF(ISBLANK($HY$3),"",IF(OR(Tipy!GQ63=Výsledky!$HT$6,Tipy!GQ63=Výsledky!$HT$7,Tipy!GQ63=Výsledky!$HT$8,Tipy!GQ63=Výsledky!$HT$9),VLOOKUP(Tipy!GQ63,'Kategórie hráčov'!$A$2:$B$51,2,FALSE),0))</f>
        <v>20</v>
      </c>
      <c r="HW69" s="61">
        <f>IF(ISBLANK($HY$3),"",IF(OR(Tipy!GR63=Výsledky!$HW$6,Tipy!GR63=Výsledky!$HW$7,Tipy!GR63=Výsledky!$HW$8,Tipy!GR63=Výsledky!$HW$9),VLOOKUP(Tipy!GR63,'Kategórie hráčov'!$A$27:$B$76,2,FALSE),0))</f>
        <v>20</v>
      </c>
      <c r="HX69" s="62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5">
        <f>IF(ISBLANK($HY$3),"",IF(ISBLANK(Tipy!GN63),"-",SUM(HT69:HX69)))</f>
        <v>60</v>
      </c>
      <c r="HZ69" s="64"/>
      <c r="IA69" s="61">
        <f>IF(ISBLANK($IF$3),"",IF(ISBLANK(Tipy!GT63),0,IF(AND(Tipy!GT63=Výsledky!$ID$3,Tipy!GV63=Výsledky!$IF$3),60,0)))</f>
        <v>0</v>
      </c>
      <c r="IB69" s="61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61">
        <f>IF(ISBLANK($IF$3),"",IF(OR(Tipy!GW63=Výsledky!$IA$6,Tipy!GW63=Výsledky!$IA$7,Tipy!GW63=Výsledky!$IA$8,Tipy!GW63=Výsledky!$IA$9),VLOOKUP(Tipy!GW63,'Kategórie hráčov'!$A$2:$B$51,2,FALSE),0))</f>
        <v>0</v>
      </c>
      <c r="ID69" s="61">
        <f>IF(ISBLANK($IF$3),"",IF(OR(Tipy!GX63=Výsledky!$ID$6,Tipy!GX63=Výsledky!$ID$7,Tipy!GX63=Výsledky!$ID$8,Tipy!GX63=Výsledky!$ID$9),IF(VLOOKUP(Tipy!GX63,'Kategórie hráčov'!$A$2:$B$46,2,FALSE)=30,30,20),0))</f>
        <v>0</v>
      </c>
      <c r="IE69" s="62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65">
        <f>IF(ISBLANK($IF$3),"",IF(ISBLANK(Tipy!GT63),"-",SUM(IA69:IE69)))</f>
        <v>0</v>
      </c>
      <c r="IG69" s="64"/>
      <c r="IH69" s="61">
        <f>IF(ISBLANK($IM$3),"",IF(ISBLANK(Tipy!GZ63),0,IF(AND(Tipy!GZ63=Výsledky!$IK$3,Tipy!HB63=Výsledky!$IM$3),60,0)))</f>
        <v>0</v>
      </c>
      <c r="II69" s="61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61">
        <f>IF(ISBLANK($IM$3),"",IF(OR(Tipy!HC63=Výsledky!$IH$6,Tipy!HC63=Výsledky!$IH$7,Tipy!HC63=Výsledky!$IH$8,Tipy!HC63=Výsledky!$IH$9),VLOOKUP(Tipy!HC63,'Kategórie hráčov'!$A$2:$B$51,2,FALSE),0))</f>
        <v>0</v>
      </c>
      <c r="IK69" s="61">
        <f>IF(ISBLANK($IM$3),"",IF(OR(Tipy!HD63=Výsledky!$IK$6,Tipy!HD63=Výsledky!$IK$7,Tipy!HD63=Výsledky!$IK$8,Tipy!HD63=Výsledky!$IK$9),VLOOKUP(Tipy!HD63,'Kategórie hráčov'!$A$27:$B$76,2,FALSE),0))</f>
        <v>0</v>
      </c>
      <c r="IL69" s="62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65">
        <f>IF(ISBLANK($IM$3),"",IF(ISBLANK(Tipy!GZ63),"-",SUM(IH69:IL69)))</f>
        <v>20</v>
      </c>
      <c r="IN69" s="64"/>
      <c r="IO69" s="61">
        <f>IF(ISBLANK($IT$3),"",IF(ISBLANK(Tipy!HF63),0,IF(AND(Tipy!HF63=Výsledky!$IR$3,Tipy!HH63=Výsledky!$IT$3),60,0)))</f>
        <v>0</v>
      </c>
      <c r="IP69" s="61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61">
        <f>IF(ISBLANK($IT$3),"",IF(OR(Tipy!HI63=Výsledky!$IO$6,Tipy!HI63=Výsledky!$IO$7,Tipy!HI63=Výsledky!$IO$8,Tipy!HI63=Výsledky!$IO$9),VLOOKUP(Tipy!HI63,'Kategórie hráčov'!$A$2:$B$51,2,FALSE),0))</f>
        <v>0</v>
      </c>
      <c r="IR69" s="61">
        <f>IF(ISBLANK($IT$3),"",IF(OR(Tipy!HJ63=Výsledky!$IR$6,Tipy!HJ63=Výsledky!$IR$7,Tipy!HJ63=Výsledky!$IR$8,Tipy!HJ63=Výsledky!$IR$9),VLOOKUP(Tipy!HJ63,'Kategórie hráčov'!$A$27:$B$76,2,FALSE),0))</f>
        <v>0</v>
      </c>
      <c r="IS69" s="62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65">
        <f>IF(ISBLANK($IT$3),"",IF(ISBLANK(Tipy!HF63),"-",SUM(IO69:IS69)))</f>
        <v>20</v>
      </c>
      <c r="IU69" s="64"/>
      <c r="IV69" s="61">
        <f>IF(ISBLANK($JA$3),"",IF(ISBLANK(Tipy!HL63),0,IF(AND(Tipy!HL63=Výsledky!$IY$3,Tipy!HN63=Výsledky!$JA$3),60,0)))</f>
        <v>0</v>
      </c>
      <c r="IW69" s="61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61">
        <f>IF(ISBLANK($JA$3),"",IF(OR(Tipy!HO63=Výsledky!$IV$6,Tipy!HO63=Výsledky!$IV$7,Tipy!HO63=Výsledky!$IV$8,Tipy!HO63=Výsledky!$IV$9),IF(VLOOKUP(Tipy!HO63,'Kategórie hráčov'!$A$2:$B$46,2,FALSE)=30,30,20),0))</f>
        <v>0</v>
      </c>
      <c r="IY69" s="61">
        <f>IF(ISBLANK($JA$3),"",IF(OR(Tipy!HP63=Výsledky!$IY$6,Tipy!HP63=Výsledky!$IY$7,Tipy!HP63=Výsledky!$IY$8,Tipy!HP63=Výsledky!$IY$9),IF(VLOOKUP(Tipy!HP63,'Kategórie hráčov'!$A$2:$B$46,2,FALSE)=30,30,20),0))</f>
        <v>0</v>
      </c>
      <c r="IZ69" s="62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65">
        <f>IF(ISBLANK($JA$3),"",IF(ISBLANK(Tipy!HL63),"-",SUM(IV69:IZ69)))</f>
        <v>0</v>
      </c>
      <c r="JB69" s="64"/>
      <c r="JC69" s="102">
        <f>IF(ISBLANK($JH$3),"",IF(ISBLANK(Tipy!HR63),0,IF(AND(Tipy!HR63=Výsledky!$JF$3,Tipy!HT63=Výsledky!$JH$3),60,0)))</f>
        <v>60</v>
      </c>
      <c r="JD69" s="101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01">
        <f>IF(ISBLANK($JH$3),"",IF(OR(Tipy!HU63=Výsledky!$JC$6,Tipy!HU63=Výsledky!$JC$7,Tipy!HU63=Výsledky!$JC$8,Tipy!HU63=Výsledky!$JC$9),VLOOKUP(Tipy!HU63,'Kategórie hráčov'!$A$2:$B$51,2,FALSE),0))</f>
        <v>20</v>
      </c>
      <c r="JF69" s="101">
        <f>IF(ISBLANK($JH$3),"",IF(OR(Tipy!HV63=Výsledky!$JF$6,Tipy!HV63=Výsledky!$JF$7,Tipy!HV63=Výsledky!$JF$8,Tipy!HV63=Výsledky!$JF$9),VLOOKUP(Tipy!HV63,'Kategórie hráčov'!$A$27:$B$76,2,FALSE),0))</f>
        <v>0</v>
      </c>
      <c r="JG69" s="30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63">
        <f>IF(ISBLANK($JH$3),"",IF(ISBLANK(Tipy!HR63),"-",SUM(JC69:JG69)))</f>
        <v>80</v>
      </c>
      <c r="JI69" s="64"/>
      <c r="JJ69" s="61">
        <f>IF(ISBLANK($JH$3),"",IF(ISBLANK(Tipy!HX63),0,IF(AND(Tipy!HX63=Výsledky!$JF$3,Tipy!HZ63=Výsledky!$JH$3),60,0)))</f>
        <v>0</v>
      </c>
      <c r="JK69" s="61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61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61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62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65" t="str">
        <f>IF(ISBLANK($JH$3),"",IF(ISBLANK(Tipy!HX63),"-",SUM(JJ69:JN69)))</f>
        <v>-</v>
      </c>
      <c r="JP69" s="64"/>
      <c r="JQ69" s="61">
        <f>IF(ISBLANK($JV$3),"",IF(ISBLANK(Tipy!ID63),0,IF(AND(Tipy!ID63=Výsledky!$JT$3,Tipy!IF63=Výsledky!$JV$3),60,0)))</f>
        <v>0</v>
      </c>
      <c r="JR69" s="61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61">
        <f>IF(ISBLANK($JV$3),"",IF(OR(Tipy!IG63=Výsledky!$JQ$6,Tipy!IG63=Výsledky!$JQ$7,Tipy!IG63=Výsledky!$JQ$8,Tipy!IG63=Výsledky!$JQ$9),VLOOKUP(Tipy!IG63,'Kategórie hráčov'!$A$2:$B$51,2,FALSE),0))</f>
        <v>0</v>
      </c>
      <c r="JT69" s="61">
        <f>IF(ISBLANK($JV$3),"",IF(OR(Tipy!IH63=Výsledky!$JT$6,Tipy!IH63=Výsledky!$JT$7,Tipy!IH63=Výsledky!$JT$8,Tipy!IH63=Výsledky!$JT$9),VLOOKUP(Tipy!IH63,'Kategórie hráčov'!$A$27:$B$76,2,FALSE),0))</f>
        <v>0</v>
      </c>
      <c r="JU69" s="62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65" t="str">
        <f>IF(ISBLANK($JV$3),"",IF(ISBLANK(Tipy!ID63),"-",SUM(JQ69:JU69)))</f>
        <v>-</v>
      </c>
      <c r="JW69" s="64"/>
      <c r="JX69" s="61">
        <f>IF(ISBLANK($KQ$3),"",IF(ISBLANK(Tipy!IJ63),0,IF(AND(Tipy!IJ63=Výsledky!$KO$3,Tipy!IL63=Výsledky!$KQ$3),60,0)))</f>
        <v>0</v>
      </c>
      <c r="JY69" s="61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>0</v>
      </c>
      <c r="JZ69" s="61">
        <f>IF(ISBLANK($KQ$3),"",IF(OR(Tipy!IM63=Výsledky!$JX$6,Tipy!IM63=Výsledky!$JX$7,Tipy!IM63=Výsledky!$JX$8,Tipy!IM63=Výsledky!$JX$9),IF(VLOOKUP(Tipy!IM63,'Kategórie hráčov'!$A$2:$B$46,2,FALSE)=30,30,20),0))</f>
        <v>0</v>
      </c>
      <c r="KA69" s="61">
        <f>IF(ISBLANK($KQ$3),"",IF(OR(Tipy!IN63=Výsledky!$KA$6,Tipy!IN63=Výsledky!$KA$7,Tipy!IN63=Výsledky!$KA$8,Tipy!IN63=Výsledky!$KA$9),IF(VLOOKUP(Tipy!IN63,'Kategórie hráčov'!$A$2:$B$46,2,FALSE)=30,30,20),0))</f>
        <v>0</v>
      </c>
      <c r="KB69" s="62">
        <f>IF(ISBLANK($KQ$3),"",IF(ISBLANK(Tipy!IJ63),0,IF(OR(AND(Tipy!IJ63=Výsledky!$KO$3,OR(Tipy!IL63=Výsledky!$KQ$3+1,Tipy!IL63=Výsledky!$KQ$3-1)),AND(Tipy!IL63=Výsledky!$KQ$3,OR(Tipy!IJ63=Výsledky!$KO$3+1,Tipy!IJ63=Výsledky!$KO$3-1))),10,0)))</f>
        <v>0</v>
      </c>
      <c r="KC69" s="65" t="str">
        <f>IF(ISBLANK($KQ$3),"",IF(ISBLANK(Tipy!IJ63),"-",SUM(JX69:KB69)))</f>
        <v>-</v>
      </c>
      <c r="KD69" s="64"/>
      <c r="KE69" s="61">
        <f>IF(ISBLANK($KJ$3),"",IF(ISBLANK(Tipy!IP63),0,IF(AND(Tipy!IP63=Výsledky!$KH$3,Tipy!IR63=Výsledky!$KJ$3),60,0)))</f>
        <v>0</v>
      </c>
      <c r="KF69" s="61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20</v>
      </c>
      <c r="KG69" s="61">
        <f>IF(ISBLANK($KJ$3),"",IF(OR(Tipy!IS63=Výsledky!$KE$6,Tipy!IS63=Výsledky!$KE$7,Tipy!IS63=Výsledky!$KE$8,Tipy!IS63=Výsledky!$KE$9),VLOOKUP(Tipy!IS63,'Kategórie hráčov'!$A$2:$B$51,2,FALSE),0))</f>
        <v>20</v>
      </c>
      <c r="KH69" s="61">
        <f>IF(ISBLANK($KJ$3),"",IF(OR(Tipy!IT63=Výsledky!$KH$6,Tipy!IT63=Výsledky!$KH$7,Tipy!IT63=Výsledky!$KH$8,Tipy!IT63=Výsledky!$KH$9),VLOOKUP(Tipy!IT63,'Kategórie hráčov'!$A$27:$B$76,2,FALSE),0))</f>
        <v>0</v>
      </c>
      <c r="KI69" s="62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65">
        <f>IF(ISBLANK($KJ$3),"",IF(ISBLANK(Tipy!IP63),"-",SUM(KE69:KI69)))</f>
        <v>40</v>
      </c>
      <c r="KK69" s="64"/>
      <c r="KL69" s="61">
        <f>IF(ISBLANK($KQ$3),"",IF(ISBLANK(Tipy!IV63),0,IF(AND(Tipy!IV63=Výsledky!$KO$3,Tipy!IX63=Výsledky!$KQ$3),60,0)))</f>
        <v>0</v>
      </c>
      <c r="KM69" s="61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61">
        <f>IF(ISBLANK($KQ$3),"",IF(OR(Tipy!IY63=Výsledky!$KL$6,Tipy!IY63=Výsledky!$KL$7,Tipy!IY63=Výsledky!$KL$8,Tipy!IY63=Výsledky!$KL$9),VLOOKUP(Tipy!IY63,'Kategórie hráčov'!$A$2:$B$51,2,FALSE),0))</f>
        <v>0</v>
      </c>
      <c r="KO69" s="61">
        <f>IF(ISBLANK($KQ$3),"",IF(OR(Tipy!IZ63=Výsledky!$KO$6,Tipy!IZ63=Výsledky!$KO$7,Tipy!IZ63=Výsledky!$KO$8,Tipy!IZ63=Výsledky!$KO$9),VLOOKUP(Tipy!IZ63,'Kategórie hráčov'!$A$27:$B$76,2,FALSE),0))</f>
        <v>0</v>
      </c>
      <c r="KP69" s="62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65">
        <f>IF(ISBLANK($KJ$3),"",IF(ISBLANK(Tipy!IV63),"-",SUM(KL69:KP69)))</f>
        <v>0</v>
      </c>
      <c r="KR69" s="64"/>
      <c r="KS69" s="61">
        <f>IF(ISBLANK($KX$3),"",IF(ISBLANK(Tipy!JB63),0,IF(AND(Tipy!JB63=Výsledky!$KV$3,Tipy!JD63=Výsledky!$KX$3),60,0)))</f>
        <v>0</v>
      </c>
      <c r="KT69" s="61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61">
        <f>IF(ISBLANK($KX$3),"",IF(OR(Tipy!JE63=Výsledky!$KS$6,Tipy!JE63=Výsledky!$KS$7,Tipy!JE63=Výsledky!$KS$8,Tipy!JE63=Výsledky!$KS$9),VLOOKUP(Tipy!JE63,'Kategórie hráčov'!$A$2:$B$51,2,FALSE),0))</f>
        <v>0</v>
      </c>
      <c r="KV69" s="61">
        <f>IF(ISBLANK($KX$3),"",IF(OR(Tipy!JF63=Výsledky!$KV$6,Tipy!JF63=Výsledky!$KV$7,Tipy!JF63=Výsledky!$KV$8,Tipy!JF63=Výsledky!$KV$9),VLOOKUP(Tipy!JF63,'Kategórie hráčov'!$A$27:$B$76,2,FALSE),0))</f>
        <v>0</v>
      </c>
      <c r="KW69" s="62">
        <f>IF(ISBLANK($KX$3),"",IF(ISBLANK(Tipy!JB63),0,IF(OR(AND(Tipy!JB63=Výsledky!$KV$3,OR(Tipy!JD63=Výsledky!$KX$3+1,Tipy!JD63=Výsledky!$KX$3-1)),AND(Tipy!JD63=Výsledky!$KX$3,OR(Tipy!JB63=Výsledky!$KV$3+1,Tipy!JB63=Výsledky!$KV$3-1))),10,0)))</f>
        <v>10</v>
      </c>
      <c r="KX69" s="65">
        <f>IF(ISBLANK($KX$3),"",IF(ISBLANK(Tipy!JB63),"-",SUM(KS69:KW69)))</f>
        <v>30</v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>
        <f>IF(ISBLANK($JH$3),"",IF(ISBLANK(Tipy!JU63),0,IF(AND(Tipy!JU63=Výsledky!$JF$3,Tipy!JW63=Výsledky!$JH$3),60,0)))</f>
        <v>0</v>
      </c>
      <c r="LH69" s="61" t="e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>#VALUE!</v>
      </c>
      <c r="LI69" s="61" t="e">
        <f>IF(ISBLANK($JH$3),"",IF(OR(Tipy!JX63=Výsledky!#REF!,Tipy!JX63=Výsledky!#REF!,Tipy!JX63=Výsledky!#REF!,Tipy!JX63=Výsledky!$JJ$9),IF(VLOOKUP(Tipy!JX63,'Kategórie hráčov'!$A$2:$B$46,2,FALSE)=30,30,20),0))</f>
        <v>#REF!</v>
      </c>
      <c r="LJ69" s="61" t="e">
        <f>IF(ISBLANK($JH$3),"",IF(OR(Tipy!JY63=Výsledky!#REF!,Tipy!JY63=Výsledky!#REF!,Tipy!JY63=Výsledky!#REF!,Tipy!JY63=Výsledky!$JM$9),IF(VLOOKUP(Tipy!JY63,'Kategórie hráčov'!$A$2:$B$46,2,FALSE)=30,30,20),0))</f>
        <v>#REF!</v>
      </c>
      <c r="LK69" s="62">
        <f>IF(ISBLANK($JH$3),"",IF(ISBLANK(Tipy!JU63),0,IF(OR(AND(Tipy!JU63=Výsledky!$JF$3,OR(Tipy!JW63=Výsledky!$JH$3+1,Tipy!JW63=Výsledky!$JH$3-1)),AND(Tipy!JW63=Výsledky!$JH$3,OR(Tipy!JU63=Výsledky!$JF$3+1,Tipy!JU63=Výsledky!$JF$3-1))),10,0)))</f>
        <v>0</v>
      </c>
      <c r="LL69" s="65" t="e">
        <f>IF(ISBLANK($JH$3),"",IF(ISBLANK(Tipy!JU63),"-",SUM(LG69:LK69)))</f>
        <v>#VALUE!</v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>
        <f>IF(ISBLANK($JH$3),"",IF(ISBLANK(Tipy!KI63),0,IF(AND(Tipy!KI63=Výsledky!$JF$3,Tipy!KK63=Výsledky!$JH$3),60,0)))</f>
        <v>0</v>
      </c>
      <c r="LV69" s="61" t="e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>#VALUE!</v>
      </c>
      <c r="LW69" s="61" t="e">
        <f>IF(ISBLANK($JH$3),"",IF(OR(Tipy!KL63=Výsledky!#REF!,Tipy!KL63=Výsledky!#REF!,Tipy!KL63=Výsledky!#REF!,Tipy!KL63=Výsledky!$JJ$9),IF(VLOOKUP(Tipy!KL63,'Kategórie hráčov'!$A$2:$B$46,2,FALSE)=30,30,20),0))</f>
        <v>#REF!</v>
      </c>
      <c r="LX69" s="61" t="e">
        <f>IF(ISBLANK($JH$3),"",IF(OR(Tipy!KM63=Výsledky!#REF!,Tipy!KM63=Výsledky!#REF!,Tipy!KM63=Výsledky!#REF!,Tipy!KM63=Výsledky!$JM$9),IF(VLOOKUP(Tipy!KM63,'Kategórie hráčov'!$A$2:$B$46,2,FALSE)=30,30,20),0))</f>
        <v>#REF!</v>
      </c>
      <c r="LY69" s="62">
        <f>IF(ISBLANK($JH$3),"",IF(ISBLANK(Tipy!KI63),0,IF(OR(AND(Tipy!KI63=Výsledky!$JF$3,OR(Tipy!KK63=Výsledky!$JH$3+1,Tipy!KK63=Výsledky!$JH$3-1)),AND(Tipy!KK63=Výsledky!$JH$3,OR(Tipy!KI63=Výsledky!$JF$3+1,Tipy!KI63=Výsledky!$JF$3-1))),10,0)))</f>
        <v>0</v>
      </c>
      <c r="LZ69" s="65" t="e">
        <f>IF(ISBLANK($JH$3),"",IF(ISBLANK(Tipy!KI63),"-",SUM(LU69:LY69)))</f>
        <v>#VALUE!</v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 x14ac:dyDescent="0.2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>
        <f>IF(ISBLANK($GB$3),"",IF(ISBLANK(Tipy!EX64),0,IF(AND(Tipy!EX64=Výsledky!$FZ$3,Tipy!EZ64=Výsledky!$GB$3),60,0)))</f>
        <v>0</v>
      </c>
      <c r="FX70" s="61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61">
        <f>IF(ISBLANK($GB$3),"",IF(OR(Tipy!FA64=Výsledky!$FW$6,Tipy!FA64=Výsledky!$FW$7,Tipy!FA64=Výsledky!$FW$8,Tipy!FA64=Výsledky!$FW$9),IF(VLOOKUP(Tipy!FA64,'Kategórie hráčov'!$A$2:$B$46,2,FALSE)=30,30,20),0))</f>
        <v>0</v>
      </c>
      <c r="FZ70" s="61">
        <f>IF(ISBLANK($GB$3),"",IF(OR(Tipy!FB64=Výsledky!$FZ$6,Tipy!FB64=Výsledky!$FZ$7,Tipy!FB64=Výsledky!$FZ$8,Tipy!FB64=Výsledky!$FZ$9),IF(VLOOKUP(Tipy!FB64,'Kategórie hráčov'!$A$2:$B$46,2,FALSE)=30,30,20),0))</f>
        <v>0</v>
      </c>
      <c r="GA70" s="62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5" t="str">
        <f>IF(ISBLANK($GB$3),"",IF(ISBLANK(Tipy!EX64),"-",SUM(FW70:GA70)))</f>
        <v>-</v>
      </c>
      <c r="GC70" s="64"/>
      <c r="GD70" s="61">
        <f>IF(ISBLANK($GI$3),"",IF(ISBLANK(Tipy!FD64),0,IF(AND(Tipy!FD64=Výsledky!$GG$3,Tipy!FF64=Výsledky!$GI$3),60,0)))</f>
        <v>0</v>
      </c>
      <c r="GE70" s="61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61">
        <f>IF(ISBLANK($GI$3),"",IF(OR(Tipy!FG64=Výsledky!$GD$6,Tipy!FG64=Výsledky!$GD$7,Tipy!FG64=Výsledky!$GD$8,Tipy!FG64=Výsledky!$GD$9),VLOOKUP(Tipy!FG64,'Kategórie hráčov'!$A$2:$B$51,2,FALSE),0))</f>
        <v>20</v>
      </c>
      <c r="GG70" s="61">
        <f>IF(ISBLANK($GI$3),"",IF(OR(Tipy!FH64=Výsledky!$GG$6,Tipy!FH64=Výsledky!$GG$7,Tipy!FH64=Výsledky!$GG$8,Tipy!FH64=Výsledky!$GG$9),VLOOKUP(Tipy!FH64,'Kategórie hráčov'!$A$27:$B$76,2,FALSE),0))</f>
        <v>20</v>
      </c>
      <c r="GH70" s="62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5">
        <f>IF(ISBLANK($GI$3),"",IF(ISBLANK(Tipy!FD64),"-",SUM(GD70:GH70)))</f>
        <v>60</v>
      </c>
      <c r="GJ70" s="64"/>
      <c r="GK70" s="61">
        <f>IF(ISBLANK($GP$3),"",IF(ISBLANK(Tipy!FJ64),0,IF(AND(Tipy!FJ64=Výsledky!$GN$3,Tipy!FL64=Výsledky!$GP$3),60,0)))</f>
        <v>0</v>
      </c>
      <c r="GL70" s="61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61">
        <f>IF(ISBLANK($GP$3),"",IF(OR(Tipy!FM64=Výsledky!$GK$6,Tipy!FM64=Výsledky!$GK$7,Tipy!FM64=Výsledky!$GK$8,Tipy!FM64=Výsledky!$GK$9),VLOOKUP(Tipy!FM64,'Kategórie hráčov'!$A$2:$B$51,2,FALSE),0))</f>
        <v>0</v>
      </c>
      <c r="GN70" s="61">
        <f>IF(ISBLANK($GP$3),"",IF(OR(Tipy!FN64=Výsledky!$GN$6,Tipy!FN64=Výsledky!$GN$7,Tipy!FN64=Výsledky!$GN$8,Tipy!FN64=Výsledky!$GN$9),VLOOKUP(Tipy!FN64,'Kategórie hráčov'!$A$27:$B$76,2,FALSE),0))</f>
        <v>0</v>
      </c>
      <c r="GO70" s="62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5">
        <f>IF(ISBLANK($GP$3),"",IF(ISBLANK(Tipy!FJ64),"-",SUM(GK70:GO70)))</f>
        <v>0</v>
      </c>
      <c r="GQ70" s="64"/>
      <c r="GR70" s="61">
        <f>IF(ISBLANK($GW$3),"",IF(ISBLANK(Tipy!FP64),0,IF(AND(Tipy!FP64=Výsledky!$GU$3,Tipy!FR64=Výsledky!$GW$3),60,0)))</f>
        <v>60</v>
      </c>
      <c r="GS70" s="61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61">
        <f>IF(ISBLANK($GW$3),"",IF(OR(Tipy!FS64=Výsledky!$GR$6,Tipy!FS64=Výsledky!$GR$7,Tipy!FS64=Výsledky!$GR$8,Tipy!FS64=Výsledky!$GR$9),VLOOKUP(Tipy!FS64,'Kategórie hráčov'!$A$2:$B$51,2,FALSE),0))</f>
        <v>20</v>
      </c>
      <c r="GU70" s="61">
        <f>IF(ISBLANK($GW$3),"",IF(OR(Tipy!FT64=Výsledky!$GU$6,Tipy!FT64=Výsledky!$GU$7,Tipy!FT64=Výsledky!$GU$8,Tipy!FT64=Výsledky!$GU$9),VLOOKUP(Tipy!FT64,'Kategórie hráčov'!$A$27:$B$76,2,FALSE),0))</f>
        <v>0</v>
      </c>
      <c r="GV70" s="62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5">
        <f>IF(ISBLANK($GW$3),"",IF(ISBLANK(Tipy!FP64),"-",SUM(GR70:GV70)))</f>
        <v>80</v>
      </c>
      <c r="GX70" s="64"/>
      <c r="GY70" s="61">
        <f>IF(ISBLANK($HD$3),"",IF(ISBLANK(Tipy!FV64),0,IF(AND(Tipy!FV64=Výsledky!$HB$3,Tipy!FX64=Výsledky!$HD$3),60,0)))</f>
        <v>0</v>
      </c>
      <c r="GZ70" s="61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61">
        <f>IF(ISBLANK($HD$3),"",IF(OR(Tipy!FY64=Výsledky!$GY$6,Tipy!FY64=Výsledky!$GY$7,Tipy!FY64=Výsledky!$GY$8,Tipy!FY64=Výsledky!$GY$9),VLOOKUP(Tipy!FY64,'Kategórie hráčov'!$A$2:$B$51,2,FALSE),0))</f>
        <v>0</v>
      </c>
      <c r="HB70" s="61">
        <f>IF(ISBLANK($HD$3),"",IF(OR(Tipy!FZ64=Výsledky!$HB$6,Tipy!FZ64=Výsledky!$HB$7,Tipy!FZ64=Výsledky!$HB$8,Tipy!FZ64=Výsledky!$HB$9),VLOOKUP(Tipy!FZ64,'Kategórie hráčov'!$A$27:$B$76,2,FALSE),0))</f>
        <v>0</v>
      </c>
      <c r="HC70" s="62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5">
        <f>IF(ISBLANK($HD$3),"",IF(ISBLANK(Tipy!FV64),"-",SUM(GY70:HC70)))</f>
        <v>20</v>
      </c>
      <c r="HE70" s="64"/>
      <c r="HF70" s="61">
        <f>IF(ISBLANK($HK$3),"",IF(ISBLANK(Tipy!GB64),0,IF(AND(Tipy!GB64=Výsledky!$HI$3,Tipy!GD64=Výsledky!$HK$3),60,0)))</f>
        <v>60</v>
      </c>
      <c r="HG70" s="61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61">
        <f>IF(ISBLANK($HK$3),"",IF(OR(Tipy!GE64=Výsledky!$HF$6,Tipy!GE64=Výsledky!$HF$7,Tipy!GE64=Výsledky!$HF$8,Tipy!GE64=Výsledky!$HF$9),VLOOKUP(Tipy!GE64,'Kategórie hráčov'!$A$2:$B$51,2,FALSE),0))</f>
        <v>0</v>
      </c>
      <c r="HI70" s="61">
        <f>IF(ISBLANK($HK$3),"",IF(OR(Tipy!GF64=Výsledky!$HI$6,Tipy!GF64=Výsledky!$HI$7,Tipy!GF64=Výsledky!$HI$8,Tipy!GF64=Výsledky!$HI$9),VLOOKUP(Tipy!GF64,'Kategórie hráčov'!$A$27:$B$76,2,FALSE),0))</f>
        <v>0</v>
      </c>
      <c r="HJ70" s="62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5">
        <f>IF(ISBLANK($HK$3),"",IF(ISBLANK(Tipy!GB64),"-",SUM(HF70:HJ70)))</f>
        <v>60</v>
      </c>
      <c r="HL70" s="64"/>
      <c r="HM70" s="61">
        <f>IF(ISBLANK($HR$3),"",IF(ISBLANK(Tipy!GH64),0,IF(AND(Tipy!GH64=Výsledky!$HP$3,Tipy!GJ64=Výsledky!$HR$3),60,0)))</f>
        <v>0</v>
      </c>
      <c r="HN70" s="61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61">
        <f>IF(ISBLANK($HR$3),"",IF(OR(Tipy!GK64=Výsledky!$HM$6,Tipy!GK64=Výsledky!$HM$7,Tipy!GK64=Výsledky!$HM$8,Tipy!GK64=Výsledky!$HM$9),VLOOKUP(Tipy!GK64,'Kategórie hráčov'!$A$2:$B$51,2,FALSE),0))</f>
        <v>0</v>
      </c>
      <c r="HP70" s="61">
        <f>IF(ISBLANK($HR$3),"",IF(OR(Tipy!GL64=Výsledky!$HP$6,Tipy!GL64=Výsledky!$HP$7,Tipy!GL64=Výsledky!$HP$8,Tipy!GL64=Výsledky!$HP$9),VLOOKUP(Tipy!GL64,'Kategórie hráčov'!$A$27:$B$76,2,FALSE),0))</f>
        <v>0</v>
      </c>
      <c r="HQ70" s="62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5">
        <f>IF(ISBLANK($HR$3),"",IF(ISBLANK(Tipy!GH64),"-",SUM(HM70:HQ70)))</f>
        <v>20</v>
      </c>
      <c r="HS70" s="64"/>
      <c r="HT70" s="61">
        <f>IF(ISBLANK($HY$3),"",IF(ISBLANK(Tipy!GN64),0,IF(AND(Tipy!GN64=Výsledky!$HW$3,Tipy!GP64=Výsledky!$HY$3),60,0)))</f>
        <v>0</v>
      </c>
      <c r="HU70" s="61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61">
        <f>IF(ISBLANK($HY$3),"",IF(OR(Tipy!GQ64=Výsledky!$HT$6,Tipy!GQ64=Výsledky!$HT$7,Tipy!GQ64=Výsledky!$HT$8,Tipy!GQ64=Výsledky!$HT$9),VLOOKUP(Tipy!GQ64,'Kategórie hráčov'!$A$2:$B$51,2,FALSE),0))</f>
        <v>0</v>
      </c>
      <c r="HW70" s="61">
        <f>IF(ISBLANK($HY$3),"",IF(OR(Tipy!GR64=Výsledky!$HW$6,Tipy!GR64=Výsledky!$HW$7,Tipy!GR64=Výsledky!$HW$8,Tipy!GR64=Výsledky!$HW$9),VLOOKUP(Tipy!GR64,'Kategórie hráčov'!$A$27:$B$76,2,FALSE),0))</f>
        <v>0</v>
      </c>
      <c r="HX70" s="62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5">
        <f>IF(ISBLANK($HY$3),"",IF(ISBLANK(Tipy!GN64),"-",SUM(HT70:HX70)))</f>
        <v>20</v>
      </c>
      <c r="HZ70" s="64"/>
      <c r="IA70" s="61">
        <f>IF(ISBLANK($IF$3),"",IF(ISBLANK(Tipy!GT64),0,IF(AND(Tipy!GT64=Výsledky!$ID$3,Tipy!GV64=Výsledky!$IF$3),60,0)))</f>
        <v>0</v>
      </c>
      <c r="IB70" s="61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61">
        <f>IF(ISBLANK($IF$3),"",IF(OR(Tipy!GW64=Výsledky!$IA$6,Tipy!GW64=Výsledky!$IA$7,Tipy!GW64=Výsledky!$IA$8,Tipy!GW64=Výsledky!$IA$9),VLOOKUP(Tipy!GW64,'Kategórie hráčov'!$A$2:$B$51,2,FALSE),0))</f>
        <v>20</v>
      </c>
      <c r="ID70" s="61">
        <f>IF(ISBLANK($IF$3),"",IF(OR(Tipy!GX64=Výsledky!$ID$6,Tipy!GX64=Výsledky!$ID$7,Tipy!GX64=Výsledky!$ID$8,Tipy!GX64=Výsledky!$ID$9),IF(VLOOKUP(Tipy!GX64,'Kategórie hráčov'!$A$2:$B$46,2,FALSE)=30,30,20),0))</f>
        <v>0</v>
      </c>
      <c r="IE70" s="62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65">
        <f>IF(ISBLANK($IF$3),"",IF(ISBLANK(Tipy!GT64),"-",SUM(IA70:IE70)))</f>
        <v>20</v>
      </c>
      <c r="IG70" s="64"/>
      <c r="IH70" s="61">
        <f>IF(ISBLANK($IM$3),"",IF(ISBLANK(Tipy!GZ64),0,IF(AND(Tipy!GZ64=Výsledky!$IK$3,Tipy!HB64=Výsledky!$IM$3),60,0)))</f>
        <v>0</v>
      </c>
      <c r="II70" s="61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61">
        <f>IF(ISBLANK($IM$3),"",IF(OR(Tipy!HC64=Výsledky!$IH$6,Tipy!HC64=Výsledky!$IH$7,Tipy!HC64=Výsledky!$IH$8,Tipy!HC64=Výsledky!$IH$9),VLOOKUP(Tipy!HC64,'Kategórie hráčov'!$A$2:$B$51,2,FALSE),0))</f>
        <v>0</v>
      </c>
      <c r="IK70" s="61">
        <f>IF(ISBLANK($IM$3),"",IF(OR(Tipy!HD64=Výsledky!$IK$6,Tipy!HD64=Výsledky!$IK$7,Tipy!HD64=Výsledky!$IK$8,Tipy!HD64=Výsledky!$IK$9),VLOOKUP(Tipy!HD64,'Kategórie hráčov'!$A$27:$B$76,2,FALSE),0))</f>
        <v>0</v>
      </c>
      <c r="IL70" s="62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65">
        <f>IF(ISBLANK($IM$3),"",IF(ISBLANK(Tipy!GZ64),"-",SUM(IH70:IL70)))</f>
        <v>20</v>
      </c>
      <c r="IN70" s="64"/>
      <c r="IO70" s="61">
        <f>IF(ISBLANK($IT$3),"",IF(ISBLANK(Tipy!HF64),0,IF(AND(Tipy!HF64=Výsledky!$IR$3,Tipy!HH64=Výsledky!$IT$3),60,0)))</f>
        <v>0</v>
      </c>
      <c r="IP70" s="61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61">
        <f>IF(ISBLANK($IT$3),"",IF(OR(Tipy!HI64=Výsledky!$IO$6,Tipy!HI64=Výsledky!$IO$7,Tipy!HI64=Výsledky!$IO$8,Tipy!HI64=Výsledky!$IO$9),VLOOKUP(Tipy!HI64,'Kategórie hráčov'!$A$2:$B$51,2,FALSE),0))</f>
        <v>0</v>
      </c>
      <c r="IR70" s="61">
        <f>IF(ISBLANK($IT$3),"",IF(OR(Tipy!HJ64=Výsledky!$IR$6,Tipy!HJ64=Výsledky!$IR$7,Tipy!HJ64=Výsledky!$IR$8,Tipy!HJ64=Výsledky!$IR$9),VLOOKUP(Tipy!HJ64,'Kategórie hráčov'!$A$27:$B$76,2,FALSE),0))</f>
        <v>0</v>
      </c>
      <c r="IS70" s="62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65" t="str">
        <f>IF(ISBLANK($IT$3),"",IF(ISBLANK(Tipy!HF64),"-",SUM(IO70:IS70)))</f>
        <v>-</v>
      </c>
      <c r="IU70" s="64"/>
      <c r="IV70" s="61">
        <f>IF(ISBLANK($JA$3),"",IF(ISBLANK(Tipy!HL64),0,IF(AND(Tipy!HL64=Výsledky!$IY$3,Tipy!HN64=Výsledky!$JA$3),60,0)))</f>
        <v>0</v>
      </c>
      <c r="IW70" s="61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61">
        <f>IF(ISBLANK($JA$3),"",IF(OR(Tipy!HO64=Výsledky!$IV$6,Tipy!HO64=Výsledky!$IV$7,Tipy!HO64=Výsledky!$IV$8,Tipy!HO64=Výsledky!$IV$9),IF(VLOOKUP(Tipy!HO64,'Kategórie hráčov'!$A$2:$B$46,2,FALSE)=30,30,20),0))</f>
        <v>0</v>
      </c>
      <c r="IY70" s="61">
        <f>IF(ISBLANK($JA$3),"",IF(OR(Tipy!HP64=Výsledky!$IY$6,Tipy!HP64=Výsledky!$IY$7,Tipy!HP64=Výsledky!$IY$8,Tipy!HP64=Výsledky!$IY$9),IF(VLOOKUP(Tipy!HP64,'Kategórie hráčov'!$A$2:$B$46,2,FALSE)=30,30,20),0))</f>
        <v>0</v>
      </c>
      <c r="IZ70" s="62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65">
        <f>IF(ISBLANK($JA$3),"",IF(ISBLANK(Tipy!HL64),"-",SUM(IV70:IZ70)))</f>
        <v>0</v>
      </c>
      <c r="JB70" s="64"/>
      <c r="JC70" s="102">
        <f>IF(ISBLANK($JH$3),"",IF(ISBLANK(Tipy!HR64),0,IF(AND(Tipy!HR64=Výsledky!$JF$3,Tipy!HT64=Výsledky!$JH$3),60,0)))</f>
        <v>0</v>
      </c>
      <c r="JD70" s="101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01">
        <f>IF(ISBLANK($JH$3),"",IF(OR(Tipy!HU64=Výsledky!$JC$6,Tipy!HU64=Výsledky!$JC$7,Tipy!HU64=Výsledky!$JC$8,Tipy!HU64=Výsledky!$JC$9),VLOOKUP(Tipy!HU64,'Kategórie hráčov'!$A$2:$B$51,2,FALSE),0))</f>
        <v>0</v>
      </c>
      <c r="JF70" s="101">
        <f>IF(ISBLANK($JH$3),"",IF(OR(Tipy!HV64=Výsledky!$JF$6,Tipy!HV64=Výsledky!$JF$7,Tipy!HV64=Výsledky!$JF$8,Tipy!HV64=Výsledky!$JF$9),VLOOKUP(Tipy!HV64,'Kategórie hráčov'!$A$27:$B$76,2,FALSE),0))</f>
        <v>0</v>
      </c>
      <c r="JG70" s="30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63" t="str">
        <f>IF(ISBLANK($JH$3),"",IF(ISBLANK(Tipy!HR64),"-",SUM(JC70:JG70)))</f>
        <v>-</v>
      </c>
      <c r="JI70" s="64"/>
      <c r="JJ70" s="61">
        <f>IF(ISBLANK($JH$3),"",IF(ISBLANK(Tipy!HX64),0,IF(AND(Tipy!HX64=Výsledky!$JF$3,Tipy!HZ64=Výsledky!$JH$3),60,0)))</f>
        <v>0</v>
      </c>
      <c r="JK70" s="61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61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61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62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65" t="str">
        <f>IF(ISBLANK($JH$3),"",IF(ISBLANK(Tipy!HX64),"-",SUM(JJ70:JN70)))</f>
        <v>-</v>
      </c>
      <c r="JP70" s="64"/>
      <c r="JQ70" s="61">
        <f>IF(ISBLANK($JV$3),"",IF(ISBLANK(Tipy!ID64),0,IF(AND(Tipy!ID64=Výsledky!$JT$3,Tipy!IF64=Výsledky!$JV$3),60,0)))</f>
        <v>0</v>
      </c>
      <c r="JR70" s="61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61">
        <f>IF(ISBLANK($JV$3),"",IF(OR(Tipy!IG64=Výsledky!$JQ$6,Tipy!IG64=Výsledky!$JQ$7,Tipy!IG64=Výsledky!$JQ$8,Tipy!IG64=Výsledky!$JQ$9),VLOOKUP(Tipy!IG64,'Kategórie hráčov'!$A$2:$B$51,2,FALSE),0))</f>
        <v>0</v>
      </c>
      <c r="JT70" s="61">
        <f>IF(ISBLANK($JV$3),"",IF(OR(Tipy!IH64=Výsledky!$JT$6,Tipy!IH64=Výsledky!$JT$7,Tipy!IH64=Výsledky!$JT$8,Tipy!IH64=Výsledky!$JT$9),VLOOKUP(Tipy!IH64,'Kategórie hráčov'!$A$27:$B$76,2,FALSE),0))</f>
        <v>0</v>
      </c>
      <c r="JU70" s="62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65" t="str">
        <f>IF(ISBLANK($JV$3),"",IF(ISBLANK(Tipy!ID64),"-",SUM(JQ70:JU70)))</f>
        <v>-</v>
      </c>
      <c r="JW70" s="64"/>
      <c r="JX70" s="61">
        <f>IF(ISBLANK($KQ$3),"",IF(ISBLANK(Tipy!IJ64),0,IF(AND(Tipy!IJ64=Výsledky!$KO$3,Tipy!IL64=Výsledky!$KQ$3),60,0)))</f>
        <v>0</v>
      </c>
      <c r="JY70" s="61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>0</v>
      </c>
      <c r="JZ70" s="61">
        <f>IF(ISBLANK($KQ$3),"",IF(OR(Tipy!IM64=Výsledky!$JX$6,Tipy!IM64=Výsledky!$JX$7,Tipy!IM64=Výsledky!$JX$8,Tipy!IM64=Výsledky!$JX$9),IF(VLOOKUP(Tipy!IM64,'Kategórie hráčov'!$A$2:$B$46,2,FALSE)=30,30,20),0))</f>
        <v>0</v>
      </c>
      <c r="KA70" s="61">
        <f>IF(ISBLANK($KQ$3),"",IF(OR(Tipy!IN64=Výsledky!$KA$6,Tipy!IN64=Výsledky!$KA$7,Tipy!IN64=Výsledky!$KA$8,Tipy!IN64=Výsledky!$KA$9),IF(VLOOKUP(Tipy!IN64,'Kategórie hráčov'!$A$2:$B$46,2,FALSE)=30,30,20),0))</f>
        <v>0</v>
      </c>
      <c r="KB70" s="62">
        <f>IF(ISBLANK($KQ$3),"",IF(ISBLANK(Tipy!IJ64),0,IF(OR(AND(Tipy!IJ64=Výsledky!$KO$3,OR(Tipy!IL64=Výsledky!$KQ$3+1,Tipy!IL64=Výsledky!$KQ$3-1)),AND(Tipy!IL64=Výsledky!$KQ$3,OR(Tipy!IJ64=Výsledky!$KO$3+1,Tipy!IJ64=Výsledky!$KO$3-1))),10,0)))</f>
        <v>0</v>
      </c>
      <c r="KC70" s="65" t="str">
        <f>IF(ISBLANK($KQ$3),"",IF(ISBLANK(Tipy!IJ64),"-",SUM(JX70:KB70)))</f>
        <v>-</v>
      </c>
      <c r="KD70" s="64"/>
      <c r="KE70" s="61">
        <f>IF(ISBLANK($KJ$3),"",IF(ISBLANK(Tipy!IP64),0,IF(AND(Tipy!IP64=Výsledky!$KH$3,Tipy!IR64=Výsledky!$KJ$3),60,0)))</f>
        <v>0</v>
      </c>
      <c r="KF70" s="61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20</v>
      </c>
      <c r="KG70" s="61">
        <f>IF(ISBLANK($KJ$3),"",IF(OR(Tipy!IS64=Výsledky!$KE$6,Tipy!IS64=Výsledky!$KE$7,Tipy!IS64=Výsledky!$KE$8,Tipy!IS64=Výsledky!$KE$9),VLOOKUP(Tipy!IS64,'Kategórie hráčov'!$A$2:$B$51,2,FALSE),0))</f>
        <v>40</v>
      </c>
      <c r="KH70" s="61">
        <f>IF(ISBLANK($KJ$3),"",IF(OR(Tipy!IT64=Výsledky!$KH$6,Tipy!IT64=Výsledky!$KH$7,Tipy!IT64=Výsledky!$KH$8,Tipy!IT64=Výsledky!$KH$9),VLOOKUP(Tipy!IT64,'Kategórie hráčov'!$A$27:$B$76,2,FALSE),0))</f>
        <v>30</v>
      </c>
      <c r="KI70" s="62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65">
        <f>IF(ISBLANK($KJ$3),"",IF(ISBLANK(Tipy!IP64),"-",SUM(KE70:KI70)))</f>
        <v>90</v>
      </c>
      <c r="KK70" s="64"/>
      <c r="KL70" s="61">
        <f>IF(ISBLANK($KQ$3),"",IF(ISBLANK(Tipy!IV64),0,IF(AND(Tipy!IV64=Výsledky!$KO$3,Tipy!IX64=Výsledky!$KQ$3),60,0)))</f>
        <v>0</v>
      </c>
      <c r="KM70" s="61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61">
        <f>IF(ISBLANK($KQ$3),"",IF(OR(Tipy!IY64=Výsledky!$KL$6,Tipy!IY64=Výsledky!$KL$7,Tipy!IY64=Výsledky!$KL$8,Tipy!IY64=Výsledky!$KL$9),VLOOKUP(Tipy!IY64,'Kategórie hráčov'!$A$2:$B$51,2,FALSE),0))</f>
        <v>0</v>
      </c>
      <c r="KO70" s="61">
        <f>IF(ISBLANK($KQ$3),"",IF(OR(Tipy!IZ64=Výsledky!$KO$6,Tipy!IZ64=Výsledky!$KO$7,Tipy!IZ64=Výsledky!$KO$8,Tipy!IZ64=Výsledky!$KO$9),VLOOKUP(Tipy!IZ64,'Kategórie hráčov'!$A$27:$B$76,2,FALSE),0))</f>
        <v>0</v>
      </c>
      <c r="KP70" s="62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65" t="str">
        <f>IF(ISBLANK($KJ$3),"",IF(ISBLANK(Tipy!IV64),"-",SUM(KL70:KP70)))</f>
        <v>-</v>
      </c>
      <c r="KR70" s="64"/>
      <c r="KS70" s="61">
        <f>IF(ISBLANK($KX$3),"",IF(ISBLANK(Tipy!JB64),0,IF(AND(Tipy!JB64=Výsledky!$KV$3,Tipy!JD64=Výsledky!$KX$3),60,0)))</f>
        <v>0</v>
      </c>
      <c r="KT70" s="61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61">
        <f>IF(ISBLANK($KX$3),"",IF(OR(Tipy!JE64=Výsledky!$KS$6,Tipy!JE64=Výsledky!$KS$7,Tipy!JE64=Výsledky!$KS$8,Tipy!JE64=Výsledky!$KS$9),VLOOKUP(Tipy!JE64,'Kategórie hráčov'!$A$2:$B$51,2,FALSE),0))</f>
        <v>0</v>
      </c>
      <c r="KV70" s="61">
        <f>IF(ISBLANK($KX$3),"",IF(OR(Tipy!JF64=Výsledky!$KV$6,Tipy!JF64=Výsledky!$KV$7,Tipy!JF64=Výsledky!$KV$8,Tipy!JF64=Výsledky!$KV$9),VLOOKUP(Tipy!JF64,'Kategórie hráčov'!$A$27:$B$76,2,FALSE),0))</f>
        <v>0</v>
      </c>
      <c r="KW70" s="62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65" t="str">
        <f>IF(ISBLANK($KX$3),"",IF(ISBLANK(Tipy!JB64),"-",SUM(KS70:KW70)))</f>
        <v>-</v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>
        <f>IF(ISBLANK($JH$3),"",IF(ISBLANK(Tipy!JU64),0,IF(AND(Tipy!JU64=Výsledky!$JF$3,Tipy!JW64=Výsledky!$JH$3),60,0)))</f>
        <v>0</v>
      </c>
      <c r="LH70" s="61" t="e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>#VALUE!</v>
      </c>
      <c r="LI70" s="61" t="e">
        <f>IF(ISBLANK($JH$3),"",IF(OR(Tipy!JX64=Výsledky!#REF!,Tipy!JX64=Výsledky!#REF!,Tipy!JX64=Výsledky!#REF!,Tipy!JX64=Výsledky!$JJ$9),IF(VLOOKUP(Tipy!JX64,'Kategórie hráčov'!$A$2:$B$46,2,FALSE)=30,30,20),0))</f>
        <v>#REF!</v>
      </c>
      <c r="LJ70" s="61" t="e">
        <f>IF(ISBLANK($JH$3),"",IF(OR(Tipy!JY64=Výsledky!#REF!,Tipy!JY64=Výsledky!#REF!,Tipy!JY64=Výsledky!#REF!,Tipy!JY64=Výsledky!$JM$9),IF(VLOOKUP(Tipy!JY64,'Kategórie hráčov'!$A$2:$B$46,2,FALSE)=30,30,20),0))</f>
        <v>#REF!</v>
      </c>
      <c r="LK70" s="62">
        <f>IF(ISBLANK($JH$3),"",IF(ISBLANK(Tipy!JU64),0,IF(OR(AND(Tipy!JU64=Výsledky!$JF$3,OR(Tipy!JW64=Výsledky!$JH$3+1,Tipy!JW64=Výsledky!$JH$3-1)),AND(Tipy!JW64=Výsledky!$JH$3,OR(Tipy!JU64=Výsledky!$JF$3+1,Tipy!JU64=Výsledky!$JF$3-1))),10,0)))</f>
        <v>0</v>
      </c>
      <c r="LL70" s="65" t="e">
        <f>IF(ISBLANK($JH$3),"",IF(ISBLANK(Tipy!JU64),"-",SUM(LG70:LK70)))</f>
        <v>#VALUE!</v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>
        <f>IF(ISBLANK($JH$3),"",IF(ISBLANK(Tipy!KI64),0,IF(AND(Tipy!KI64=Výsledky!$JF$3,Tipy!KK64=Výsledky!$JH$3),60,0)))</f>
        <v>0</v>
      </c>
      <c r="LV70" s="61" t="e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>#VALUE!</v>
      </c>
      <c r="LW70" s="61" t="e">
        <f>IF(ISBLANK($JH$3),"",IF(OR(Tipy!KL64=Výsledky!#REF!,Tipy!KL64=Výsledky!#REF!,Tipy!KL64=Výsledky!#REF!,Tipy!KL64=Výsledky!$JJ$9),IF(VLOOKUP(Tipy!KL64,'Kategórie hráčov'!$A$2:$B$46,2,FALSE)=30,30,20),0))</f>
        <v>#REF!</v>
      </c>
      <c r="LX70" s="61" t="e">
        <f>IF(ISBLANK($JH$3),"",IF(OR(Tipy!KM64=Výsledky!#REF!,Tipy!KM64=Výsledky!#REF!,Tipy!KM64=Výsledky!#REF!,Tipy!KM64=Výsledky!$JM$9),IF(VLOOKUP(Tipy!KM64,'Kategórie hráčov'!$A$2:$B$46,2,FALSE)=30,30,20),0))</f>
        <v>#REF!</v>
      </c>
      <c r="LY70" s="62">
        <f>IF(ISBLANK($JH$3),"",IF(ISBLANK(Tipy!KI64),0,IF(OR(AND(Tipy!KI64=Výsledky!$JF$3,OR(Tipy!KK64=Výsledky!$JH$3+1,Tipy!KK64=Výsledky!$JH$3-1)),AND(Tipy!KK64=Výsledky!$JH$3,OR(Tipy!KI64=Výsledky!$JF$3+1,Tipy!KI64=Výsledky!$JF$3-1))),10,0)))</f>
        <v>0</v>
      </c>
      <c r="LZ70" s="65" t="e">
        <f>IF(ISBLANK($JH$3),"",IF(ISBLANK(Tipy!KI64),"-",SUM(LU70:LY70)))</f>
        <v>#VALUE!</v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 x14ac:dyDescent="0.2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>
        <f>IF(ISBLANK($GB$3),"",IF(ISBLANK(Tipy!EX65),0,IF(AND(Tipy!EX65=Výsledky!$FZ$3,Tipy!EZ65=Výsledky!$GB$3),60,0)))</f>
        <v>0</v>
      </c>
      <c r="FX71" s="61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61">
        <f>IF(ISBLANK($GB$3),"",IF(OR(Tipy!FA65=Výsledky!$FW$6,Tipy!FA65=Výsledky!$FW$7,Tipy!FA65=Výsledky!$FW$8,Tipy!FA65=Výsledky!$FW$9),IF(VLOOKUP(Tipy!FA65,'Kategórie hráčov'!$A$2:$B$46,2,FALSE)=30,30,20),0))</f>
        <v>0</v>
      </c>
      <c r="FZ71" s="61">
        <f>IF(ISBLANK($GB$3),"",IF(OR(Tipy!FB65=Výsledky!$FZ$6,Tipy!FB65=Výsledky!$FZ$7,Tipy!FB65=Výsledky!$FZ$8,Tipy!FB65=Výsledky!$FZ$9),IF(VLOOKUP(Tipy!FB65,'Kategórie hráčov'!$A$2:$B$46,2,FALSE)=30,30,20),0))</f>
        <v>0</v>
      </c>
      <c r="GA71" s="62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5">
        <f>IF(ISBLANK($GB$3),"",IF(ISBLANK(Tipy!EX65),"-",SUM(FW71:GA71)))</f>
        <v>0</v>
      </c>
      <c r="GC71" s="64"/>
      <c r="GD71" s="61">
        <f>IF(ISBLANK($GI$3),"",IF(ISBLANK(Tipy!FD65),0,IF(AND(Tipy!FD65=Výsledky!$GG$3,Tipy!FF65=Výsledky!$GI$3),60,0)))</f>
        <v>0</v>
      </c>
      <c r="GE71" s="61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61">
        <f>IF(ISBLANK($GI$3),"",IF(OR(Tipy!FG65=Výsledky!$GD$6,Tipy!FG65=Výsledky!$GD$7,Tipy!FG65=Výsledky!$GD$8,Tipy!FG65=Výsledky!$GD$9),VLOOKUP(Tipy!FG65,'Kategórie hráčov'!$A$2:$B$51,2,FALSE),0))</f>
        <v>20</v>
      </c>
      <c r="GG71" s="61">
        <f>IF(ISBLANK($GI$3),"",IF(OR(Tipy!FH65=Výsledky!$GG$6,Tipy!FH65=Výsledky!$GG$7,Tipy!FH65=Výsledky!$GG$8,Tipy!FH65=Výsledky!$GG$9),VLOOKUP(Tipy!FH65,'Kategórie hráčov'!$A$27:$B$76,2,FALSE),0))</f>
        <v>0</v>
      </c>
      <c r="GH71" s="62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5">
        <f>IF(ISBLANK($GI$3),"",IF(ISBLANK(Tipy!FD65),"-",SUM(GD71:GH71)))</f>
        <v>40</v>
      </c>
      <c r="GJ71" s="64"/>
      <c r="GK71" s="61">
        <f>IF(ISBLANK($GP$3),"",IF(ISBLANK(Tipy!FJ65),0,IF(AND(Tipy!FJ65=Výsledky!$GN$3,Tipy!FL65=Výsledky!$GP$3),60,0)))</f>
        <v>0</v>
      </c>
      <c r="GL71" s="61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61">
        <f>IF(ISBLANK($GP$3),"",IF(OR(Tipy!FM65=Výsledky!$GK$6,Tipy!FM65=Výsledky!$GK$7,Tipy!FM65=Výsledky!$GK$8,Tipy!FM65=Výsledky!$GK$9),VLOOKUP(Tipy!FM65,'Kategórie hráčov'!$A$2:$B$51,2,FALSE),0))</f>
        <v>20</v>
      </c>
      <c r="GN71" s="61">
        <f>IF(ISBLANK($GP$3),"",IF(OR(Tipy!FN65=Výsledky!$GN$6,Tipy!FN65=Výsledky!$GN$7,Tipy!FN65=Výsledky!$GN$8,Tipy!FN65=Výsledky!$GN$9),VLOOKUP(Tipy!FN65,'Kategórie hráčov'!$A$27:$B$76,2,FALSE),0))</f>
        <v>30</v>
      </c>
      <c r="GO71" s="62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5">
        <f>IF(ISBLANK($GP$3),"",IF(ISBLANK(Tipy!FJ65),"-",SUM(GK71:GO71)))</f>
        <v>50</v>
      </c>
      <c r="GQ71" s="64"/>
      <c r="GR71" s="61">
        <f>IF(ISBLANK($GW$3),"",IF(ISBLANK(Tipy!FP65),0,IF(AND(Tipy!FP65=Výsledky!$GU$3,Tipy!FR65=Výsledky!$GW$3),60,0)))</f>
        <v>0</v>
      </c>
      <c r="GS71" s="61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61">
        <f>IF(ISBLANK($GW$3),"",IF(OR(Tipy!FS65=Výsledky!$GR$6,Tipy!FS65=Výsledky!$GR$7,Tipy!FS65=Výsledky!$GR$8,Tipy!FS65=Výsledky!$GR$9),VLOOKUP(Tipy!FS65,'Kategórie hráčov'!$A$2:$B$51,2,FALSE),0))</f>
        <v>0</v>
      </c>
      <c r="GU71" s="61">
        <f>IF(ISBLANK($GW$3),"",IF(OR(Tipy!FT65=Výsledky!$GU$6,Tipy!FT65=Výsledky!$GU$7,Tipy!FT65=Výsledky!$GU$8,Tipy!FT65=Výsledky!$GU$9),VLOOKUP(Tipy!FT65,'Kategórie hráčov'!$A$27:$B$76,2,FALSE),0))</f>
        <v>0</v>
      </c>
      <c r="GV71" s="62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5">
        <f>IF(ISBLANK($GW$3),"",IF(ISBLANK(Tipy!FP65),"-",SUM(GR71:GV71)))</f>
        <v>30</v>
      </c>
      <c r="GX71" s="64"/>
      <c r="GY71" s="61">
        <f>IF(ISBLANK($HD$3),"",IF(ISBLANK(Tipy!FV65),0,IF(AND(Tipy!FV65=Výsledky!$HB$3,Tipy!FX65=Výsledky!$HD$3),60,0)))</f>
        <v>0</v>
      </c>
      <c r="GZ71" s="61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61">
        <f>IF(ISBLANK($HD$3),"",IF(OR(Tipy!FY65=Výsledky!$GY$6,Tipy!FY65=Výsledky!$GY$7,Tipy!FY65=Výsledky!$GY$8,Tipy!FY65=Výsledky!$GY$9),VLOOKUP(Tipy!FY65,'Kategórie hráčov'!$A$2:$B$51,2,FALSE),0))</f>
        <v>20</v>
      </c>
      <c r="HB71" s="61">
        <f>IF(ISBLANK($HD$3),"",IF(OR(Tipy!FZ65=Výsledky!$HB$6,Tipy!FZ65=Výsledky!$HB$7,Tipy!FZ65=Výsledky!$HB$8,Tipy!FZ65=Výsledky!$HB$9),VLOOKUP(Tipy!FZ65,'Kategórie hráčov'!$A$27:$B$76,2,FALSE),0))</f>
        <v>0</v>
      </c>
      <c r="HC71" s="62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5">
        <f>IF(ISBLANK($HD$3),"",IF(ISBLANK(Tipy!FV65),"-",SUM(GY71:HC71)))</f>
        <v>40</v>
      </c>
      <c r="HE71" s="64"/>
      <c r="HF71" s="61">
        <f>IF(ISBLANK($HK$3),"",IF(ISBLANK(Tipy!GB65),0,IF(AND(Tipy!GB65=Výsledky!$HI$3,Tipy!GD65=Výsledky!$HK$3),60,0)))</f>
        <v>0</v>
      </c>
      <c r="HG71" s="61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61">
        <f>IF(ISBLANK($HK$3),"",IF(OR(Tipy!GE65=Výsledky!$HF$6,Tipy!GE65=Výsledky!$HF$7,Tipy!GE65=Výsledky!$HF$8,Tipy!GE65=Výsledky!$HF$9),VLOOKUP(Tipy!GE65,'Kategórie hráčov'!$A$2:$B$51,2,FALSE),0))</f>
        <v>0</v>
      </c>
      <c r="HI71" s="61">
        <f>IF(ISBLANK($HK$3),"",IF(OR(Tipy!GF65=Výsledky!$HI$6,Tipy!GF65=Výsledky!$HI$7,Tipy!GF65=Výsledky!$HI$8,Tipy!GF65=Výsledky!$HI$9),VLOOKUP(Tipy!GF65,'Kategórie hráčov'!$A$27:$B$76,2,FALSE),0))</f>
        <v>0</v>
      </c>
      <c r="HJ71" s="62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5">
        <f>IF(ISBLANK($HK$3),"",IF(ISBLANK(Tipy!GB65),"-",SUM(HF71:HJ71)))</f>
        <v>0</v>
      </c>
      <c r="HL71" s="64"/>
      <c r="HM71" s="61">
        <f>IF(ISBLANK($HR$3),"",IF(ISBLANK(Tipy!GH65),0,IF(AND(Tipy!GH65=Výsledky!$HP$3,Tipy!GJ65=Výsledky!$HR$3),60,0)))</f>
        <v>0</v>
      </c>
      <c r="HN71" s="61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61">
        <f>IF(ISBLANK($HR$3),"",IF(OR(Tipy!GK65=Výsledky!$HM$6,Tipy!GK65=Výsledky!$HM$7,Tipy!GK65=Výsledky!$HM$8,Tipy!GK65=Výsledky!$HM$9),VLOOKUP(Tipy!GK65,'Kategórie hráčov'!$A$2:$B$51,2,FALSE),0))</f>
        <v>0</v>
      </c>
      <c r="HP71" s="61">
        <f>IF(ISBLANK($HR$3),"",IF(OR(Tipy!GL65=Výsledky!$HP$6,Tipy!GL65=Výsledky!$HP$7,Tipy!GL65=Výsledky!$HP$8,Tipy!GL65=Výsledky!$HP$9),VLOOKUP(Tipy!GL65,'Kategórie hráčov'!$A$27:$B$76,2,FALSE),0))</f>
        <v>0</v>
      </c>
      <c r="HQ71" s="62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5">
        <f>IF(ISBLANK($HR$3),"",IF(ISBLANK(Tipy!GH65),"-",SUM(HM71:HQ71)))</f>
        <v>30</v>
      </c>
      <c r="HS71" s="64"/>
      <c r="HT71" s="61">
        <f>IF(ISBLANK($HY$3),"",IF(ISBLANK(Tipy!GN65),0,IF(AND(Tipy!GN65=Výsledky!$HW$3,Tipy!GP65=Výsledky!$HY$3),60,0)))</f>
        <v>0</v>
      </c>
      <c r="HU71" s="61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61">
        <f>IF(ISBLANK($HY$3),"",IF(OR(Tipy!GQ65=Výsledky!$HT$6,Tipy!GQ65=Výsledky!$HT$7,Tipy!GQ65=Výsledky!$HT$8,Tipy!GQ65=Výsledky!$HT$9),VLOOKUP(Tipy!GQ65,'Kategórie hráčov'!$A$2:$B$51,2,FALSE),0))</f>
        <v>0</v>
      </c>
      <c r="HW71" s="61">
        <f>IF(ISBLANK($HY$3),"",IF(OR(Tipy!GR65=Výsledky!$HW$6,Tipy!GR65=Výsledky!$HW$7,Tipy!GR65=Výsledky!$HW$8,Tipy!GR65=Výsledky!$HW$9),VLOOKUP(Tipy!GR65,'Kategórie hráčov'!$A$27:$B$76,2,FALSE),0))</f>
        <v>0</v>
      </c>
      <c r="HX71" s="62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5">
        <f>IF(ISBLANK($HY$3),"",IF(ISBLANK(Tipy!GN65),"-",SUM(HT71:HX71)))</f>
        <v>30</v>
      </c>
      <c r="HZ71" s="64"/>
      <c r="IA71" s="61">
        <f>IF(ISBLANK($IF$3),"",IF(ISBLANK(Tipy!GT65),0,IF(AND(Tipy!GT65=Výsledky!$ID$3,Tipy!GV65=Výsledky!$IF$3),60,0)))</f>
        <v>60</v>
      </c>
      <c r="IB71" s="61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61">
        <f>IF(ISBLANK($IF$3),"",IF(OR(Tipy!GW65=Výsledky!$IA$6,Tipy!GW65=Výsledky!$IA$7,Tipy!GW65=Výsledky!$IA$8,Tipy!GW65=Výsledky!$IA$9),VLOOKUP(Tipy!GW65,'Kategórie hráčov'!$A$2:$B$51,2,FALSE),0))</f>
        <v>0</v>
      </c>
      <c r="ID71" s="61">
        <f>IF(ISBLANK($IF$3),"",IF(OR(Tipy!GX65=Výsledky!$ID$6,Tipy!GX65=Výsledky!$ID$7,Tipy!GX65=Výsledky!$ID$8,Tipy!GX65=Výsledky!$ID$9),IF(VLOOKUP(Tipy!GX65,'Kategórie hráčov'!$A$2:$B$46,2,FALSE)=30,30,20),0))</f>
        <v>0</v>
      </c>
      <c r="IE71" s="62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65">
        <f>IF(ISBLANK($IF$3),"",IF(ISBLANK(Tipy!GT65),"-",SUM(IA71:IE71)))</f>
        <v>60</v>
      </c>
      <c r="IG71" s="64"/>
      <c r="IH71" s="61">
        <f>IF(ISBLANK($IM$3),"",IF(ISBLANK(Tipy!GZ65),0,IF(AND(Tipy!GZ65=Výsledky!$IK$3,Tipy!HB65=Výsledky!$IM$3),60,0)))</f>
        <v>0</v>
      </c>
      <c r="II71" s="61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61">
        <f>IF(ISBLANK($IM$3),"",IF(OR(Tipy!HC65=Výsledky!$IH$6,Tipy!HC65=Výsledky!$IH$7,Tipy!HC65=Výsledky!$IH$8,Tipy!HC65=Výsledky!$IH$9),VLOOKUP(Tipy!HC65,'Kategórie hráčov'!$A$2:$B$51,2,FALSE),0))</f>
        <v>20</v>
      </c>
      <c r="IK71" s="61">
        <f>IF(ISBLANK($IM$3),"",IF(OR(Tipy!HD65=Výsledky!$IK$6,Tipy!HD65=Výsledky!$IK$7,Tipy!HD65=Výsledky!$IK$8,Tipy!HD65=Výsledky!$IK$9),VLOOKUP(Tipy!HD65,'Kategórie hráčov'!$A$27:$B$76,2,FALSE),0))</f>
        <v>30</v>
      </c>
      <c r="IL71" s="62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65">
        <f>IF(ISBLANK($IM$3),"",IF(ISBLANK(Tipy!GZ65),"-",SUM(IH71:IL71)))</f>
        <v>70</v>
      </c>
      <c r="IN71" s="64"/>
      <c r="IO71" s="61">
        <f>IF(ISBLANK($IT$3),"",IF(ISBLANK(Tipy!HF65),0,IF(AND(Tipy!HF65=Výsledky!$IR$3,Tipy!HH65=Výsledky!$IT$3),60,0)))</f>
        <v>0</v>
      </c>
      <c r="IP71" s="61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61">
        <f>IF(ISBLANK($IT$3),"",IF(OR(Tipy!HI65=Výsledky!$IO$6,Tipy!HI65=Výsledky!$IO$7,Tipy!HI65=Výsledky!$IO$8,Tipy!HI65=Výsledky!$IO$9),VLOOKUP(Tipy!HI65,'Kategórie hráčov'!$A$2:$B$51,2,FALSE),0))</f>
        <v>20</v>
      </c>
      <c r="IR71" s="61">
        <f>IF(ISBLANK($IT$3),"",IF(OR(Tipy!HJ65=Výsledky!$IR$6,Tipy!HJ65=Výsledky!$IR$7,Tipy!HJ65=Výsledky!$IR$8,Tipy!HJ65=Výsledky!$IR$9),VLOOKUP(Tipy!HJ65,'Kategórie hráčov'!$A$27:$B$76,2,FALSE),0))</f>
        <v>0</v>
      </c>
      <c r="IS71" s="62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65">
        <f>IF(ISBLANK($IT$3),"",IF(ISBLANK(Tipy!HF65),"-",SUM(IO71:IS71)))</f>
        <v>40</v>
      </c>
      <c r="IU71" s="64"/>
      <c r="IV71" s="61">
        <f>IF(ISBLANK($JA$3),"",IF(ISBLANK(Tipy!HL65),0,IF(AND(Tipy!HL65=Výsledky!$IY$3,Tipy!HN65=Výsledky!$JA$3),60,0)))</f>
        <v>0</v>
      </c>
      <c r="IW71" s="61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61">
        <f>IF(ISBLANK($JA$3),"",IF(OR(Tipy!HO65=Výsledky!$IV$6,Tipy!HO65=Výsledky!$IV$7,Tipy!HO65=Výsledky!$IV$8,Tipy!HO65=Výsledky!$IV$9),IF(VLOOKUP(Tipy!HO65,'Kategórie hráčov'!$A$2:$B$46,2,FALSE)=30,30,20),0))</f>
        <v>0</v>
      </c>
      <c r="IY71" s="61">
        <f>IF(ISBLANK($JA$3),"",IF(OR(Tipy!HP65=Výsledky!$IY$6,Tipy!HP65=Výsledky!$IY$7,Tipy!HP65=Výsledky!$IY$8,Tipy!HP65=Výsledky!$IY$9),IF(VLOOKUP(Tipy!HP65,'Kategórie hráčov'!$A$2:$B$46,2,FALSE)=30,30,20),0))</f>
        <v>0</v>
      </c>
      <c r="IZ71" s="62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65">
        <f>IF(ISBLANK($JA$3),"",IF(ISBLANK(Tipy!HL65),"-",SUM(IV71:IZ71)))</f>
        <v>0</v>
      </c>
      <c r="JB71" s="64"/>
      <c r="JC71" s="102">
        <f>IF(ISBLANK($JH$3),"",IF(ISBLANK(Tipy!HR65),0,IF(AND(Tipy!HR65=Výsledky!$JF$3,Tipy!HT65=Výsledky!$JH$3),60,0)))</f>
        <v>0</v>
      </c>
      <c r="JD71" s="101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101">
        <f>IF(ISBLANK($JH$3),"",IF(OR(Tipy!HU65=Výsledky!$JC$6,Tipy!HU65=Výsledky!$JC$7,Tipy!HU65=Výsledky!$JC$8,Tipy!HU65=Výsledky!$JC$9),VLOOKUP(Tipy!HU65,'Kategórie hráčov'!$A$2:$B$51,2,FALSE),0))</f>
        <v>20</v>
      </c>
      <c r="JF71" s="101">
        <f>IF(ISBLANK($JH$3),"",IF(OR(Tipy!HV65=Výsledky!$JF$6,Tipy!HV65=Výsledky!$JF$7,Tipy!HV65=Výsledky!$JF$8,Tipy!HV65=Výsledky!$JF$9),VLOOKUP(Tipy!HV65,'Kategórie hráčov'!$A$27:$B$76,2,FALSE),0))</f>
        <v>30</v>
      </c>
      <c r="JG71" s="303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63">
        <f>IF(ISBLANK($JH$3),"",IF(ISBLANK(Tipy!HR65),"-",SUM(JC71:JG71)))</f>
        <v>80</v>
      </c>
      <c r="JI71" s="64"/>
      <c r="JJ71" s="61">
        <f>IF(ISBLANK($JH$3),"",IF(ISBLANK(Tipy!HX65),0,IF(AND(Tipy!HX65=Výsledky!$JF$3,Tipy!HZ65=Výsledky!$JH$3),60,0)))</f>
        <v>0</v>
      </c>
      <c r="JK71" s="61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61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61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62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65" t="str">
        <f>IF(ISBLANK($JH$3),"",IF(ISBLANK(Tipy!HX65),"-",SUM(JJ71:JN71)))</f>
        <v>-</v>
      </c>
      <c r="JP71" s="64"/>
      <c r="JQ71" s="61">
        <f>IF(ISBLANK($JV$3),"",IF(ISBLANK(Tipy!ID65),0,IF(AND(Tipy!ID65=Výsledky!$JT$3,Tipy!IF65=Výsledky!$JV$3),60,0)))</f>
        <v>0</v>
      </c>
      <c r="JR71" s="61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61">
        <f>IF(ISBLANK($JV$3),"",IF(OR(Tipy!IG65=Výsledky!$JQ$6,Tipy!IG65=Výsledky!$JQ$7,Tipy!IG65=Výsledky!$JQ$8,Tipy!IG65=Výsledky!$JQ$9),VLOOKUP(Tipy!IG65,'Kategórie hráčov'!$A$2:$B$51,2,FALSE),0))</f>
        <v>0</v>
      </c>
      <c r="JT71" s="61">
        <f>IF(ISBLANK($JV$3),"",IF(OR(Tipy!IH65=Výsledky!$JT$6,Tipy!IH65=Výsledky!$JT$7,Tipy!IH65=Výsledky!$JT$8,Tipy!IH65=Výsledky!$JT$9),VLOOKUP(Tipy!IH65,'Kategórie hráčov'!$A$27:$B$76,2,FALSE),0))</f>
        <v>0</v>
      </c>
      <c r="JU71" s="62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65">
        <f>IF(ISBLANK($JV$3),"",IF(ISBLANK(Tipy!ID65),"-",SUM(JQ71:JU71)))</f>
        <v>20</v>
      </c>
      <c r="JW71" s="64"/>
      <c r="JX71" s="61">
        <f>IF(ISBLANK($KQ$3),"",IF(ISBLANK(Tipy!IJ65),0,IF(AND(Tipy!IJ65=Výsledky!$KO$3,Tipy!IL65=Výsledky!$KQ$3),60,0)))</f>
        <v>0</v>
      </c>
      <c r="JY71" s="61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>0</v>
      </c>
      <c r="JZ71" s="61">
        <f>IF(ISBLANK($KQ$3),"",IF(OR(Tipy!IM65=Výsledky!$JX$6,Tipy!IM65=Výsledky!$JX$7,Tipy!IM65=Výsledky!$JX$8,Tipy!IM65=Výsledky!$JX$9),IF(VLOOKUP(Tipy!IM65,'Kategórie hráčov'!$A$2:$B$46,2,FALSE)=30,30,20),0))</f>
        <v>0</v>
      </c>
      <c r="KA71" s="61">
        <f>IF(ISBLANK($KQ$3),"",IF(OR(Tipy!IN65=Výsledky!$KA$6,Tipy!IN65=Výsledky!$KA$7,Tipy!IN65=Výsledky!$KA$8,Tipy!IN65=Výsledky!$KA$9),IF(VLOOKUP(Tipy!IN65,'Kategórie hráčov'!$A$2:$B$46,2,FALSE)=30,30,20),0))</f>
        <v>0</v>
      </c>
      <c r="KB71" s="62">
        <f>IF(ISBLANK($KQ$3),"",IF(ISBLANK(Tipy!IJ65),0,IF(OR(AND(Tipy!IJ65=Výsledky!$KO$3,OR(Tipy!IL65=Výsledky!$KQ$3+1,Tipy!IL65=Výsledky!$KQ$3-1)),AND(Tipy!IL65=Výsledky!$KQ$3,OR(Tipy!IJ65=Výsledky!$KO$3+1,Tipy!IJ65=Výsledky!$KO$3-1))),10,0)))</f>
        <v>0</v>
      </c>
      <c r="KC71" s="65" t="str">
        <f>IF(ISBLANK($KQ$3),"",IF(ISBLANK(Tipy!IJ65),"-",SUM(JX71:KB71)))</f>
        <v>-</v>
      </c>
      <c r="KD71" s="64"/>
      <c r="KE71" s="61">
        <f>IF(ISBLANK($KJ$3),"",IF(ISBLANK(Tipy!IP65),0,IF(AND(Tipy!IP65=Výsledky!$KH$3,Tipy!IR65=Výsledky!$KJ$3),60,0)))</f>
        <v>0</v>
      </c>
      <c r="KF71" s="61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20</v>
      </c>
      <c r="KG71" s="61">
        <f>IF(ISBLANK($KJ$3),"",IF(OR(Tipy!IS65=Výsledky!$KE$6,Tipy!IS65=Výsledky!$KE$7,Tipy!IS65=Výsledky!$KE$8,Tipy!IS65=Výsledky!$KE$9),VLOOKUP(Tipy!IS65,'Kategórie hráčov'!$A$2:$B$51,2,FALSE),0))</f>
        <v>20</v>
      </c>
      <c r="KH71" s="61">
        <f>IF(ISBLANK($KJ$3),"",IF(OR(Tipy!IT65=Výsledky!$KH$6,Tipy!IT65=Výsledky!$KH$7,Tipy!IT65=Výsledky!$KH$8,Tipy!IT65=Výsledky!$KH$9),VLOOKUP(Tipy!IT65,'Kategórie hráčov'!$A$27:$B$76,2,FALSE),0))</f>
        <v>0</v>
      </c>
      <c r="KI71" s="62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65">
        <f>IF(ISBLANK($KJ$3),"",IF(ISBLANK(Tipy!IP65),"-",SUM(KE71:KI71)))</f>
        <v>40</v>
      </c>
      <c r="KK71" s="64"/>
      <c r="KL71" s="61">
        <f>IF(ISBLANK($KQ$3),"",IF(ISBLANK(Tipy!IV65),0,IF(AND(Tipy!IV65=Výsledky!$KO$3,Tipy!IX65=Výsledky!$KQ$3),60,0)))</f>
        <v>0</v>
      </c>
      <c r="KM71" s="61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61">
        <f>IF(ISBLANK($KQ$3),"",IF(OR(Tipy!IY65=Výsledky!$KL$6,Tipy!IY65=Výsledky!$KL$7,Tipy!IY65=Výsledky!$KL$8,Tipy!IY65=Výsledky!$KL$9),VLOOKUP(Tipy!IY65,'Kategórie hráčov'!$A$2:$B$51,2,FALSE),0))</f>
        <v>0</v>
      </c>
      <c r="KO71" s="61">
        <f>IF(ISBLANK($KQ$3),"",IF(OR(Tipy!IZ65=Výsledky!$KO$6,Tipy!IZ65=Výsledky!$KO$7,Tipy!IZ65=Výsledky!$KO$8,Tipy!IZ65=Výsledky!$KO$9),VLOOKUP(Tipy!IZ65,'Kategórie hráčov'!$A$27:$B$76,2,FALSE),0))</f>
        <v>0</v>
      </c>
      <c r="KP71" s="62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65">
        <f>IF(ISBLANK($KJ$3),"",IF(ISBLANK(Tipy!IV65),"-",SUM(KL71:KP71)))</f>
        <v>0</v>
      </c>
      <c r="KR71" s="64"/>
      <c r="KS71" s="61">
        <f>IF(ISBLANK($KX$3),"",IF(ISBLANK(Tipy!JB65),0,IF(AND(Tipy!JB65=Výsledky!$KV$3,Tipy!JD65=Výsledky!$KX$3),60,0)))</f>
        <v>0</v>
      </c>
      <c r="KT71" s="61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20</v>
      </c>
      <c r="KU71" s="61">
        <f>IF(ISBLANK($KX$3),"",IF(OR(Tipy!JE65=Výsledky!$KS$6,Tipy!JE65=Výsledky!$KS$7,Tipy!JE65=Výsledky!$KS$8,Tipy!JE65=Výsledky!$KS$9),VLOOKUP(Tipy!JE65,'Kategórie hráčov'!$A$2:$B$51,2,FALSE),0))</f>
        <v>0</v>
      </c>
      <c r="KV71" s="61">
        <f>IF(ISBLANK($KX$3),"",IF(OR(Tipy!JF65=Výsledky!$KV$6,Tipy!JF65=Výsledky!$KV$7,Tipy!JF65=Výsledky!$KV$8,Tipy!JF65=Výsledky!$KV$9),VLOOKUP(Tipy!JF65,'Kategórie hráčov'!$A$27:$B$76,2,FALSE),0))</f>
        <v>0</v>
      </c>
      <c r="KW71" s="62">
        <f>IF(ISBLANK($KX$3),"",IF(ISBLANK(Tipy!JB65),0,IF(OR(AND(Tipy!JB65=Výsledky!$KV$3,OR(Tipy!JD65=Výsledky!$KX$3+1,Tipy!JD65=Výsledky!$KX$3-1)),AND(Tipy!JD65=Výsledky!$KX$3,OR(Tipy!JB65=Výsledky!$KV$3+1,Tipy!JB65=Výsledky!$KV$3-1))),10,0)))</f>
        <v>10</v>
      </c>
      <c r="KX71" s="65">
        <f>IF(ISBLANK($KX$3),"",IF(ISBLANK(Tipy!JB65),"-",SUM(KS71:KW71)))</f>
        <v>30</v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>
        <f>IF(ISBLANK($JH$3),"",IF(ISBLANK(Tipy!JU65),0,IF(AND(Tipy!JU65=Výsledky!$JF$3,Tipy!JW65=Výsledky!$JH$3),60,0)))</f>
        <v>0</v>
      </c>
      <c r="LH71" s="61" t="e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>#VALUE!</v>
      </c>
      <c r="LI71" s="61" t="e">
        <f>IF(ISBLANK($JH$3),"",IF(OR(Tipy!JX65=Výsledky!#REF!,Tipy!JX65=Výsledky!#REF!,Tipy!JX65=Výsledky!#REF!,Tipy!JX65=Výsledky!$JJ$9),IF(VLOOKUP(Tipy!JX65,'Kategórie hráčov'!$A$2:$B$46,2,FALSE)=30,30,20),0))</f>
        <v>#REF!</v>
      </c>
      <c r="LJ71" s="61" t="e">
        <f>IF(ISBLANK($JH$3),"",IF(OR(Tipy!JY65=Výsledky!#REF!,Tipy!JY65=Výsledky!#REF!,Tipy!JY65=Výsledky!#REF!,Tipy!JY65=Výsledky!$JM$9),IF(VLOOKUP(Tipy!JY65,'Kategórie hráčov'!$A$2:$B$46,2,FALSE)=30,30,20),0))</f>
        <v>#REF!</v>
      </c>
      <c r="LK71" s="62">
        <f>IF(ISBLANK($JH$3),"",IF(ISBLANK(Tipy!JU65),0,IF(OR(AND(Tipy!JU65=Výsledky!$JF$3,OR(Tipy!JW65=Výsledky!$JH$3+1,Tipy!JW65=Výsledky!$JH$3-1)),AND(Tipy!JW65=Výsledky!$JH$3,OR(Tipy!JU65=Výsledky!$JF$3+1,Tipy!JU65=Výsledky!$JF$3-1))),10,0)))</f>
        <v>0</v>
      </c>
      <c r="LL71" s="65" t="e">
        <f>IF(ISBLANK($JH$3),"",IF(ISBLANK(Tipy!JU65),"-",SUM(LG71:LK71)))</f>
        <v>#VALUE!</v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>
        <f>IF(ISBLANK($JH$3),"",IF(ISBLANK(Tipy!KI65),0,IF(AND(Tipy!KI65=Výsledky!$JF$3,Tipy!KK65=Výsledky!$JH$3),60,0)))</f>
        <v>0</v>
      </c>
      <c r="LV71" s="61" t="e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>#VALUE!</v>
      </c>
      <c r="LW71" s="61" t="e">
        <f>IF(ISBLANK($JH$3),"",IF(OR(Tipy!KL65=Výsledky!#REF!,Tipy!KL65=Výsledky!#REF!,Tipy!KL65=Výsledky!#REF!,Tipy!KL65=Výsledky!$JJ$9),IF(VLOOKUP(Tipy!KL65,'Kategórie hráčov'!$A$2:$B$46,2,FALSE)=30,30,20),0))</f>
        <v>#REF!</v>
      </c>
      <c r="LX71" s="61" t="e">
        <f>IF(ISBLANK($JH$3),"",IF(OR(Tipy!KM65=Výsledky!#REF!,Tipy!KM65=Výsledky!#REF!,Tipy!KM65=Výsledky!#REF!,Tipy!KM65=Výsledky!$JM$9),IF(VLOOKUP(Tipy!KM65,'Kategórie hráčov'!$A$2:$B$46,2,FALSE)=30,30,20),0))</f>
        <v>#REF!</v>
      </c>
      <c r="LY71" s="62">
        <f>IF(ISBLANK($JH$3),"",IF(ISBLANK(Tipy!KI65),0,IF(OR(AND(Tipy!KI65=Výsledky!$JF$3,OR(Tipy!KK65=Výsledky!$JH$3+1,Tipy!KK65=Výsledky!$JH$3-1)),AND(Tipy!KK65=Výsledky!$JH$3,OR(Tipy!KI65=Výsledky!$JF$3+1,Tipy!KI65=Výsledky!$JF$3-1))),10,0)))</f>
        <v>0</v>
      </c>
      <c r="LZ71" s="65" t="e">
        <f>IF(ISBLANK($JH$3),"",IF(ISBLANK(Tipy!KI65),"-",SUM(LU71:LY71)))</f>
        <v>#VALUE!</v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 x14ac:dyDescent="0.2">
      <c r="A72" s="287">
        <f>Tipy!A66</f>
        <v>54</v>
      </c>
      <c r="B72" s="302" t="s">
        <v>316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>
        <f>IF(ISBLANK($GB$3),"",IF(ISBLANK(Tipy!EX66),0,IF(AND(Tipy!EX66=Výsledky!$FZ$3,Tipy!EZ66=Výsledky!$GB$3),60,0)))</f>
        <v>0</v>
      </c>
      <c r="FX72" s="61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61">
        <f>IF(ISBLANK($GB$3),"",IF(OR(Tipy!FA66=Výsledky!$FW$6,Tipy!FA66=Výsledky!$FW$7,Tipy!FA66=Výsledky!$FW$8,Tipy!FA66=Výsledky!$FW$9),IF(VLOOKUP(Tipy!FA66,'Kategórie hráčov'!$A$2:$B$46,2,FALSE)=30,30,20),0))</f>
        <v>0</v>
      </c>
      <c r="FZ72" s="61">
        <f>IF(ISBLANK($GB$3),"",IF(OR(Tipy!FB66=Výsledky!$FZ$6,Tipy!FB66=Výsledky!$FZ$7,Tipy!FB66=Výsledky!$FZ$8,Tipy!FB66=Výsledky!$FZ$9),IF(VLOOKUP(Tipy!FB66,'Kategórie hráčov'!$A$2:$B$46,2,FALSE)=30,30,20),0))</f>
        <v>0</v>
      </c>
      <c r="GA72" s="62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5" t="str">
        <f>IF(ISBLANK($GB$3),"",IF(ISBLANK(Tipy!EX66),"-",SUM(FW72:GA72)))</f>
        <v>-</v>
      </c>
      <c r="GC72" s="64"/>
      <c r="GD72" s="61">
        <f>IF(ISBLANK($GI$3),"",IF(ISBLANK(Tipy!FD66),0,IF(AND(Tipy!FD66=Výsledky!$GG$3,Tipy!FF66=Výsledky!$GI$3),60,0)))</f>
        <v>0</v>
      </c>
      <c r="GE72" s="61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61">
        <f>IF(ISBLANK($GI$3),"",IF(OR(Tipy!FG66=Výsledky!$GD$6,Tipy!FG66=Výsledky!$GD$7,Tipy!FG66=Výsledky!$GD$8,Tipy!FG66=Výsledky!$GD$9),VLOOKUP(Tipy!FG66,'Kategórie hráčov'!$A$2:$B$51,2,FALSE),0))</f>
        <v>0</v>
      </c>
      <c r="GG72" s="61">
        <f>IF(ISBLANK($GI$3),"",IF(OR(Tipy!FH66=Výsledky!$GG$6,Tipy!FH66=Výsledky!$GG$7,Tipy!FH66=Výsledky!$GG$8,Tipy!FH66=Výsledky!$GG$9),VLOOKUP(Tipy!FH66,'Kategórie hráčov'!$A$27:$B$76,2,FALSE),0))</f>
        <v>0</v>
      </c>
      <c r="GH72" s="62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5" t="str">
        <f>IF(ISBLANK($GI$3),"",IF(ISBLANK(Tipy!FD66),"-",SUM(GD72:GH72)))</f>
        <v>-</v>
      </c>
      <c r="GJ72" s="64"/>
      <c r="GK72" s="61">
        <f>IF(ISBLANK($GP$3),"",IF(ISBLANK(Tipy!FJ66),0,IF(AND(Tipy!FJ66=Výsledky!$GN$3,Tipy!FL66=Výsledky!$GP$3),60,0)))</f>
        <v>0</v>
      </c>
      <c r="GL72" s="61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61">
        <f>IF(ISBLANK($GP$3),"",IF(OR(Tipy!FM66=Výsledky!$GK$6,Tipy!FM66=Výsledky!$GK$7,Tipy!FM66=Výsledky!$GK$8,Tipy!FM66=Výsledky!$GK$9),VLOOKUP(Tipy!FM66,'Kategórie hráčov'!$A$2:$B$51,2,FALSE),0))</f>
        <v>0</v>
      </c>
      <c r="GN72" s="61">
        <f>IF(ISBLANK($GP$3),"",IF(OR(Tipy!FN66=Výsledky!$GN$6,Tipy!FN66=Výsledky!$GN$7,Tipy!FN66=Výsledky!$GN$8,Tipy!FN66=Výsledky!$GN$9),VLOOKUP(Tipy!FN66,'Kategórie hráčov'!$A$27:$B$76,2,FALSE),0))</f>
        <v>0</v>
      </c>
      <c r="GO72" s="62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5" t="str">
        <f>IF(ISBLANK($GP$3),"",IF(ISBLANK(Tipy!FJ66),"-",SUM(GK72:GO72)))</f>
        <v>-</v>
      </c>
      <c r="GQ72" s="64"/>
      <c r="GR72" s="61">
        <f>IF(ISBLANK($GW$3),"",IF(ISBLANK(Tipy!FP66),0,IF(AND(Tipy!FP66=Výsledky!$GU$3,Tipy!FR66=Výsledky!$GW$3),60,0)))</f>
        <v>0</v>
      </c>
      <c r="GS72" s="61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61">
        <f>IF(ISBLANK($GW$3),"",IF(OR(Tipy!FS66=Výsledky!$GR$6,Tipy!FS66=Výsledky!$GR$7,Tipy!FS66=Výsledky!$GR$8,Tipy!FS66=Výsledky!$GR$9),VLOOKUP(Tipy!FS66,'Kategórie hráčov'!$A$2:$B$51,2,FALSE),0))</f>
        <v>0</v>
      </c>
      <c r="GU72" s="61">
        <f>IF(ISBLANK($GW$3),"",IF(OR(Tipy!FT66=Výsledky!$GU$6,Tipy!FT66=Výsledky!$GU$7,Tipy!FT66=Výsledky!$GU$8,Tipy!FT66=Výsledky!$GU$9),VLOOKUP(Tipy!FT66,'Kategórie hráčov'!$A$27:$B$76,2,FALSE),0))</f>
        <v>0</v>
      </c>
      <c r="GV72" s="62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5" t="str">
        <f>IF(ISBLANK($GW$3),"",IF(ISBLANK(Tipy!FP66),"-",SUM(GR72:GV72)))</f>
        <v>-</v>
      </c>
      <c r="GX72" s="64"/>
      <c r="GY72" s="61">
        <f>IF(ISBLANK($HD$3),"",IF(ISBLANK(Tipy!FV66),0,IF(AND(Tipy!FV66=Výsledky!$HB$3,Tipy!FX66=Výsledky!$HD$3),60,0)))</f>
        <v>0</v>
      </c>
      <c r="GZ72" s="61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61">
        <f>IF(ISBLANK($HD$3),"",IF(OR(Tipy!FY66=Výsledky!$GY$6,Tipy!FY66=Výsledky!$GY$7,Tipy!FY66=Výsledky!$GY$8,Tipy!FY66=Výsledky!$GY$9),VLOOKUP(Tipy!FY66,'Kategórie hráčov'!$A$2:$B$51,2,FALSE),0))</f>
        <v>0</v>
      </c>
      <c r="HB72" s="61">
        <f>IF(ISBLANK($HD$3),"",IF(OR(Tipy!FZ66=Výsledky!$HB$6,Tipy!FZ66=Výsledky!$HB$7,Tipy!FZ66=Výsledky!$HB$8,Tipy!FZ66=Výsledky!$HB$9),VLOOKUP(Tipy!FZ66,'Kategórie hráčov'!$A$27:$B$76,2,FALSE),0))</f>
        <v>0</v>
      </c>
      <c r="HC72" s="62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5" t="str">
        <f>IF(ISBLANK($HD$3),"",IF(ISBLANK(Tipy!FV66),"-",SUM(GY72:HC72)))</f>
        <v>-</v>
      </c>
      <c r="HE72" s="64"/>
      <c r="HF72" s="61">
        <f>IF(ISBLANK($HK$3),"",IF(ISBLANK(Tipy!GB66),0,IF(AND(Tipy!GB66=Výsledky!$HI$3,Tipy!GD66=Výsledky!$HK$3),60,0)))</f>
        <v>0</v>
      </c>
      <c r="HG72" s="61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61">
        <f>IF(ISBLANK($HK$3),"",IF(OR(Tipy!GE66=Výsledky!$HF$6,Tipy!GE66=Výsledky!$HF$7,Tipy!GE66=Výsledky!$HF$8,Tipy!GE66=Výsledky!$HF$9),VLOOKUP(Tipy!GE66,'Kategórie hráčov'!$A$2:$B$51,2,FALSE),0))</f>
        <v>0</v>
      </c>
      <c r="HI72" s="61">
        <f>IF(ISBLANK($HK$3),"",IF(OR(Tipy!GF66=Výsledky!$HI$6,Tipy!GF66=Výsledky!$HI$7,Tipy!GF66=Výsledky!$HI$8,Tipy!GF66=Výsledky!$HI$9),VLOOKUP(Tipy!GF66,'Kategórie hráčov'!$A$27:$B$76,2,FALSE),0))</f>
        <v>0</v>
      </c>
      <c r="HJ72" s="62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5" t="str">
        <f>IF(ISBLANK($HK$3),"",IF(ISBLANK(Tipy!GB66),"-",SUM(HF72:HJ72)))</f>
        <v>-</v>
      </c>
      <c r="HL72" s="64"/>
      <c r="HM72" s="61">
        <f>IF(ISBLANK($HR$3),"",IF(ISBLANK(Tipy!GH66),0,IF(AND(Tipy!GH66=Výsledky!$HP$3,Tipy!GJ66=Výsledky!$HR$3),60,0)))</f>
        <v>0</v>
      </c>
      <c r="HN72" s="61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61">
        <f>IF(ISBLANK($HR$3),"",IF(OR(Tipy!GK66=Výsledky!$HM$6,Tipy!GK66=Výsledky!$HM$7,Tipy!GK66=Výsledky!$HM$8,Tipy!GK66=Výsledky!$HM$9),VLOOKUP(Tipy!GK66,'Kategórie hráčov'!$A$2:$B$51,2,FALSE),0))</f>
        <v>0</v>
      </c>
      <c r="HP72" s="61">
        <f>IF(ISBLANK($HR$3),"",IF(OR(Tipy!GL66=Výsledky!$HP$6,Tipy!GL66=Výsledky!$HP$7,Tipy!GL66=Výsledky!$HP$8,Tipy!GL66=Výsledky!$HP$9),VLOOKUP(Tipy!GL66,'Kategórie hráčov'!$A$27:$B$76,2,FALSE),0))</f>
        <v>0</v>
      </c>
      <c r="HQ72" s="62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5" t="str">
        <f>IF(ISBLANK($HR$3),"",IF(ISBLANK(Tipy!GH66),"-",SUM(HM72:HQ72)))</f>
        <v>-</v>
      </c>
      <c r="HS72" s="64"/>
      <c r="HT72" s="61">
        <f>IF(ISBLANK($HY$3),"",IF(ISBLANK(Tipy!GN66),0,IF(AND(Tipy!GN66=Výsledky!$HW$3,Tipy!GP66=Výsledky!$HY$3),60,0)))</f>
        <v>0</v>
      </c>
      <c r="HU72" s="61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61">
        <f>IF(ISBLANK($HY$3),"",IF(OR(Tipy!GQ66=Výsledky!$HT$6,Tipy!GQ66=Výsledky!$HT$7,Tipy!GQ66=Výsledky!$HT$8,Tipy!GQ66=Výsledky!$HT$9),VLOOKUP(Tipy!GQ66,'Kategórie hráčov'!$A$2:$B$51,2,FALSE),0))</f>
        <v>0</v>
      </c>
      <c r="HW72" s="61">
        <f>IF(ISBLANK($HY$3),"",IF(OR(Tipy!GR66=Výsledky!$HW$6,Tipy!GR66=Výsledky!$HW$7,Tipy!GR66=Výsledky!$HW$8,Tipy!GR66=Výsledky!$HW$9),VLOOKUP(Tipy!GR66,'Kategórie hráčov'!$A$27:$B$76,2,FALSE),0))</f>
        <v>0</v>
      </c>
      <c r="HX72" s="62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5" t="str">
        <f>IF(ISBLANK($HY$3),"",IF(ISBLANK(Tipy!GN66),"-",SUM(HT72:HX72)))</f>
        <v>-</v>
      </c>
      <c r="HZ72" s="64"/>
      <c r="IA72" s="61">
        <f>IF(ISBLANK($IF$3),"",IF(ISBLANK(Tipy!GT66),0,IF(AND(Tipy!GT66=Výsledky!$ID$3,Tipy!GV66=Výsledky!$IF$3),60,0)))</f>
        <v>0</v>
      </c>
      <c r="IB72" s="61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61">
        <f>IF(ISBLANK($IF$3),"",IF(OR(Tipy!GW66=Výsledky!$IA$6,Tipy!GW66=Výsledky!$IA$7,Tipy!GW66=Výsledky!$IA$8,Tipy!GW66=Výsledky!$IA$9),VLOOKUP(Tipy!GW66,'Kategórie hráčov'!$A$2:$B$51,2,FALSE),0))</f>
        <v>0</v>
      </c>
      <c r="ID72" s="61">
        <f>IF(ISBLANK($IF$3),"",IF(OR(Tipy!GX66=Výsledky!$ID$6,Tipy!GX66=Výsledky!$ID$7,Tipy!GX66=Výsledky!$ID$8,Tipy!GX66=Výsledky!$ID$9),IF(VLOOKUP(Tipy!GX66,'Kategórie hráčov'!$A$2:$B$46,2,FALSE)=30,30,20),0))</f>
        <v>0</v>
      </c>
      <c r="IE72" s="62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65" t="str">
        <f>IF(ISBLANK($IF$3),"",IF(ISBLANK(Tipy!GT66),"-",SUM(IA72:IE72)))</f>
        <v>-</v>
      </c>
      <c r="IG72" s="64"/>
      <c r="IH72" s="61">
        <f>IF(ISBLANK($IM$3),"",IF(ISBLANK(Tipy!GZ66),0,IF(AND(Tipy!GZ66=Výsledky!$IK$3,Tipy!HB66=Výsledky!$IM$3),60,0)))</f>
        <v>0</v>
      </c>
      <c r="II72" s="61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61">
        <f>IF(ISBLANK($IM$3),"",IF(OR(Tipy!HC66=Výsledky!$IH$6,Tipy!HC66=Výsledky!$IH$7,Tipy!HC66=Výsledky!$IH$8,Tipy!HC66=Výsledky!$IH$9),VLOOKUP(Tipy!HC66,'Kategórie hráčov'!$A$2:$B$51,2,FALSE),0))</f>
        <v>0</v>
      </c>
      <c r="IK72" s="61">
        <f>IF(ISBLANK($IM$3),"",IF(OR(Tipy!HD66=Výsledky!$IK$6,Tipy!HD66=Výsledky!$IK$7,Tipy!HD66=Výsledky!$IK$8,Tipy!HD66=Výsledky!$IK$9),VLOOKUP(Tipy!HD66,'Kategórie hráčov'!$A$27:$B$76,2,FALSE),0))</f>
        <v>0</v>
      </c>
      <c r="IL72" s="62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65" t="str">
        <f>IF(ISBLANK($IM$3),"",IF(ISBLANK(Tipy!GZ66),"-",SUM(IH72:IL72)))</f>
        <v>-</v>
      </c>
      <c r="IN72" s="64"/>
      <c r="IO72" s="61">
        <f>IF(ISBLANK($IT$3),"",IF(ISBLANK(Tipy!HF66),0,IF(AND(Tipy!HF66=Výsledky!$IR$3,Tipy!HH66=Výsledky!$IT$3),60,0)))</f>
        <v>0</v>
      </c>
      <c r="IP72" s="61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61">
        <f>IF(ISBLANK($IT$3),"",IF(OR(Tipy!HI66=Výsledky!$IO$6,Tipy!HI66=Výsledky!$IO$7,Tipy!HI66=Výsledky!$IO$8,Tipy!HI66=Výsledky!$IO$9),VLOOKUP(Tipy!HI66,'Kategórie hráčov'!$A$2:$B$51,2,FALSE),0))</f>
        <v>0</v>
      </c>
      <c r="IR72" s="61">
        <f>IF(ISBLANK($IT$3),"",IF(OR(Tipy!HJ66=Výsledky!$IR$6,Tipy!HJ66=Výsledky!$IR$7,Tipy!HJ66=Výsledky!$IR$8,Tipy!HJ66=Výsledky!$IR$9),VLOOKUP(Tipy!HJ66,'Kategórie hráčov'!$A$27:$B$76,2,FALSE),0))</f>
        <v>0</v>
      </c>
      <c r="IS72" s="62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65" t="str">
        <f>IF(ISBLANK($IT$3),"",IF(ISBLANK(Tipy!HF66),"-",SUM(IO72:IS72)))</f>
        <v>-</v>
      </c>
      <c r="IU72" s="64"/>
      <c r="IV72" s="61">
        <f>IF(ISBLANK($JA$3),"",IF(ISBLANK(Tipy!HL66),0,IF(AND(Tipy!HL66=Výsledky!$IY$3,Tipy!HN66=Výsledky!$JA$3),60,0)))</f>
        <v>0</v>
      </c>
      <c r="IW72" s="61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61">
        <f>IF(ISBLANK($JA$3),"",IF(OR(Tipy!HO66=Výsledky!$IV$6,Tipy!HO66=Výsledky!$IV$7,Tipy!HO66=Výsledky!$IV$8,Tipy!HO66=Výsledky!$IV$9),IF(VLOOKUP(Tipy!HO66,'Kategórie hráčov'!$A$2:$B$46,2,FALSE)=30,30,20),0))</f>
        <v>0</v>
      </c>
      <c r="IY72" s="61">
        <f>IF(ISBLANK($JA$3),"",IF(OR(Tipy!HP66=Výsledky!$IY$6,Tipy!HP66=Výsledky!$IY$7,Tipy!HP66=Výsledky!$IY$8,Tipy!HP66=Výsledky!$IY$9),IF(VLOOKUP(Tipy!HP66,'Kategórie hráčov'!$A$2:$B$46,2,FALSE)=30,30,20),0))</f>
        <v>0</v>
      </c>
      <c r="IZ72" s="62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65" t="str">
        <f>IF(ISBLANK($JA$3),"",IF(ISBLANK(Tipy!HL66),"-",SUM(IV72:IZ72)))</f>
        <v>-</v>
      </c>
      <c r="JB72" s="64"/>
      <c r="JC72" s="102">
        <f>IF(ISBLANK($JH$3),"",IF(ISBLANK(Tipy!HR66),0,IF(AND(Tipy!HR66=Výsledky!$JF$3,Tipy!HT66=Výsledky!$JH$3),60,0)))</f>
        <v>0</v>
      </c>
      <c r="JD72" s="101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01">
        <f>IF(ISBLANK($JH$3),"",IF(OR(Tipy!HU66=Výsledky!$JC$6,Tipy!HU66=Výsledky!$JC$7,Tipy!HU66=Výsledky!$JC$8,Tipy!HU66=Výsledky!$JC$9),VLOOKUP(Tipy!HU66,'Kategórie hráčov'!$A$2:$B$51,2,FALSE),0))</f>
        <v>0</v>
      </c>
      <c r="JF72" s="101">
        <f>IF(ISBLANK($JH$3),"",IF(OR(Tipy!HV66=Výsledky!$JF$6,Tipy!HV66=Výsledky!$JF$7,Tipy!HV66=Výsledky!$JF$8,Tipy!HV66=Výsledky!$JF$9),VLOOKUP(Tipy!HV66,'Kategórie hráčov'!$A$27:$B$76,2,FALSE),0))</f>
        <v>0</v>
      </c>
      <c r="JG72" s="30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63" t="str">
        <f>IF(ISBLANK($JH$3),"",IF(ISBLANK(Tipy!HR66),"-",SUM(JC72:JG72)))</f>
        <v>-</v>
      </c>
      <c r="JI72" s="64"/>
      <c r="JJ72" s="61">
        <f>IF(ISBLANK($JH$3),"",IF(ISBLANK(Tipy!HX66),0,IF(AND(Tipy!HX66=Výsledky!$JF$3,Tipy!HZ66=Výsledky!$JH$3),60,0)))</f>
        <v>0</v>
      </c>
      <c r="JK72" s="61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61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61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62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65" t="str">
        <f>IF(ISBLANK($JH$3),"",IF(ISBLANK(Tipy!HX66),"-",SUM(JJ72:JN72)))</f>
        <v>-</v>
      </c>
      <c r="JP72" s="64"/>
      <c r="JQ72" s="61">
        <f>IF(ISBLANK($JV$3),"",IF(ISBLANK(Tipy!ID66),0,IF(AND(Tipy!ID66=Výsledky!$JT$3,Tipy!IF66=Výsledky!$JV$3),60,0)))</f>
        <v>0</v>
      </c>
      <c r="JR72" s="61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61">
        <f>IF(ISBLANK($JV$3),"",IF(OR(Tipy!IG66=Výsledky!$JQ$6,Tipy!IG66=Výsledky!$JQ$7,Tipy!IG66=Výsledky!$JQ$8,Tipy!IG66=Výsledky!$JQ$9),VLOOKUP(Tipy!IG66,'Kategórie hráčov'!$A$2:$B$51,2,FALSE),0))</f>
        <v>0</v>
      </c>
      <c r="JT72" s="61">
        <f>IF(ISBLANK($JV$3),"",IF(OR(Tipy!IH66=Výsledky!$JT$6,Tipy!IH66=Výsledky!$JT$7,Tipy!IH66=Výsledky!$JT$8,Tipy!IH66=Výsledky!$JT$9),VLOOKUP(Tipy!IH66,'Kategórie hráčov'!$A$27:$B$76,2,FALSE),0))</f>
        <v>0</v>
      </c>
      <c r="JU72" s="62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65" t="str">
        <f>IF(ISBLANK($JV$3),"",IF(ISBLANK(Tipy!ID66),"-",SUM(JQ72:JU72)))</f>
        <v>-</v>
      </c>
      <c r="JW72" s="64"/>
      <c r="JX72" s="61">
        <f>IF(ISBLANK($KQ$3),"",IF(ISBLANK(Tipy!IJ66),0,IF(AND(Tipy!IJ66=Výsledky!$KO$3,Tipy!IL66=Výsledky!$KQ$3),60,0)))</f>
        <v>0</v>
      </c>
      <c r="JY72" s="61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>0</v>
      </c>
      <c r="JZ72" s="61">
        <f>IF(ISBLANK($KQ$3),"",IF(OR(Tipy!IM66=Výsledky!$JX$6,Tipy!IM66=Výsledky!$JX$7,Tipy!IM66=Výsledky!$JX$8,Tipy!IM66=Výsledky!$JX$9),IF(VLOOKUP(Tipy!IM66,'Kategórie hráčov'!$A$2:$B$46,2,FALSE)=30,30,20),0))</f>
        <v>0</v>
      </c>
      <c r="KA72" s="61">
        <f>IF(ISBLANK($KQ$3),"",IF(OR(Tipy!IN66=Výsledky!$KA$6,Tipy!IN66=Výsledky!$KA$7,Tipy!IN66=Výsledky!$KA$8,Tipy!IN66=Výsledky!$KA$9),IF(VLOOKUP(Tipy!IN66,'Kategórie hráčov'!$A$2:$B$46,2,FALSE)=30,30,20),0))</f>
        <v>0</v>
      </c>
      <c r="KB72" s="62">
        <f>IF(ISBLANK($KQ$3),"",IF(ISBLANK(Tipy!IJ66),0,IF(OR(AND(Tipy!IJ66=Výsledky!$KO$3,OR(Tipy!IL66=Výsledky!$KQ$3+1,Tipy!IL66=Výsledky!$KQ$3-1)),AND(Tipy!IL66=Výsledky!$KQ$3,OR(Tipy!IJ66=Výsledky!$KO$3+1,Tipy!IJ66=Výsledky!$KO$3-1))),10,0)))</f>
        <v>0</v>
      </c>
      <c r="KC72" s="65" t="str">
        <f>IF(ISBLANK($KQ$3),"",IF(ISBLANK(Tipy!IJ66),"-",SUM(JX72:KB72)))</f>
        <v>-</v>
      </c>
      <c r="KD72" s="64"/>
      <c r="KE72" s="61">
        <f>IF(ISBLANK($KJ$3),"",IF(ISBLANK(Tipy!IP66),0,IF(AND(Tipy!IP66=Výsledky!$KH$3,Tipy!IR66=Výsledky!$KJ$3),60,0)))</f>
        <v>0</v>
      </c>
      <c r="KF72" s="61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61">
        <f>IF(ISBLANK($KJ$3),"",IF(OR(Tipy!IS66=Výsledky!$KE$6,Tipy!IS66=Výsledky!$KE$7,Tipy!IS66=Výsledky!$KE$8,Tipy!IS66=Výsledky!$KE$9),VLOOKUP(Tipy!IS66,'Kategórie hráčov'!$A$2:$B$51,2,FALSE),0))</f>
        <v>0</v>
      </c>
      <c r="KH72" s="61">
        <f>IF(ISBLANK($KJ$3),"",IF(OR(Tipy!IT66=Výsledky!$KH$6,Tipy!IT66=Výsledky!$KH$7,Tipy!IT66=Výsledky!$KH$8,Tipy!IT66=Výsledky!$KH$9),VLOOKUP(Tipy!IT66,'Kategórie hráčov'!$A$27:$B$76,2,FALSE),0))</f>
        <v>0</v>
      </c>
      <c r="KI72" s="62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65" t="str">
        <f>IF(ISBLANK($KJ$3),"",IF(ISBLANK(Tipy!IP66),"-",SUM(KE72:KI72)))</f>
        <v>-</v>
      </c>
      <c r="KK72" s="64"/>
      <c r="KL72" s="61">
        <f>IF(ISBLANK($KQ$3),"",IF(ISBLANK(Tipy!IV66),0,IF(AND(Tipy!IV66=Výsledky!$KO$3,Tipy!IX66=Výsledky!$KQ$3),60,0)))</f>
        <v>0</v>
      </c>
      <c r="KM72" s="61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61">
        <f>IF(ISBLANK($KQ$3),"",IF(OR(Tipy!IY66=Výsledky!$KL$6,Tipy!IY66=Výsledky!$KL$7,Tipy!IY66=Výsledky!$KL$8,Tipy!IY66=Výsledky!$KL$9),VLOOKUP(Tipy!IY66,'Kategórie hráčov'!$A$2:$B$51,2,FALSE),0))</f>
        <v>0</v>
      </c>
      <c r="KO72" s="61">
        <f>IF(ISBLANK($KQ$3),"",IF(OR(Tipy!IZ66=Výsledky!$KO$6,Tipy!IZ66=Výsledky!$KO$7,Tipy!IZ66=Výsledky!$KO$8,Tipy!IZ66=Výsledky!$KO$9),VLOOKUP(Tipy!IZ66,'Kategórie hráčov'!$A$27:$B$76,2,FALSE),0))</f>
        <v>0</v>
      </c>
      <c r="KP72" s="62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65" t="str">
        <f>IF(ISBLANK($KJ$3),"",IF(ISBLANK(Tipy!IV66),"-",SUM(KL72:KP72)))</f>
        <v>-</v>
      </c>
      <c r="KR72" s="64"/>
      <c r="KS72" s="61">
        <f>IF(ISBLANK($KX$3),"",IF(ISBLANK(Tipy!JB66),0,IF(AND(Tipy!JB66=Výsledky!$KV$3,Tipy!JD66=Výsledky!$KX$3),60,0)))</f>
        <v>0</v>
      </c>
      <c r="KT72" s="61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61">
        <f>IF(ISBLANK($KX$3),"",IF(OR(Tipy!JE66=Výsledky!$KS$6,Tipy!JE66=Výsledky!$KS$7,Tipy!JE66=Výsledky!$KS$8,Tipy!JE66=Výsledky!$KS$9),VLOOKUP(Tipy!JE66,'Kategórie hráčov'!$A$2:$B$51,2,FALSE),0))</f>
        <v>0</v>
      </c>
      <c r="KV72" s="61">
        <f>IF(ISBLANK($KX$3),"",IF(OR(Tipy!JF66=Výsledky!$KV$6,Tipy!JF66=Výsledky!$KV$7,Tipy!JF66=Výsledky!$KV$8,Tipy!JF66=Výsledky!$KV$9),VLOOKUP(Tipy!JF66,'Kategórie hráčov'!$A$27:$B$76,2,FALSE),0))</f>
        <v>0</v>
      </c>
      <c r="KW72" s="62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65" t="str">
        <f>IF(ISBLANK($KX$3),"",IF(ISBLANK(Tipy!JB66),"-",SUM(KS72:KW72)))</f>
        <v>-</v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>
        <f>IF(ISBLANK($JH$3),"",IF(ISBLANK(Tipy!JU66),0,IF(AND(Tipy!JU66=Výsledky!$JF$3,Tipy!JW66=Výsledky!$JH$3),60,0)))</f>
        <v>0</v>
      </c>
      <c r="LH72" s="61" t="e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>#VALUE!</v>
      </c>
      <c r="LI72" s="61" t="e">
        <f>IF(ISBLANK($JH$3),"",IF(OR(Tipy!JX66=Výsledky!#REF!,Tipy!JX66=Výsledky!#REF!,Tipy!JX66=Výsledky!#REF!,Tipy!JX66=Výsledky!$JJ$9),IF(VLOOKUP(Tipy!JX66,'Kategórie hráčov'!$A$2:$B$46,2,FALSE)=30,30,20),0))</f>
        <v>#REF!</v>
      </c>
      <c r="LJ72" s="61" t="e">
        <f>IF(ISBLANK($JH$3),"",IF(OR(Tipy!JY66=Výsledky!#REF!,Tipy!JY66=Výsledky!#REF!,Tipy!JY66=Výsledky!#REF!,Tipy!JY66=Výsledky!$JM$9),IF(VLOOKUP(Tipy!JY66,'Kategórie hráčov'!$A$2:$B$46,2,FALSE)=30,30,20),0))</f>
        <v>#REF!</v>
      </c>
      <c r="LK72" s="62">
        <f>IF(ISBLANK($JH$3),"",IF(ISBLANK(Tipy!JU66),0,IF(OR(AND(Tipy!JU66=Výsledky!$JF$3,OR(Tipy!JW66=Výsledky!$JH$3+1,Tipy!JW66=Výsledky!$JH$3-1)),AND(Tipy!JW66=Výsledky!$JH$3,OR(Tipy!JU66=Výsledky!$JF$3+1,Tipy!JU66=Výsledky!$JF$3-1))),10,0)))</f>
        <v>0</v>
      </c>
      <c r="LL72" s="65" t="e">
        <f>IF(ISBLANK($JH$3),"",IF(ISBLANK(Tipy!JU66),"-",SUM(LG72:LK72)))</f>
        <v>#VALUE!</v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>
        <f>IF(ISBLANK($JH$3),"",IF(ISBLANK(Tipy!KI66),0,IF(AND(Tipy!KI66=Výsledky!$JF$3,Tipy!KK66=Výsledky!$JH$3),60,0)))</f>
        <v>0</v>
      </c>
      <c r="LV72" s="61" t="e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>#VALUE!</v>
      </c>
      <c r="LW72" s="61" t="e">
        <f>IF(ISBLANK($JH$3),"",IF(OR(Tipy!KL66=Výsledky!#REF!,Tipy!KL66=Výsledky!#REF!,Tipy!KL66=Výsledky!#REF!,Tipy!KL66=Výsledky!$JJ$9),IF(VLOOKUP(Tipy!KL66,'Kategórie hráčov'!$A$2:$B$46,2,FALSE)=30,30,20),0))</f>
        <v>#REF!</v>
      </c>
      <c r="LX72" s="61" t="e">
        <f>IF(ISBLANK($JH$3),"",IF(OR(Tipy!KM66=Výsledky!#REF!,Tipy!KM66=Výsledky!#REF!,Tipy!KM66=Výsledky!#REF!,Tipy!KM66=Výsledky!$JM$9),IF(VLOOKUP(Tipy!KM66,'Kategórie hráčov'!$A$2:$B$46,2,FALSE)=30,30,20),0))</f>
        <v>#REF!</v>
      </c>
      <c r="LY72" s="62">
        <f>IF(ISBLANK($JH$3),"",IF(ISBLANK(Tipy!KI66),0,IF(OR(AND(Tipy!KI66=Výsledky!$JF$3,OR(Tipy!KK66=Výsledky!$JH$3+1,Tipy!KK66=Výsledky!$JH$3-1)),AND(Tipy!KK66=Výsledky!$JH$3,OR(Tipy!KI66=Výsledky!$JF$3+1,Tipy!KI66=Výsledky!$JF$3-1))),10,0)))</f>
        <v>0</v>
      </c>
      <c r="LZ72" s="65" t="e">
        <f>IF(ISBLANK($JH$3),"",IF(ISBLANK(Tipy!KI66),"-",SUM(LU72:LY72)))</f>
        <v>#VALUE!</v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 x14ac:dyDescent="0.2">
      <c r="A73" s="287">
        <f>Tipy!A67</f>
        <v>69</v>
      </c>
      <c r="B73" s="302" t="s">
        <v>330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>
        <f>IF(ISBLANK($GB$3),"",IF(ISBLANK(Tipy!EX67),0,IF(AND(Tipy!EX67=Výsledky!$FZ$3,Tipy!EZ67=Výsledky!$GB$3),60,0)))</f>
        <v>0</v>
      </c>
      <c r="FX73" s="61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61">
        <f>IF(ISBLANK($GB$3),"",IF(OR(Tipy!FA67=Výsledky!$FW$6,Tipy!FA67=Výsledky!$FW$7,Tipy!FA67=Výsledky!$FW$8,Tipy!FA67=Výsledky!$FW$9),IF(VLOOKUP(Tipy!FA67,'Kategórie hráčov'!$A$2:$B$46,2,FALSE)=30,30,20),0))</f>
        <v>0</v>
      </c>
      <c r="FZ73" s="61">
        <f>IF(ISBLANK($GB$3),"",IF(OR(Tipy!FB67=Výsledky!$FZ$6,Tipy!FB67=Výsledky!$FZ$7,Tipy!FB67=Výsledky!$FZ$8,Tipy!FB67=Výsledky!$FZ$9),IF(VLOOKUP(Tipy!FB67,'Kategórie hráčov'!$A$2:$B$46,2,FALSE)=30,30,20),0))</f>
        <v>0</v>
      </c>
      <c r="GA73" s="62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5">
        <f>IF(ISBLANK($GB$3),"",IF(ISBLANK(Tipy!EX67),"-",SUM(FW73:GA73)))</f>
        <v>0</v>
      </c>
      <c r="GC73" s="64"/>
      <c r="GD73" s="61">
        <f>IF(ISBLANK($GI$3),"",IF(ISBLANK(Tipy!FD67),0,IF(AND(Tipy!FD67=Výsledky!$GG$3,Tipy!FF67=Výsledky!$GI$3),60,0)))</f>
        <v>0</v>
      </c>
      <c r="GE73" s="61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61">
        <f>IF(ISBLANK($GI$3),"",IF(OR(Tipy!FG67=Výsledky!$GD$6,Tipy!FG67=Výsledky!$GD$7,Tipy!FG67=Výsledky!$GD$8,Tipy!FG67=Výsledky!$GD$9),VLOOKUP(Tipy!FG67,'Kategórie hráčov'!$A$2:$B$51,2,FALSE),0))</f>
        <v>0</v>
      </c>
      <c r="GG73" s="61">
        <f>IF(ISBLANK($GI$3),"",IF(OR(Tipy!FH67=Výsledky!$GG$6,Tipy!FH67=Výsledky!$GG$7,Tipy!FH67=Výsledky!$GG$8,Tipy!FH67=Výsledky!$GG$9),VLOOKUP(Tipy!FH67,'Kategórie hráčov'!$A$27:$B$76,2,FALSE),0))</f>
        <v>0</v>
      </c>
      <c r="GH73" s="62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5">
        <f>IF(ISBLANK($GI$3),"",IF(ISBLANK(Tipy!FD67),"-",SUM(GD73:GH73)))</f>
        <v>20</v>
      </c>
      <c r="GJ73" s="64"/>
      <c r="GK73" s="61">
        <f>IF(ISBLANK($GP$3),"",IF(ISBLANK(Tipy!FJ67),0,IF(AND(Tipy!FJ67=Výsledky!$GN$3,Tipy!FL67=Výsledky!$GP$3),60,0)))</f>
        <v>0</v>
      </c>
      <c r="GL73" s="61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61">
        <f>IF(ISBLANK($GP$3),"",IF(OR(Tipy!FM67=Výsledky!$GK$6,Tipy!FM67=Výsledky!$GK$7,Tipy!FM67=Výsledky!$GK$8,Tipy!FM67=Výsledky!$GK$9),VLOOKUP(Tipy!FM67,'Kategórie hráčov'!$A$2:$B$51,2,FALSE),0))</f>
        <v>0</v>
      </c>
      <c r="GN73" s="61">
        <f>IF(ISBLANK($GP$3),"",IF(OR(Tipy!FN67=Výsledky!$GN$6,Tipy!FN67=Výsledky!$GN$7,Tipy!FN67=Výsledky!$GN$8,Tipy!FN67=Výsledky!$GN$9),VLOOKUP(Tipy!FN67,'Kategórie hráčov'!$A$27:$B$76,2,FALSE),0))</f>
        <v>0</v>
      </c>
      <c r="GO73" s="62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5">
        <f>IF(ISBLANK($GP$3),"",IF(ISBLANK(Tipy!FJ67),"-",SUM(GK73:GO73)))</f>
        <v>0</v>
      </c>
      <c r="GQ73" s="64"/>
      <c r="GR73" s="61">
        <f>IF(ISBLANK($GW$3),"",IF(ISBLANK(Tipy!FP67),0,IF(AND(Tipy!FP67=Výsledky!$GU$3,Tipy!FR67=Výsledky!$GW$3),60,0)))</f>
        <v>0</v>
      </c>
      <c r="GS73" s="61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61">
        <f>IF(ISBLANK($GW$3),"",IF(OR(Tipy!FS67=Výsledky!$GR$6,Tipy!FS67=Výsledky!$GR$7,Tipy!FS67=Výsledky!$GR$8,Tipy!FS67=Výsledky!$GR$9),VLOOKUP(Tipy!FS67,'Kategórie hráčov'!$A$2:$B$51,2,FALSE),0))</f>
        <v>0</v>
      </c>
      <c r="GU73" s="61">
        <f>IF(ISBLANK($GW$3),"",IF(OR(Tipy!FT67=Výsledky!$GU$6,Tipy!FT67=Výsledky!$GU$7,Tipy!FT67=Výsledky!$GU$8,Tipy!FT67=Výsledky!$GU$9),VLOOKUP(Tipy!FT67,'Kategórie hráčov'!$A$27:$B$76,2,FALSE),0))</f>
        <v>0</v>
      </c>
      <c r="GV73" s="62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5">
        <f>IF(ISBLANK($GW$3),"",IF(ISBLANK(Tipy!FP67),"-",SUM(GR73:GV73)))</f>
        <v>30</v>
      </c>
      <c r="GX73" s="64"/>
      <c r="GY73" s="61">
        <f>IF(ISBLANK($HD$3),"",IF(ISBLANK(Tipy!FV67),0,IF(AND(Tipy!FV67=Výsledky!$HB$3,Tipy!FX67=Výsledky!$HD$3),60,0)))</f>
        <v>0</v>
      </c>
      <c r="GZ73" s="61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61">
        <f>IF(ISBLANK($HD$3),"",IF(OR(Tipy!FY67=Výsledky!$GY$6,Tipy!FY67=Výsledky!$GY$7,Tipy!FY67=Výsledky!$GY$8,Tipy!FY67=Výsledky!$GY$9),VLOOKUP(Tipy!FY67,'Kategórie hráčov'!$A$2:$B$51,2,FALSE),0))</f>
        <v>20</v>
      </c>
      <c r="HB73" s="61">
        <f>IF(ISBLANK($HD$3),"",IF(OR(Tipy!FZ67=Výsledky!$HB$6,Tipy!FZ67=Výsledky!$HB$7,Tipy!FZ67=Výsledky!$HB$8,Tipy!FZ67=Výsledky!$HB$9),VLOOKUP(Tipy!FZ67,'Kategórie hráčov'!$A$27:$B$76,2,FALSE),0))</f>
        <v>20</v>
      </c>
      <c r="HC73" s="62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5">
        <f>IF(ISBLANK($HD$3),"",IF(ISBLANK(Tipy!FV67),"-",SUM(GY73:HC73)))</f>
        <v>60</v>
      </c>
      <c r="HE73" s="64"/>
      <c r="HF73" s="61">
        <f>IF(ISBLANK($HK$3),"",IF(ISBLANK(Tipy!GB67),0,IF(AND(Tipy!GB67=Výsledky!$HI$3,Tipy!GD67=Výsledky!$HK$3),60,0)))</f>
        <v>0</v>
      </c>
      <c r="HG73" s="61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61">
        <f>IF(ISBLANK($HK$3),"",IF(OR(Tipy!GE67=Výsledky!$HF$6,Tipy!GE67=Výsledky!$HF$7,Tipy!GE67=Výsledky!$HF$8,Tipy!GE67=Výsledky!$HF$9),VLOOKUP(Tipy!GE67,'Kategórie hráčov'!$A$2:$B$51,2,FALSE),0))</f>
        <v>20</v>
      </c>
      <c r="HI73" s="61">
        <f>IF(ISBLANK($HK$3),"",IF(OR(Tipy!GF67=Výsledky!$HI$6,Tipy!GF67=Výsledky!$HI$7,Tipy!GF67=Výsledky!$HI$8,Tipy!GF67=Výsledky!$HI$9),VLOOKUP(Tipy!GF67,'Kategórie hráčov'!$A$27:$B$76,2,FALSE),0))</f>
        <v>0</v>
      </c>
      <c r="HJ73" s="62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5">
        <f>IF(ISBLANK($HK$3),"",IF(ISBLANK(Tipy!GB67),"-",SUM(HF73:HJ73)))</f>
        <v>20</v>
      </c>
      <c r="HL73" s="64"/>
      <c r="HM73" s="61">
        <f>IF(ISBLANK($HR$3),"",IF(ISBLANK(Tipy!GH67),0,IF(AND(Tipy!GH67=Výsledky!$HP$3,Tipy!GJ67=Výsledky!$HR$3),60,0)))</f>
        <v>0</v>
      </c>
      <c r="HN73" s="61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61">
        <f>IF(ISBLANK($HR$3),"",IF(OR(Tipy!GK67=Výsledky!$HM$6,Tipy!GK67=Výsledky!$HM$7,Tipy!GK67=Výsledky!$HM$8,Tipy!GK67=Výsledky!$HM$9),VLOOKUP(Tipy!GK67,'Kategórie hráčov'!$A$2:$B$51,2,FALSE),0))</f>
        <v>0</v>
      </c>
      <c r="HP73" s="61">
        <f>IF(ISBLANK($HR$3),"",IF(OR(Tipy!GL67=Výsledky!$HP$6,Tipy!GL67=Výsledky!$HP$7,Tipy!GL67=Výsledky!$HP$8,Tipy!GL67=Výsledky!$HP$9),VLOOKUP(Tipy!GL67,'Kategórie hráčov'!$A$27:$B$76,2,FALSE),0))</f>
        <v>0</v>
      </c>
      <c r="HQ73" s="62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5">
        <f>IF(ISBLANK($HR$3),"",IF(ISBLANK(Tipy!GH67),"-",SUM(HM73:HQ73)))</f>
        <v>20</v>
      </c>
      <c r="HS73" s="64"/>
      <c r="HT73" s="61">
        <f>IF(ISBLANK($HY$3),"",IF(ISBLANK(Tipy!GN67),0,IF(AND(Tipy!GN67=Výsledky!$HW$3,Tipy!GP67=Výsledky!$HY$3),60,0)))</f>
        <v>0</v>
      </c>
      <c r="HU73" s="61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61">
        <f>IF(ISBLANK($HY$3),"",IF(OR(Tipy!GQ67=Výsledky!$HT$6,Tipy!GQ67=Výsledky!$HT$7,Tipy!GQ67=Výsledky!$HT$8,Tipy!GQ67=Výsledky!$HT$9),VLOOKUP(Tipy!GQ67,'Kategórie hráčov'!$A$2:$B$51,2,FALSE),0))</f>
        <v>0</v>
      </c>
      <c r="HW73" s="61">
        <f>IF(ISBLANK($HY$3),"",IF(OR(Tipy!GR67=Výsledky!$HW$6,Tipy!GR67=Výsledky!$HW$7,Tipy!GR67=Výsledky!$HW$8,Tipy!GR67=Výsledky!$HW$9),VLOOKUP(Tipy!GR67,'Kategórie hráčov'!$A$27:$B$76,2,FALSE),0))</f>
        <v>0</v>
      </c>
      <c r="HX73" s="62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5" t="str">
        <f>IF(ISBLANK($HY$3),"",IF(ISBLANK(Tipy!GN67),"-",SUM(HT73:HX73)))</f>
        <v>-</v>
      </c>
      <c r="HZ73" s="64"/>
      <c r="IA73" s="61">
        <f>IF(ISBLANK($IF$3),"",IF(ISBLANK(Tipy!GT67),0,IF(AND(Tipy!GT67=Výsledky!$ID$3,Tipy!GV67=Výsledky!$IF$3),60,0)))</f>
        <v>0</v>
      </c>
      <c r="IB73" s="61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61">
        <f>IF(ISBLANK($IF$3),"",IF(OR(Tipy!GW67=Výsledky!$IA$6,Tipy!GW67=Výsledky!$IA$7,Tipy!GW67=Výsledky!$IA$8,Tipy!GW67=Výsledky!$IA$9),VLOOKUP(Tipy!GW67,'Kategórie hráčov'!$A$2:$B$51,2,FALSE),0))</f>
        <v>0</v>
      </c>
      <c r="ID73" s="61">
        <f>IF(ISBLANK($IF$3),"",IF(OR(Tipy!GX67=Výsledky!$ID$6,Tipy!GX67=Výsledky!$ID$7,Tipy!GX67=Výsledky!$ID$8,Tipy!GX67=Výsledky!$ID$9),IF(VLOOKUP(Tipy!GX67,'Kategórie hráčov'!$A$2:$B$46,2,FALSE)=30,30,20),0))</f>
        <v>0</v>
      </c>
      <c r="IE73" s="62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65">
        <f>IF(ISBLANK($IF$3),"",IF(ISBLANK(Tipy!GT67),"-",SUM(IA73:IE73)))</f>
        <v>0</v>
      </c>
      <c r="IG73" s="64"/>
      <c r="IH73" s="61">
        <f>IF(ISBLANK($IM$3),"",IF(ISBLANK(Tipy!GZ67),0,IF(AND(Tipy!GZ67=Výsledky!$IK$3,Tipy!HB67=Výsledky!$IM$3),60,0)))</f>
        <v>0</v>
      </c>
      <c r="II73" s="61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61">
        <f>IF(ISBLANK($IM$3),"",IF(OR(Tipy!HC67=Výsledky!$IH$6,Tipy!HC67=Výsledky!$IH$7,Tipy!HC67=Výsledky!$IH$8,Tipy!HC67=Výsledky!$IH$9),VLOOKUP(Tipy!HC67,'Kategórie hráčov'!$A$2:$B$51,2,FALSE),0))</f>
        <v>0</v>
      </c>
      <c r="IK73" s="61">
        <f>IF(ISBLANK($IM$3),"",IF(OR(Tipy!HD67=Výsledky!$IK$6,Tipy!HD67=Výsledky!$IK$7,Tipy!HD67=Výsledky!$IK$8,Tipy!HD67=Výsledky!$IK$9),VLOOKUP(Tipy!HD67,'Kategórie hráčov'!$A$27:$B$76,2,FALSE),0))</f>
        <v>0</v>
      </c>
      <c r="IL73" s="62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65" t="str">
        <f>IF(ISBLANK($IM$3),"",IF(ISBLANK(Tipy!GZ67),"-",SUM(IH73:IL73)))</f>
        <v>-</v>
      </c>
      <c r="IN73" s="64"/>
      <c r="IO73" s="61">
        <f>IF(ISBLANK($IT$3),"",IF(ISBLANK(Tipy!HF67),0,IF(AND(Tipy!HF67=Výsledky!$IR$3,Tipy!HH67=Výsledky!$IT$3),60,0)))</f>
        <v>0</v>
      </c>
      <c r="IP73" s="61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61">
        <f>IF(ISBLANK($IT$3),"",IF(OR(Tipy!HI67=Výsledky!$IO$6,Tipy!HI67=Výsledky!$IO$7,Tipy!HI67=Výsledky!$IO$8,Tipy!HI67=Výsledky!$IO$9),VLOOKUP(Tipy!HI67,'Kategórie hráčov'!$A$2:$B$51,2,FALSE),0))</f>
        <v>20</v>
      </c>
      <c r="IR73" s="61">
        <f>IF(ISBLANK($IT$3),"",IF(OR(Tipy!HJ67=Výsledky!$IR$6,Tipy!HJ67=Výsledky!$IR$7,Tipy!HJ67=Výsledky!$IR$8,Tipy!HJ67=Výsledky!$IR$9),VLOOKUP(Tipy!HJ67,'Kategórie hráčov'!$A$27:$B$76,2,FALSE),0))</f>
        <v>20</v>
      </c>
      <c r="IS73" s="62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65">
        <f>IF(ISBLANK($IT$3),"",IF(ISBLANK(Tipy!HF67),"-",SUM(IO73:IS73)))</f>
        <v>40</v>
      </c>
      <c r="IU73" s="64"/>
      <c r="IV73" s="61">
        <f>IF(ISBLANK($JA$3),"",IF(ISBLANK(Tipy!HL67),0,IF(AND(Tipy!HL67=Výsledky!$IY$3,Tipy!HN67=Výsledky!$JA$3),60,0)))</f>
        <v>0</v>
      </c>
      <c r="IW73" s="61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61">
        <f>IF(ISBLANK($JA$3),"",IF(OR(Tipy!HO67=Výsledky!$IV$6,Tipy!HO67=Výsledky!$IV$7,Tipy!HO67=Výsledky!$IV$8,Tipy!HO67=Výsledky!$IV$9),IF(VLOOKUP(Tipy!HO67,'Kategórie hráčov'!$A$2:$B$46,2,FALSE)=30,30,20),0))</f>
        <v>0</v>
      </c>
      <c r="IY73" s="61">
        <f>IF(ISBLANK($JA$3),"",IF(OR(Tipy!HP67=Výsledky!$IY$6,Tipy!HP67=Výsledky!$IY$7,Tipy!HP67=Výsledky!$IY$8,Tipy!HP67=Výsledky!$IY$9),IF(VLOOKUP(Tipy!HP67,'Kategórie hráčov'!$A$2:$B$46,2,FALSE)=30,30,20),0))</f>
        <v>0</v>
      </c>
      <c r="IZ73" s="62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65">
        <f>IF(ISBLANK($JA$3),"",IF(ISBLANK(Tipy!HL67),"-",SUM(IV73:IZ73)))</f>
        <v>0</v>
      </c>
      <c r="JB73" s="64"/>
      <c r="JC73" s="102">
        <f>IF(ISBLANK($JH$3),"",IF(ISBLANK(Tipy!HR67),0,IF(AND(Tipy!HR67=Výsledky!$JF$3,Tipy!HT67=Výsledky!$JH$3),60,0)))</f>
        <v>0</v>
      </c>
      <c r="JD73" s="101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01">
        <f>IF(ISBLANK($JH$3),"",IF(OR(Tipy!HU67=Výsledky!$JC$6,Tipy!HU67=Výsledky!$JC$7,Tipy!HU67=Výsledky!$JC$8,Tipy!HU67=Výsledky!$JC$9),VLOOKUP(Tipy!HU67,'Kategórie hráčov'!$A$2:$B$51,2,FALSE),0))</f>
        <v>0</v>
      </c>
      <c r="JF73" s="101">
        <f>IF(ISBLANK($JH$3),"",IF(OR(Tipy!HV67=Výsledky!$JF$6,Tipy!HV67=Výsledky!$JF$7,Tipy!HV67=Výsledky!$JF$8,Tipy!HV67=Výsledky!$JF$9),VLOOKUP(Tipy!HV67,'Kategórie hráčov'!$A$27:$B$76,2,FALSE),0))</f>
        <v>0</v>
      </c>
      <c r="JG73" s="30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63" t="str">
        <f>IF(ISBLANK($JH$3),"",IF(ISBLANK(Tipy!HR67),"-",SUM(JC73:JG73)))</f>
        <v>-</v>
      </c>
      <c r="JI73" s="64"/>
      <c r="JJ73" s="61">
        <f>IF(ISBLANK($JH$3),"",IF(ISBLANK(Tipy!HX67),0,IF(AND(Tipy!HX67=Výsledky!$JF$3,Tipy!HZ67=Výsledky!$JH$3),60,0)))</f>
        <v>0</v>
      </c>
      <c r="JK73" s="61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61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61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62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65" t="str">
        <f>IF(ISBLANK($JH$3),"",IF(ISBLANK(Tipy!HX67),"-",SUM(JJ73:JN73)))</f>
        <v>-</v>
      </c>
      <c r="JP73" s="64"/>
      <c r="JQ73" s="61">
        <f>IF(ISBLANK($JV$3),"",IF(ISBLANK(Tipy!ID67),0,IF(AND(Tipy!ID67=Výsledky!$JT$3,Tipy!IF67=Výsledky!$JV$3),60,0)))</f>
        <v>0</v>
      </c>
      <c r="JR73" s="61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61">
        <f>IF(ISBLANK($JV$3),"",IF(OR(Tipy!IG67=Výsledky!$JQ$6,Tipy!IG67=Výsledky!$JQ$7,Tipy!IG67=Výsledky!$JQ$8,Tipy!IG67=Výsledky!$JQ$9),VLOOKUP(Tipy!IG67,'Kategórie hráčov'!$A$2:$B$51,2,FALSE),0))</f>
        <v>0</v>
      </c>
      <c r="JT73" s="61">
        <f>IF(ISBLANK($JV$3),"",IF(OR(Tipy!IH67=Výsledky!$JT$6,Tipy!IH67=Výsledky!$JT$7,Tipy!IH67=Výsledky!$JT$8,Tipy!IH67=Výsledky!$JT$9),VLOOKUP(Tipy!IH67,'Kategórie hráčov'!$A$27:$B$76,2,FALSE),0))</f>
        <v>0</v>
      </c>
      <c r="JU73" s="62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65" t="str">
        <f>IF(ISBLANK($JV$3),"",IF(ISBLANK(Tipy!ID67),"-",SUM(JQ73:JU73)))</f>
        <v>-</v>
      </c>
      <c r="JW73" s="64"/>
      <c r="JX73" s="61">
        <f>IF(ISBLANK($KQ$3),"",IF(ISBLANK(Tipy!IJ67),0,IF(AND(Tipy!IJ67=Výsledky!$KO$3,Tipy!IL67=Výsledky!$KQ$3),60,0)))</f>
        <v>0</v>
      </c>
      <c r="JY73" s="61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>0</v>
      </c>
      <c r="JZ73" s="61">
        <f>IF(ISBLANK($KQ$3),"",IF(OR(Tipy!IM67=Výsledky!$JX$6,Tipy!IM67=Výsledky!$JX$7,Tipy!IM67=Výsledky!$JX$8,Tipy!IM67=Výsledky!$JX$9),IF(VLOOKUP(Tipy!IM67,'Kategórie hráčov'!$A$2:$B$46,2,FALSE)=30,30,20),0))</f>
        <v>0</v>
      </c>
      <c r="KA73" s="61">
        <f>IF(ISBLANK($KQ$3),"",IF(OR(Tipy!IN67=Výsledky!$KA$6,Tipy!IN67=Výsledky!$KA$7,Tipy!IN67=Výsledky!$KA$8,Tipy!IN67=Výsledky!$KA$9),IF(VLOOKUP(Tipy!IN67,'Kategórie hráčov'!$A$2:$B$46,2,FALSE)=30,30,20),0))</f>
        <v>0</v>
      </c>
      <c r="KB73" s="62">
        <f>IF(ISBLANK($KQ$3),"",IF(ISBLANK(Tipy!IJ67),0,IF(OR(AND(Tipy!IJ67=Výsledky!$KO$3,OR(Tipy!IL67=Výsledky!$KQ$3+1,Tipy!IL67=Výsledky!$KQ$3-1)),AND(Tipy!IL67=Výsledky!$KQ$3,OR(Tipy!IJ67=Výsledky!$KO$3+1,Tipy!IJ67=Výsledky!$KO$3-1))),10,0)))</f>
        <v>0</v>
      </c>
      <c r="KC73" s="65" t="str">
        <f>IF(ISBLANK($KQ$3),"",IF(ISBLANK(Tipy!IJ67),"-",SUM(JX73:KB73)))</f>
        <v>-</v>
      </c>
      <c r="KD73" s="64"/>
      <c r="KE73" s="61">
        <f>IF(ISBLANK($KJ$3),"",IF(ISBLANK(Tipy!IP67),0,IF(AND(Tipy!IP67=Výsledky!$KH$3,Tipy!IR67=Výsledky!$KJ$3),60,0)))</f>
        <v>0</v>
      </c>
      <c r="KF73" s="61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61">
        <f>IF(ISBLANK($KJ$3),"",IF(OR(Tipy!IS67=Výsledky!$KE$6,Tipy!IS67=Výsledky!$KE$7,Tipy!IS67=Výsledky!$KE$8,Tipy!IS67=Výsledky!$KE$9),VLOOKUP(Tipy!IS67,'Kategórie hráčov'!$A$2:$B$51,2,FALSE),0))</f>
        <v>0</v>
      </c>
      <c r="KH73" s="61">
        <f>IF(ISBLANK($KJ$3),"",IF(OR(Tipy!IT67=Výsledky!$KH$6,Tipy!IT67=Výsledky!$KH$7,Tipy!IT67=Výsledky!$KH$8,Tipy!IT67=Výsledky!$KH$9),VLOOKUP(Tipy!IT67,'Kategórie hráčov'!$A$27:$B$76,2,FALSE),0))</f>
        <v>0</v>
      </c>
      <c r="KI73" s="62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65" t="str">
        <f>IF(ISBLANK($KJ$3),"",IF(ISBLANK(Tipy!IP67),"-",SUM(KE73:KI73)))</f>
        <v>-</v>
      </c>
      <c r="KK73" s="64"/>
      <c r="KL73" s="61">
        <f>IF(ISBLANK($KQ$3),"",IF(ISBLANK(Tipy!IV67),0,IF(AND(Tipy!IV67=Výsledky!$KO$3,Tipy!IX67=Výsledky!$KQ$3),60,0)))</f>
        <v>0</v>
      </c>
      <c r="KM73" s="61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61">
        <f>IF(ISBLANK($KQ$3),"",IF(OR(Tipy!IY67=Výsledky!$KL$6,Tipy!IY67=Výsledky!$KL$7,Tipy!IY67=Výsledky!$KL$8,Tipy!IY67=Výsledky!$KL$9),VLOOKUP(Tipy!IY67,'Kategórie hráčov'!$A$2:$B$51,2,FALSE),0))</f>
        <v>0</v>
      </c>
      <c r="KO73" s="61">
        <f>IF(ISBLANK($KQ$3),"",IF(OR(Tipy!IZ67=Výsledky!$KO$6,Tipy!IZ67=Výsledky!$KO$7,Tipy!IZ67=Výsledky!$KO$8,Tipy!IZ67=Výsledky!$KO$9),VLOOKUP(Tipy!IZ67,'Kategórie hráčov'!$A$27:$B$76,2,FALSE),0))</f>
        <v>0</v>
      </c>
      <c r="KP73" s="62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65" t="str">
        <f>IF(ISBLANK($KJ$3),"",IF(ISBLANK(Tipy!IV67),"-",SUM(KL73:KP73)))</f>
        <v>-</v>
      </c>
      <c r="KR73" s="64"/>
      <c r="KS73" s="61">
        <f>IF(ISBLANK($KX$3),"",IF(ISBLANK(Tipy!JB67),0,IF(AND(Tipy!JB67=Výsledky!$KV$3,Tipy!JD67=Výsledky!$KX$3),60,0)))</f>
        <v>0</v>
      </c>
      <c r="KT73" s="61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61">
        <f>IF(ISBLANK($KX$3),"",IF(OR(Tipy!JE67=Výsledky!$KS$6,Tipy!JE67=Výsledky!$KS$7,Tipy!JE67=Výsledky!$KS$8,Tipy!JE67=Výsledky!$KS$9),VLOOKUP(Tipy!JE67,'Kategórie hráčov'!$A$2:$B$51,2,FALSE),0))</f>
        <v>0</v>
      </c>
      <c r="KV73" s="61">
        <f>IF(ISBLANK($KX$3),"",IF(OR(Tipy!JF67=Výsledky!$KV$6,Tipy!JF67=Výsledky!$KV$7,Tipy!JF67=Výsledky!$KV$8,Tipy!JF67=Výsledky!$KV$9),VLOOKUP(Tipy!JF67,'Kategórie hráčov'!$A$27:$B$76,2,FALSE),0))</f>
        <v>0</v>
      </c>
      <c r="KW73" s="62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65" t="str">
        <f>IF(ISBLANK($KX$3),"",IF(ISBLANK(Tipy!JB67),"-",SUM(KS73:KW73)))</f>
        <v>-</v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>
        <f>IF(ISBLANK($JH$3),"",IF(ISBLANK(Tipy!JU67),0,IF(AND(Tipy!JU67=Výsledky!$JF$3,Tipy!JW67=Výsledky!$JH$3),60,0)))</f>
        <v>0</v>
      </c>
      <c r="LH73" s="61" t="e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>#VALUE!</v>
      </c>
      <c r="LI73" s="61" t="e">
        <f>IF(ISBLANK($JH$3),"",IF(OR(Tipy!JX67=Výsledky!#REF!,Tipy!JX67=Výsledky!#REF!,Tipy!JX67=Výsledky!#REF!,Tipy!JX67=Výsledky!$JJ$9),IF(VLOOKUP(Tipy!JX67,'Kategórie hráčov'!$A$2:$B$46,2,FALSE)=30,30,20),0))</f>
        <v>#REF!</v>
      </c>
      <c r="LJ73" s="61" t="e">
        <f>IF(ISBLANK($JH$3),"",IF(OR(Tipy!JY67=Výsledky!#REF!,Tipy!JY67=Výsledky!#REF!,Tipy!JY67=Výsledky!#REF!,Tipy!JY67=Výsledky!$JM$9),IF(VLOOKUP(Tipy!JY67,'Kategórie hráčov'!$A$2:$B$46,2,FALSE)=30,30,20),0))</f>
        <v>#REF!</v>
      </c>
      <c r="LK73" s="62">
        <f>IF(ISBLANK($JH$3),"",IF(ISBLANK(Tipy!JU67),0,IF(OR(AND(Tipy!JU67=Výsledky!$JF$3,OR(Tipy!JW67=Výsledky!$JH$3+1,Tipy!JW67=Výsledky!$JH$3-1)),AND(Tipy!JW67=Výsledky!$JH$3,OR(Tipy!JU67=Výsledky!$JF$3+1,Tipy!JU67=Výsledky!$JF$3-1))),10,0)))</f>
        <v>0</v>
      </c>
      <c r="LL73" s="65" t="e">
        <f>IF(ISBLANK($JH$3),"",IF(ISBLANK(Tipy!JU67),"-",SUM(LG73:LK73)))</f>
        <v>#VALUE!</v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>
        <f>IF(ISBLANK($JH$3),"",IF(ISBLANK(Tipy!KI67),0,IF(AND(Tipy!KI67=Výsledky!$JF$3,Tipy!KK67=Výsledky!$JH$3),60,0)))</f>
        <v>0</v>
      </c>
      <c r="LV73" s="61" t="e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>#VALUE!</v>
      </c>
      <c r="LW73" s="61" t="e">
        <f>IF(ISBLANK($JH$3),"",IF(OR(Tipy!KL67=Výsledky!#REF!,Tipy!KL67=Výsledky!#REF!,Tipy!KL67=Výsledky!#REF!,Tipy!KL67=Výsledky!$JJ$9),IF(VLOOKUP(Tipy!KL67,'Kategórie hráčov'!$A$2:$B$46,2,FALSE)=30,30,20),0))</f>
        <v>#REF!</v>
      </c>
      <c r="LX73" s="61" t="e">
        <f>IF(ISBLANK($JH$3),"",IF(OR(Tipy!KM67=Výsledky!#REF!,Tipy!KM67=Výsledky!#REF!,Tipy!KM67=Výsledky!#REF!,Tipy!KM67=Výsledky!$JM$9),IF(VLOOKUP(Tipy!KM67,'Kategórie hráčov'!$A$2:$B$46,2,FALSE)=30,30,20),0))</f>
        <v>#REF!</v>
      </c>
      <c r="LY73" s="62">
        <f>IF(ISBLANK($JH$3),"",IF(ISBLANK(Tipy!KI67),0,IF(OR(AND(Tipy!KI67=Výsledky!$JF$3,OR(Tipy!KK67=Výsledky!$JH$3+1,Tipy!KK67=Výsledky!$JH$3-1)),AND(Tipy!KK67=Výsledky!$JH$3,OR(Tipy!KI67=Výsledky!$JF$3+1,Tipy!KI67=Výsledky!$JF$3-1))),10,0)))</f>
        <v>0</v>
      </c>
      <c r="LZ73" s="65" t="e">
        <f>IF(ISBLANK($JH$3),"",IF(ISBLANK(Tipy!KI67),"-",SUM(LU73:LY73)))</f>
        <v>#VALUE!</v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 x14ac:dyDescent="0.2">
      <c r="A74" s="287">
        <f>Tipy!A68</f>
        <v>60</v>
      </c>
      <c r="B74" s="302" t="s">
        <v>252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>
        <f>IF(ISBLANK($GB$3),"",IF(ISBLANK(Tipy!EX68),0,IF(AND(Tipy!EX68=Výsledky!$FZ$3,Tipy!EZ68=Výsledky!$GB$3),60,0)))</f>
        <v>0</v>
      </c>
      <c r="FX74" s="61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61">
        <f>IF(ISBLANK($GB$3),"",IF(OR(Tipy!FA68=Výsledky!$FW$6,Tipy!FA68=Výsledky!$FW$7,Tipy!FA68=Výsledky!$FW$8,Tipy!FA68=Výsledky!$FW$9),IF(VLOOKUP(Tipy!FA68,'Kategórie hráčov'!$A$2:$B$46,2,FALSE)=30,30,20),0))</f>
        <v>0</v>
      </c>
      <c r="FZ74" s="61">
        <f>IF(ISBLANK($GB$3),"",IF(OR(Tipy!FB68=Výsledky!$FZ$6,Tipy!FB68=Výsledky!$FZ$7,Tipy!FB68=Výsledky!$FZ$8,Tipy!FB68=Výsledky!$FZ$9),IF(VLOOKUP(Tipy!FB68,'Kategórie hráčov'!$A$2:$B$46,2,FALSE)=30,30,20),0))</f>
        <v>0</v>
      </c>
      <c r="GA74" s="62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5">
        <f>IF(ISBLANK($GB$3),"",IF(ISBLANK(Tipy!EX68),"-",SUM(FW74:GA74)))</f>
        <v>10</v>
      </c>
      <c r="GC74" s="64"/>
      <c r="GD74" s="61">
        <f>IF(ISBLANK($GI$3),"",IF(ISBLANK(Tipy!FD68),0,IF(AND(Tipy!FD68=Výsledky!$GG$3,Tipy!FF68=Výsledky!$GI$3),60,0)))</f>
        <v>0</v>
      </c>
      <c r="GE74" s="61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61">
        <f>IF(ISBLANK($GI$3),"",IF(OR(Tipy!FG68=Výsledky!$GD$6,Tipy!FG68=Výsledky!$GD$7,Tipy!FG68=Výsledky!$GD$8,Tipy!FG68=Výsledky!$GD$9),VLOOKUP(Tipy!FG68,'Kategórie hráčov'!$A$79:$B$79,2,FALSE),0))</f>
        <v>20</v>
      </c>
      <c r="GG74" s="61">
        <f>IF(ISBLANK($GI$3),"",IF(OR(Tipy!FH68=Výsledky!$GG$6,Tipy!FH68=Výsledky!$GG$7,Tipy!FH68=Výsledky!$GG$8,Tipy!FH68=Výsledky!$GG$9),VLOOKUP(Tipy!FH68,'Kategórie hráčov'!$A$27:$B$76,2,FALSE),0))</f>
        <v>0</v>
      </c>
      <c r="GH74" s="62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5">
        <f>IF(ISBLANK($GI$3),"",IF(ISBLANK(Tipy!FD68),"-",SUM(GD74:GH74)))</f>
        <v>20</v>
      </c>
      <c r="GJ74" s="64"/>
      <c r="GK74" s="61">
        <f>IF(ISBLANK($GP$3),"",IF(ISBLANK(Tipy!FJ68),0,IF(AND(Tipy!FJ68=Výsledky!$GN$3,Tipy!FL68=Výsledky!$GP$3),60,0)))</f>
        <v>0</v>
      </c>
      <c r="GL74" s="61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61">
        <f>IF(ISBLANK($GP$3),"",IF(OR(Tipy!FM68=Výsledky!$GK$6,Tipy!FM68=Výsledky!$GK$7,Tipy!FM68=Výsledky!$GK$8,Tipy!FM68=Výsledky!$GK$9),VLOOKUP(Tipy!FM68,'Kategórie hráčov'!$A$2:$B$51,2,FALSE),0))</f>
        <v>20</v>
      </c>
      <c r="GN74" s="61">
        <f>IF(ISBLANK($GP$3),"",IF(OR(Tipy!FN68=Výsledky!$GN$6,Tipy!FN68=Výsledky!$GN$7,Tipy!FN68=Výsledky!$GN$8,Tipy!FN68=Výsledky!$GN$9),VLOOKUP(Tipy!FN68,'Kategórie hráčov'!$A$27:$B$76,2,FALSE),0))</f>
        <v>0</v>
      </c>
      <c r="GO74" s="62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5">
        <f>IF(ISBLANK($GP$3),"",IF(ISBLANK(Tipy!FJ68),"-",SUM(GK74:GO74)))</f>
        <v>30</v>
      </c>
      <c r="GQ74" s="64"/>
      <c r="GR74" s="61">
        <f>IF(ISBLANK($GW$3),"",IF(ISBLANK(Tipy!FP68),0,IF(AND(Tipy!FP68=Výsledky!$GU$3,Tipy!FR68=Výsledky!$GW$3),60,0)))</f>
        <v>0</v>
      </c>
      <c r="GS74" s="61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61">
        <f>IF(ISBLANK($GW$3),"",IF(OR(Tipy!FS68=Výsledky!$GR$6,Tipy!FS68=Výsledky!$GR$7,Tipy!FS68=Výsledky!$GR$8,Tipy!FS68=Výsledky!$GR$9),VLOOKUP(Tipy!FS68,'Kategórie hráčov'!$A$2:$B$51,2,FALSE),0))</f>
        <v>20</v>
      </c>
      <c r="GU74" s="61">
        <f>IF(ISBLANK($GW$3),"",IF(OR(Tipy!FT68=Výsledky!$GU$6,Tipy!FT68=Výsledky!$GU$7,Tipy!FT68=Výsledky!$GU$8,Tipy!FT68=Výsledky!$GU$9),VLOOKUP(Tipy!FT68,'Kategórie hráčov'!$A$27:$B$76,2,FALSE),0))</f>
        <v>0</v>
      </c>
      <c r="GV74" s="62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5">
        <f>IF(ISBLANK($GW$3),"",IF(ISBLANK(Tipy!FP68),"-",SUM(GR74:GV74)))</f>
        <v>50</v>
      </c>
      <c r="GX74" s="64"/>
      <c r="GY74" s="61">
        <f>IF(ISBLANK($HD$3),"",IF(ISBLANK(Tipy!FV68),0,IF(AND(Tipy!FV68=Výsledky!$HB$3,Tipy!FX68=Výsledky!$HD$3),60,0)))</f>
        <v>0</v>
      </c>
      <c r="GZ74" s="61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61">
        <f>IF(ISBLANK($HD$3),"",IF(OR(Tipy!FY68=Výsledky!$GY$6,Tipy!FY68=Výsledky!$GY$7,Tipy!FY68=Výsledky!$GY$8,Tipy!FY68=Výsledky!$GY$9),VLOOKUP(Tipy!FY68,'Kategórie hráčov'!$A$2:$B$51,2,FALSE),0))</f>
        <v>0</v>
      </c>
      <c r="HB74" s="61">
        <f>IF(ISBLANK($HD$3),"",IF(OR(Tipy!FZ68=Výsledky!$HB$6,Tipy!FZ68=Výsledky!$HB$7,Tipy!FZ68=Výsledky!$HB$8,Tipy!FZ68=Výsledky!$HB$9),VLOOKUP(Tipy!FZ68,'Kategórie hráčov'!$A$27:$B$76,2,FALSE),0))</f>
        <v>0</v>
      </c>
      <c r="HC74" s="62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5">
        <f>IF(ISBLANK($HD$3),"",IF(ISBLANK(Tipy!FV68),"-",SUM(GY74:HC74)))</f>
        <v>20</v>
      </c>
      <c r="HE74" s="64"/>
      <c r="HF74" s="61">
        <f>IF(ISBLANK($HK$3),"",IF(ISBLANK(Tipy!GB68),0,IF(AND(Tipy!GB68=Výsledky!$HI$3,Tipy!GD68=Výsledky!$HK$3),60,0)))</f>
        <v>0</v>
      </c>
      <c r="HG74" s="61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61">
        <f>IF(ISBLANK($HK$3),"",IF(OR(Tipy!GE68=Výsledky!$HF$6,Tipy!GE68=Výsledky!$HF$7,Tipy!GE68=Výsledky!$HF$8,Tipy!GE68=Výsledky!$HF$9),VLOOKUP(Tipy!GE68,'Kategórie hráčov'!$A$2:$B$51,2,FALSE),0))</f>
        <v>0</v>
      </c>
      <c r="HI74" s="61">
        <f>IF(ISBLANK($HK$3),"",IF(OR(Tipy!GF68=Výsledky!$HI$6,Tipy!GF68=Výsledky!$HI$7,Tipy!GF68=Výsledky!$HI$8,Tipy!GF68=Výsledky!$HI$9),VLOOKUP(Tipy!GF68,'Kategórie hráčov'!$A$27:$B$76,2,FALSE),0))</f>
        <v>0</v>
      </c>
      <c r="HJ74" s="62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5" t="str">
        <f>IF(ISBLANK($HK$3),"",IF(ISBLANK(Tipy!GB68),"-",SUM(HF74:HJ74)))</f>
        <v>-</v>
      </c>
      <c r="HL74" s="64"/>
      <c r="HM74" s="61">
        <f>IF(ISBLANK($HR$3),"",IF(ISBLANK(Tipy!GH68),0,IF(AND(Tipy!GH68=Výsledky!$HP$3,Tipy!GJ68=Výsledky!$HR$3),60,0)))</f>
        <v>0</v>
      </c>
      <c r="HN74" s="61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61">
        <f>IF(ISBLANK($HR$3),"",IF(OR(Tipy!GK68=Výsledky!$HM$6,Tipy!GK68=Výsledky!$HM$7,Tipy!GK68=Výsledky!$HM$8,Tipy!GK68=Výsledky!$HM$9),VLOOKUP(Tipy!GK68,'Kategórie hráčov'!$A$2:$B$51,2,FALSE),0))</f>
        <v>20</v>
      </c>
      <c r="HP74" s="61">
        <f>IF(ISBLANK($HR$3),"",IF(OR(Tipy!GL68=Výsledky!$HP$6,Tipy!GL68=Výsledky!$HP$7,Tipy!GL68=Výsledky!$HP$8,Tipy!GL68=Výsledky!$HP$9),VLOOKUP(Tipy!GL68,'Kategórie hráčov'!$A$27:$B$76,2,FALSE),0))</f>
        <v>0</v>
      </c>
      <c r="HQ74" s="62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5">
        <f>IF(ISBLANK($HR$3),"",IF(ISBLANK(Tipy!GH68),"-",SUM(HM74:HQ74)))</f>
        <v>40</v>
      </c>
      <c r="HS74" s="64"/>
      <c r="HT74" s="61">
        <f>IF(ISBLANK($HY$3),"",IF(ISBLANK(Tipy!GN68),0,IF(AND(Tipy!GN68=Výsledky!$HW$3,Tipy!GP68=Výsledky!$HY$3),60,0)))</f>
        <v>0</v>
      </c>
      <c r="HU74" s="61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61">
        <f>IF(ISBLANK($HY$3),"",IF(OR(Tipy!GQ68=Výsledky!$HT$6,Tipy!GQ68=Výsledky!$HT$7,Tipy!GQ68=Výsledky!$HT$8,Tipy!GQ68=Výsledky!$HT$9),VLOOKUP(Tipy!GQ68,'Kategórie hráčov'!$A$2:$B$51,2,FALSE),0))</f>
        <v>20</v>
      </c>
      <c r="HW74" s="61">
        <f>IF(ISBLANK($HY$3),"",IF(OR(Tipy!GR68=Výsledky!$HW$6,Tipy!GR68=Výsledky!$HW$7,Tipy!GR68=Výsledky!$HW$8,Tipy!GR68=Výsledky!$HW$9),VLOOKUP(Tipy!GR68,'Kategórie hráčov'!$A$27:$B$76,2,FALSE),0))</f>
        <v>0</v>
      </c>
      <c r="HX74" s="62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5">
        <f>IF(ISBLANK($HY$3),"",IF(ISBLANK(Tipy!GN68),"-",SUM(HT74:HX74)))</f>
        <v>40</v>
      </c>
      <c r="HZ74" s="64"/>
      <c r="IA74" s="61">
        <f>IF(ISBLANK($IF$3),"",IF(ISBLANK(Tipy!GT68),0,IF(AND(Tipy!GT68=Výsledky!$ID$3,Tipy!GV68=Výsledky!$IF$3),60,0)))</f>
        <v>0</v>
      </c>
      <c r="IB74" s="61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61">
        <f>IF(ISBLANK($IF$3),"",IF(OR(Tipy!GW68=Výsledky!$IA$6,Tipy!GW68=Výsledky!$IA$7,Tipy!GW68=Výsledky!$IA$8,Tipy!GW68=Výsledky!$IA$9),VLOOKUP(Tipy!GW68,'Kategórie hráčov'!$A$2:$B$51,2,FALSE),0))</f>
        <v>0</v>
      </c>
      <c r="ID74" s="61">
        <f>IF(ISBLANK($IF$3),"",IF(OR(Tipy!GX68=Výsledky!$ID$6,Tipy!GX68=Výsledky!$ID$7,Tipy!GX68=Výsledky!$ID$8,Tipy!GX68=Výsledky!$ID$9),IF(VLOOKUP(Tipy!GX68,'Kategórie hráčov'!$A$2:$B$46,2,FALSE)=30,30,20),0))</f>
        <v>0</v>
      </c>
      <c r="IE74" s="62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65">
        <f>IF(ISBLANK($IF$3),"",IF(ISBLANK(Tipy!GT68),"-",SUM(IA74:IE74)))</f>
        <v>0</v>
      </c>
      <c r="IG74" s="64"/>
      <c r="IH74" s="61">
        <f>IF(ISBLANK($IM$3),"",IF(ISBLANK(Tipy!GZ68),0,IF(AND(Tipy!GZ68=Výsledky!$IK$3,Tipy!HB68=Výsledky!$IM$3),60,0)))</f>
        <v>0</v>
      </c>
      <c r="II74" s="61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61">
        <f>IF(ISBLANK($IM$3),"",IF(OR(Tipy!HC68=Výsledky!$IH$6,Tipy!HC68=Výsledky!$IH$7,Tipy!HC68=Výsledky!$IH$8,Tipy!HC68=Výsledky!$IH$9),VLOOKUP(Tipy!HC68,'Kategórie hráčov'!$A$2:$B$51,2,FALSE),0))</f>
        <v>0</v>
      </c>
      <c r="IK74" s="61">
        <f>IF(ISBLANK($IM$3),"",IF(OR(Tipy!HD68=Výsledky!$IK$6,Tipy!HD68=Výsledky!$IK$7,Tipy!HD68=Výsledky!$IK$8,Tipy!HD68=Výsledky!$IK$9),VLOOKUP(Tipy!HD68,'Kategórie hráčov'!$A$27:$B$76,2,FALSE),0))</f>
        <v>0</v>
      </c>
      <c r="IL74" s="62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65">
        <f>IF(ISBLANK($IM$3),"",IF(ISBLANK(Tipy!GZ68),"-",SUM(IH74:IL74)))</f>
        <v>20</v>
      </c>
      <c r="IN74" s="64"/>
      <c r="IO74" s="61">
        <f>IF(ISBLANK($IT$3),"",IF(ISBLANK(Tipy!HF68),0,IF(AND(Tipy!HF68=Výsledky!$IR$3,Tipy!HH68=Výsledky!$IT$3),60,0)))</f>
        <v>0</v>
      </c>
      <c r="IP74" s="61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61">
        <f>IF(ISBLANK($IT$3),"",IF(OR(Tipy!HI68=Výsledky!$IO$6,Tipy!HI68=Výsledky!$IO$7,Tipy!HI68=Výsledky!$IO$8,Tipy!HI68=Výsledky!$IO$9),VLOOKUP(Tipy!HI68,'Kategórie hráčov'!$A$2:$B$51,2,FALSE),0))</f>
        <v>20</v>
      </c>
      <c r="IR74" s="61">
        <f>IF(ISBLANK($IT$3),"",IF(OR(Tipy!HJ68=Výsledky!$IR$6,Tipy!HJ68=Výsledky!$IR$7,Tipy!HJ68=Výsledky!$IR$8,Tipy!HJ68=Výsledky!$IR$9),VLOOKUP(Tipy!HJ68,'Kategórie hráčov'!$A$27:$B$76,2,FALSE),0))</f>
        <v>20</v>
      </c>
      <c r="IS74" s="62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65">
        <f>IF(ISBLANK($IT$3),"",IF(ISBLANK(Tipy!HF68),"-",SUM(IO74:IS74)))</f>
        <v>40</v>
      </c>
      <c r="IU74" s="64"/>
      <c r="IV74" s="61">
        <f>IF(ISBLANK($JA$3),"",IF(ISBLANK(Tipy!HL68),0,IF(AND(Tipy!HL68=Výsledky!$IY$3,Tipy!HN68=Výsledky!$JA$3),60,0)))</f>
        <v>0</v>
      </c>
      <c r="IW74" s="61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61">
        <f>IF(ISBLANK($JA$3),"",IF(OR(Tipy!HO68=Výsledky!$IV$6,Tipy!HO68=Výsledky!$IV$7,Tipy!HO68=Výsledky!$IV$8,Tipy!HO68=Výsledky!$IV$9),IF(VLOOKUP(Tipy!HO68,'Kategórie hráčov'!$A$2:$B$46,2,FALSE)=30,30,20),0))</f>
        <v>0</v>
      </c>
      <c r="IY74" s="61">
        <f>IF(ISBLANK($JA$3),"",IF(OR(Tipy!HP68=Výsledky!$IY$6,Tipy!HP68=Výsledky!$IY$7,Tipy!HP68=Výsledky!$IY$8,Tipy!HP68=Výsledky!$IY$9),IF(VLOOKUP(Tipy!HP68,'Kategórie hráčov'!$A$2:$B$46,2,FALSE)=30,30,20),0))</f>
        <v>0</v>
      </c>
      <c r="IZ74" s="62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65">
        <f>IF(ISBLANK($JA$3),"",IF(ISBLANK(Tipy!HL68),"-",SUM(IV74:IZ74)))</f>
        <v>0</v>
      </c>
      <c r="JB74" s="64"/>
      <c r="JC74" s="102">
        <f>IF(ISBLANK($JH$3),"",IF(ISBLANK(Tipy!HR68),0,IF(AND(Tipy!HR68=Výsledky!$JF$3,Tipy!HT68=Výsledky!$JH$3),60,0)))</f>
        <v>0</v>
      </c>
      <c r="JD74" s="101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01">
        <f>IF(ISBLANK($JH$3),"",IF(OR(Tipy!HU68=Výsledky!$JC$6,Tipy!HU68=Výsledky!$JC$7,Tipy!HU68=Výsledky!$JC$8,Tipy!HU68=Výsledky!$JC$9),VLOOKUP(Tipy!HU68,'Kategórie hráčov'!$A$2:$B$51,2,FALSE),0))</f>
        <v>0</v>
      </c>
      <c r="JF74" s="101">
        <f>IF(ISBLANK($JH$3),"",IF(OR(Tipy!HV68=Výsledky!$JF$6,Tipy!HV68=Výsledky!$JF$7,Tipy!HV68=Výsledky!$JF$8,Tipy!HV68=Výsledky!$JF$9),VLOOKUP(Tipy!HV68,'Kategórie hráčov'!$A$27:$B$76,2,FALSE),0))</f>
        <v>0</v>
      </c>
      <c r="JG74" s="30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63" t="str">
        <f>IF(ISBLANK($JH$3),"",IF(ISBLANK(Tipy!HR68),"-",SUM(JC74:JG74)))</f>
        <v>-</v>
      </c>
      <c r="JI74" s="64"/>
      <c r="JJ74" s="61">
        <f>IF(ISBLANK($JH$3),"",IF(ISBLANK(Tipy!HX68),0,IF(AND(Tipy!HX68=Výsledky!$JF$3,Tipy!HZ68=Výsledky!$JH$3),60,0)))</f>
        <v>0</v>
      </c>
      <c r="JK74" s="61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61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61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62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65" t="str">
        <f>IF(ISBLANK($JH$3),"",IF(ISBLANK(Tipy!HX68),"-",SUM(JJ74:JN74)))</f>
        <v>-</v>
      </c>
      <c r="JP74" s="64"/>
      <c r="JQ74" s="61">
        <f>IF(ISBLANK($JV$3),"",IF(ISBLANK(Tipy!ID68),0,IF(AND(Tipy!ID68=Výsledky!$JT$3,Tipy!IF68=Výsledky!$JV$3),60,0)))</f>
        <v>0</v>
      </c>
      <c r="JR74" s="61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61">
        <f>IF(ISBLANK($JV$3),"",IF(OR(Tipy!IG68=Výsledky!$JQ$6,Tipy!IG68=Výsledky!$JQ$7,Tipy!IG68=Výsledky!$JQ$8,Tipy!IG68=Výsledky!$JQ$9),VLOOKUP(Tipy!IG68,'Kategórie hráčov'!$A$2:$B$51,2,FALSE),0))</f>
        <v>0</v>
      </c>
      <c r="JT74" s="61">
        <f>IF(ISBLANK($JV$3),"",IF(OR(Tipy!IH68=Výsledky!$JT$6,Tipy!IH68=Výsledky!$JT$7,Tipy!IH68=Výsledky!$JT$8,Tipy!IH68=Výsledky!$JT$9),VLOOKUP(Tipy!IH68,'Kategórie hráčov'!$A$27:$B$76,2,FALSE),0))</f>
        <v>0</v>
      </c>
      <c r="JU74" s="62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65" t="str">
        <f>IF(ISBLANK($JV$3),"",IF(ISBLANK(Tipy!ID68),"-",SUM(JQ74:JU74)))</f>
        <v>-</v>
      </c>
      <c r="JW74" s="64"/>
      <c r="JX74" s="61">
        <f>IF(ISBLANK($KQ$3),"",IF(ISBLANK(Tipy!IJ68),0,IF(AND(Tipy!IJ68=Výsledky!$KO$3,Tipy!IL68=Výsledky!$KQ$3),60,0)))</f>
        <v>0</v>
      </c>
      <c r="JY74" s="61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>0</v>
      </c>
      <c r="JZ74" s="61">
        <f>IF(ISBLANK($KQ$3),"",IF(OR(Tipy!IM68=Výsledky!$JX$6,Tipy!IM68=Výsledky!$JX$7,Tipy!IM68=Výsledky!$JX$8,Tipy!IM68=Výsledky!$JX$9),IF(VLOOKUP(Tipy!IM68,'Kategórie hráčov'!$A$2:$B$46,2,FALSE)=30,30,20),0))</f>
        <v>0</v>
      </c>
      <c r="KA74" s="61">
        <f>IF(ISBLANK($KQ$3),"",IF(OR(Tipy!IN68=Výsledky!$KA$6,Tipy!IN68=Výsledky!$KA$7,Tipy!IN68=Výsledky!$KA$8,Tipy!IN68=Výsledky!$KA$9),IF(VLOOKUP(Tipy!IN68,'Kategórie hráčov'!$A$2:$B$46,2,FALSE)=30,30,20),0))</f>
        <v>0</v>
      </c>
      <c r="KB74" s="62">
        <f>IF(ISBLANK($KQ$3),"",IF(ISBLANK(Tipy!IJ68),0,IF(OR(AND(Tipy!IJ68=Výsledky!$KO$3,OR(Tipy!IL68=Výsledky!$KQ$3+1,Tipy!IL68=Výsledky!$KQ$3-1)),AND(Tipy!IL68=Výsledky!$KQ$3,OR(Tipy!IJ68=Výsledky!$KO$3+1,Tipy!IJ68=Výsledky!$KO$3-1))),10,0)))</f>
        <v>0</v>
      </c>
      <c r="KC74" s="65" t="str">
        <f>IF(ISBLANK($KQ$3),"",IF(ISBLANK(Tipy!IJ68),"-",SUM(JX74:KB74)))</f>
        <v>-</v>
      </c>
      <c r="KD74" s="64"/>
      <c r="KE74" s="61">
        <f>IF(ISBLANK($KJ$3),"",IF(ISBLANK(Tipy!IP68),0,IF(AND(Tipy!IP68=Výsledky!$KH$3,Tipy!IR68=Výsledky!$KJ$3),60,0)))</f>
        <v>0</v>
      </c>
      <c r="KF74" s="61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20</v>
      </c>
      <c r="KG74" s="61">
        <f>IF(ISBLANK($KJ$3),"",IF(OR(Tipy!IS68=Výsledky!$KE$6,Tipy!IS68=Výsledky!$KE$7,Tipy!IS68=Výsledky!$KE$8,Tipy!IS68=Výsledky!$KE$9),VLOOKUP(Tipy!IS68,'Kategórie hráčov'!$A$2:$B$51,2,FALSE),0))</f>
        <v>20</v>
      </c>
      <c r="KH74" s="61">
        <f>IF(ISBLANK($KJ$3),"",IF(OR(Tipy!IT68=Výsledky!$KH$6,Tipy!IT68=Výsledky!$KH$7,Tipy!IT68=Výsledky!$KH$8,Tipy!IT68=Výsledky!$KH$9),VLOOKUP(Tipy!IT68,'Kategórie hráčov'!$A$27:$B$76,2,FALSE),0))</f>
        <v>30</v>
      </c>
      <c r="KI74" s="62">
        <f>IF(ISBLANK($KJ$3),"",IF(ISBLANK(Tipy!IP68),0,IF(OR(AND(Tipy!IP68=Výsledky!$KH$3,OR(Tipy!IR68=Výsledky!$KJ$3+1,Tipy!IR68=Výsledky!$KJ$3-1)),AND(Tipy!IR68=Výsledky!$KJ$3,OR(Tipy!IP68=Výsledky!$KH$3+1,Tipy!IP68=Výsledky!$KH$3-1))),10,0)))</f>
        <v>10</v>
      </c>
      <c r="KJ74" s="65">
        <f>IF(ISBLANK($KJ$3),"",IF(ISBLANK(Tipy!IP68),"-",SUM(KE74:KI74)))</f>
        <v>80</v>
      </c>
      <c r="KK74" s="64"/>
      <c r="KL74" s="61">
        <f>IF(ISBLANK($KQ$3),"",IF(ISBLANK(Tipy!IV68),0,IF(AND(Tipy!IV68=Výsledky!$KO$3,Tipy!IX68=Výsledky!$KQ$3),60,0)))</f>
        <v>0</v>
      </c>
      <c r="KM74" s="61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61">
        <f>IF(ISBLANK($KQ$3),"",IF(OR(Tipy!IY68=Výsledky!$KL$6,Tipy!IY68=Výsledky!$KL$7,Tipy!IY68=Výsledky!$KL$8,Tipy!IY68=Výsledky!$KL$9),VLOOKUP(Tipy!IY68,'Kategórie hráčov'!$A$2:$B$51,2,FALSE),0))</f>
        <v>0</v>
      </c>
      <c r="KO74" s="61">
        <f>IF(ISBLANK($KQ$3),"",IF(OR(Tipy!IZ68=Výsledky!$KO$6,Tipy!IZ68=Výsledky!$KO$7,Tipy!IZ68=Výsledky!$KO$8,Tipy!IZ68=Výsledky!$KO$9),VLOOKUP(Tipy!IZ68,'Kategórie hráčov'!$A$27:$B$76,2,FALSE),0))</f>
        <v>0</v>
      </c>
      <c r="KP74" s="62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65" t="str">
        <f>IF(ISBLANK($KJ$3),"",IF(ISBLANK(Tipy!IV68),"-",SUM(KL74:KP74)))</f>
        <v>-</v>
      </c>
      <c r="KR74" s="64"/>
      <c r="KS74" s="61">
        <f>IF(ISBLANK($KX$3),"",IF(ISBLANK(Tipy!JB68),0,IF(AND(Tipy!JB68=Výsledky!$KV$3,Tipy!JD68=Výsledky!$KX$3),60,0)))</f>
        <v>0</v>
      </c>
      <c r="KT74" s="61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61">
        <f>IF(ISBLANK($KX$3),"",IF(OR(Tipy!JE68=Výsledky!$KS$6,Tipy!JE68=Výsledky!$KS$7,Tipy!JE68=Výsledky!$KS$8,Tipy!JE68=Výsledky!$KS$9),VLOOKUP(Tipy!JE68,'Kategórie hráčov'!$A$81:$B$81,2,FALSE),0))</f>
        <v>20</v>
      </c>
      <c r="KV74" s="61">
        <f>IF(ISBLANK($KX$3),"",IF(OR(Tipy!JF68=Výsledky!$KV$6,Tipy!JF68=Výsledky!$KV$7,Tipy!JF68=Výsledky!$KV$8,Tipy!JF68=Výsledky!$KV$9),VLOOKUP(Tipy!JF68,'Kategórie hráčov'!$A$27:$B$76,2,FALSE),0))</f>
        <v>0</v>
      </c>
      <c r="KW74" s="62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65">
        <f>IF(ISBLANK($KX$3),"",IF(ISBLANK(Tipy!JB68),"-",SUM(KS74:KW74)))</f>
        <v>20</v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>
        <f>IF(ISBLANK($JH$3),"",IF(ISBLANK(Tipy!JU68),0,IF(AND(Tipy!JU68=Výsledky!$JF$3,Tipy!JW68=Výsledky!$JH$3),60,0)))</f>
        <v>0</v>
      </c>
      <c r="LH74" s="61" t="e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>#VALUE!</v>
      </c>
      <c r="LI74" s="61" t="e">
        <f>IF(ISBLANK($JH$3),"",IF(OR(Tipy!JX68=Výsledky!#REF!,Tipy!JX68=Výsledky!#REF!,Tipy!JX68=Výsledky!#REF!,Tipy!JX68=Výsledky!$JJ$9),IF(VLOOKUP(Tipy!JX68,'Kategórie hráčov'!$A$2:$B$46,2,FALSE)=30,30,20),0))</f>
        <v>#REF!</v>
      </c>
      <c r="LJ74" s="61" t="e">
        <f>IF(ISBLANK($JH$3),"",IF(OR(Tipy!JY68=Výsledky!#REF!,Tipy!JY68=Výsledky!#REF!,Tipy!JY68=Výsledky!#REF!,Tipy!JY68=Výsledky!$JM$9),IF(VLOOKUP(Tipy!JY68,'Kategórie hráčov'!$A$2:$B$46,2,FALSE)=30,30,20),0))</f>
        <v>#REF!</v>
      </c>
      <c r="LK74" s="62">
        <f>IF(ISBLANK($JH$3),"",IF(ISBLANK(Tipy!JU68),0,IF(OR(AND(Tipy!JU68=Výsledky!$JF$3,OR(Tipy!JW68=Výsledky!$JH$3+1,Tipy!JW68=Výsledky!$JH$3-1)),AND(Tipy!JW68=Výsledky!$JH$3,OR(Tipy!JU68=Výsledky!$JF$3+1,Tipy!JU68=Výsledky!$JF$3-1))),10,0)))</f>
        <v>0</v>
      </c>
      <c r="LL74" s="65" t="e">
        <f>IF(ISBLANK($JH$3),"",IF(ISBLANK(Tipy!JU68),"-",SUM(LG74:LK74)))</f>
        <v>#VALUE!</v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>
        <f>IF(ISBLANK($JH$3),"",IF(ISBLANK(Tipy!KI68),0,IF(AND(Tipy!KI68=Výsledky!$JF$3,Tipy!KK68=Výsledky!$JH$3),60,0)))</f>
        <v>0</v>
      </c>
      <c r="LV74" s="61" t="e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>#VALUE!</v>
      </c>
      <c r="LW74" s="61" t="e">
        <f>IF(ISBLANK($JH$3),"",IF(OR(Tipy!KL68=Výsledky!#REF!,Tipy!KL68=Výsledky!#REF!,Tipy!KL68=Výsledky!#REF!,Tipy!KL68=Výsledky!$JJ$9),IF(VLOOKUP(Tipy!KL68,'Kategórie hráčov'!$A$2:$B$46,2,FALSE)=30,30,20),0))</f>
        <v>#REF!</v>
      </c>
      <c r="LX74" s="61" t="e">
        <f>IF(ISBLANK($JH$3),"",IF(OR(Tipy!KM68=Výsledky!#REF!,Tipy!KM68=Výsledky!#REF!,Tipy!KM68=Výsledky!#REF!,Tipy!KM68=Výsledky!$JM$9),IF(VLOOKUP(Tipy!KM68,'Kategórie hráčov'!$A$2:$B$46,2,FALSE)=30,30,20),0))</f>
        <v>#REF!</v>
      </c>
      <c r="LY74" s="62">
        <f>IF(ISBLANK($JH$3),"",IF(ISBLANK(Tipy!KI68),0,IF(OR(AND(Tipy!KI68=Výsledky!$JF$3,OR(Tipy!KK68=Výsledky!$JH$3+1,Tipy!KK68=Výsledky!$JH$3-1)),AND(Tipy!KK68=Výsledky!$JH$3,OR(Tipy!KI68=Výsledky!$JF$3+1,Tipy!KI68=Výsledky!$JF$3-1))),10,0)))</f>
        <v>0</v>
      </c>
      <c r="LZ74" s="65" t="e">
        <f>IF(ISBLANK($JH$3),"",IF(ISBLANK(Tipy!KI68),"-",SUM(LU74:LY74)))</f>
        <v>#VALUE!</v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 x14ac:dyDescent="0.2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>
        <f>IF(ISBLANK($GB$3),"",IF(ISBLANK(Tipy!EX69),0,IF(AND(Tipy!EX69=Výsledky!$FZ$3,Tipy!EZ69=Výsledky!$GB$3),60,0)))</f>
        <v>0</v>
      </c>
      <c r="FX75" s="61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61">
        <f>IF(ISBLANK($GB$3),"",IF(OR(Tipy!FA69=Výsledky!$FW$6,Tipy!FA69=Výsledky!$FW$7,Tipy!FA69=Výsledky!$FW$8,Tipy!FA69=Výsledky!$FW$9),IF(VLOOKUP(Tipy!FA69,'Kategórie hráčov'!$A$2:$B$46,2,FALSE)=30,30,20),0))</f>
        <v>0</v>
      </c>
      <c r="FZ75" s="61">
        <f>IF(ISBLANK($GB$3),"",IF(OR(Tipy!FB69=Výsledky!$FZ$6,Tipy!FB69=Výsledky!$FZ$7,Tipy!FB69=Výsledky!$FZ$8,Tipy!FB69=Výsledky!$FZ$9),IF(VLOOKUP(Tipy!FB69,'Kategórie hráčov'!$A$2:$B$46,2,FALSE)=30,30,20),0))</f>
        <v>0</v>
      </c>
      <c r="GA75" s="62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5" t="str">
        <f>IF(ISBLANK($GB$3),"",IF(ISBLANK(Tipy!EX69),"-",SUM(FW75:GA75)))</f>
        <v>-</v>
      </c>
      <c r="GC75" s="64"/>
      <c r="GD75" s="61">
        <f>IF(ISBLANK($GI$3),"",IF(ISBLANK(Tipy!FD69),0,IF(AND(Tipy!FD69=Výsledky!$GG$3,Tipy!FF69=Výsledky!$GI$3),60,0)))</f>
        <v>0</v>
      </c>
      <c r="GE75" s="61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61">
        <f>IF(ISBLANK($GI$3),"",IF(OR(Tipy!FG69=Výsledky!$GD$6,Tipy!FG69=Výsledky!$GD$7,Tipy!FG69=Výsledky!$GD$8,Tipy!FG69=Výsledky!$GD$9),VLOOKUP(Tipy!FG69,'Kategórie hráčov'!$A$2:$B$51,2,FALSE),0))</f>
        <v>0</v>
      </c>
      <c r="GG75" s="61">
        <f>IF(ISBLANK($GI$3),"",IF(OR(Tipy!FH69=Výsledky!$GG$6,Tipy!FH69=Výsledky!$GG$7,Tipy!FH69=Výsledky!$GG$8,Tipy!FH69=Výsledky!$GG$9),VLOOKUP(Tipy!FH69,'Kategórie hráčov'!$A$27:$B$76,2,FALSE),0))</f>
        <v>0</v>
      </c>
      <c r="GH75" s="62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5" t="str">
        <f>IF(ISBLANK($GI$3),"",IF(ISBLANK(Tipy!FD69),"-",SUM(GD75:GH75)))</f>
        <v>-</v>
      </c>
      <c r="GJ75" s="64"/>
      <c r="GK75" s="61">
        <f>IF(ISBLANK($GP$3),"",IF(ISBLANK(Tipy!FJ69),0,IF(AND(Tipy!FJ69=Výsledky!$GN$3,Tipy!FL69=Výsledky!$GP$3),60,0)))</f>
        <v>0</v>
      </c>
      <c r="GL75" s="61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61">
        <f>IF(ISBLANK($GP$3),"",IF(OR(Tipy!FM69=Výsledky!$GK$6,Tipy!FM69=Výsledky!$GK$7,Tipy!FM69=Výsledky!$GK$8,Tipy!FM69=Výsledky!$GK$9),VLOOKUP(Tipy!FM69,'Kategórie hráčov'!$A$2:$B$51,2,FALSE),0))</f>
        <v>0</v>
      </c>
      <c r="GN75" s="61">
        <f>IF(ISBLANK($GP$3),"",IF(OR(Tipy!FN69=Výsledky!$GN$6,Tipy!FN69=Výsledky!$GN$7,Tipy!FN69=Výsledky!$GN$8,Tipy!FN69=Výsledky!$GN$9),VLOOKUP(Tipy!FN69,'Kategórie hráčov'!$A$27:$B$76,2,FALSE),0))</f>
        <v>0</v>
      </c>
      <c r="GO75" s="62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5" t="str">
        <f>IF(ISBLANK($GP$3),"",IF(ISBLANK(Tipy!FJ69),"-",SUM(GK75:GO75)))</f>
        <v>-</v>
      </c>
      <c r="GQ75" s="64"/>
      <c r="GR75" s="61">
        <f>IF(ISBLANK($GW$3),"",IF(ISBLANK(Tipy!FP69),0,IF(AND(Tipy!FP69=Výsledky!$GU$3,Tipy!FR69=Výsledky!$GW$3),60,0)))</f>
        <v>0</v>
      </c>
      <c r="GS75" s="61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61">
        <f>IF(ISBLANK($GW$3),"",IF(OR(Tipy!FS69=Výsledky!$GR$6,Tipy!FS69=Výsledky!$GR$7,Tipy!FS69=Výsledky!$GR$8,Tipy!FS69=Výsledky!$GR$9),VLOOKUP(Tipy!FS69,'Kategórie hráčov'!$A$2:$B$51,2,FALSE),0))</f>
        <v>0</v>
      </c>
      <c r="GU75" s="61">
        <f>IF(ISBLANK($GW$3),"",IF(OR(Tipy!FT69=Výsledky!$GU$6,Tipy!FT69=Výsledky!$GU$7,Tipy!FT69=Výsledky!$GU$8,Tipy!FT69=Výsledky!$GU$9),VLOOKUP(Tipy!FT69,'Kategórie hráčov'!$A$27:$B$76,2,FALSE),0))</f>
        <v>0</v>
      </c>
      <c r="GV75" s="62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5" t="str">
        <f>IF(ISBLANK($GW$3),"",IF(ISBLANK(Tipy!FP69),"-",SUM(GR75:GV75)))</f>
        <v>-</v>
      </c>
      <c r="GX75" s="64"/>
      <c r="GY75" s="61">
        <f>IF(ISBLANK($HD$3),"",IF(ISBLANK(Tipy!FV69),0,IF(AND(Tipy!FV69=Výsledky!$HB$3,Tipy!FX69=Výsledky!$HD$3),60,0)))</f>
        <v>0</v>
      </c>
      <c r="GZ75" s="61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61">
        <f>IF(ISBLANK($HD$3),"",IF(OR(Tipy!FY69=Výsledky!$GY$6,Tipy!FY69=Výsledky!$GY$7,Tipy!FY69=Výsledky!$GY$8,Tipy!FY69=Výsledky!$GY$9),VLOOKUP(Tipy!FY69,'Kategórie hráčov'!$A$2:$B$51,2,FALSE),0))</f>
        <v>0</v>
      </c>
      <c r="HB75" s="61">
        <f>IF(ISBLANK($HD$3),"",IF(OR(Tipy!FZ69=Výsledky!$HB$6,Tipy!FZ69=Výsledky!$HB$7,Tipy!FZ69=Výsledky!$HB$8,Tipy!FZ69=Výsledky!$HB$9),VLOOKUP(Tipy!FZ69,'Kategórie hráčov'!$A$27:$B$76,2,FALSE),0))</f>
        <v>0</v>
      </c>
      <c r="HC75" s="62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5" t="str">
        <f>IF(ISBLANK($HD$3),"",IF(ISBLANK(Tipy!FV69),"-",SUM(GY75:HC75)))</f>
        <v>-</v>
      </c>
      <c r="HE75" s="64"/>
      <c r="HF75" s="61">
        <f>IF(ISBLANK($HK$3),"",IF(ISBLANK(Tipy!GB69),0,IF(AND(Tipy!GB69=Výsledky!$HI$3,Tipy!GD69=Výsledky!$HK$3),60,0)))</f>
        <v>0</v>
      </c>
      <c r="HG75" s="61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61">
        <f>IF(ISBLANK($HK$3),"",IF(OR(Tipy!GE69=Výsledky!$HF$6,Tipy!GE69=Výsledky!$HF$7,Tipy!GE69=Výsledky!$HF$8,Tipy!GE69=Výsledky!$HF$9),VLOOKUP(Tipy!GE69,'Kategórie hráčov'!$A$2:$B$51,2,FALSE),0))</f>
        <v>0</v>
      </c>
      <c r="HI75" s="61">
        <f>IF(ISBLANK($HK$3),"",IF(OR(Tipy!GF69=Výsledky!$HI$6,Tipy!GF69=Výsledky!$HI$7,Tipy!GF69=Výsledky!$HI$8,Tipy!GF69=Výsledky!$HI$9),VLOOKUP(Tipy!GF69,'Kategórie hráčov'!$A$27:$B$76,2,FALSE),0))</f>
        <v>0</v>
      </c>
      <c r="HJ75" s="62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5" t="str">
        <f>IF(ISBLANK($HK$3),"",IF(ISBLANK(Tipy!GB69),"-",SUM(HF75:HJ75)))</f>
        <v>-</v>
      </c>
      <c r="HL75" s="64"/>
      <c r="HM75" s="61">
        <f>IF(ISBLANK($HR$3),"",IF(ISBLANK(Tipy!GH69),0,IF(AND(Tipy!GH69=Výsledky!$HP$3,Tipy!GJ69=Výsledky!$HR$3),60,0)))</f>
        <v>0</v>
      </c>
      <c r="HN75" s="61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61">
        <f>IF(ISBLANK($HR$3),"",IF(OR(Tipy!GK69=Výsledky!$HM$6,Tipy!GK69=Výsledky!$HM$7,Tipy!GK69=Výsledky!$HM$8,Tipy!GK69=Výsledky!$HM$9),VLOOKUP(Tipy!GK69,'Kategórie hráčov'!$A$2:$B$51,2,FALSE),0))</f>
        <v>0</v>
      </c>
      <c r="HP75" s="61">
        <f>IF(ISBLANK($HR$3),"",IF(OR(Tipy!GL69=Výsledky!$HP$6,Tipy!GL69=Výsledky!$HP$7,Tipy!GL69=Výsledky!$HP$8,Tipy!GL69=Výsledky!$HP$9),VLOOKUP(Tipy!GL69,'Kategórie hráčov'!$A$27:$B$76,2,FALSE),0))</f>
        <v>0</v>
      </c>
      <c r="HQ75" s="62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5" t="str">
        <f>IF(ISBLANK($HR$3),"",IF(ISBLANK(Tipy!GH69),"-",SUM(HM75:HQ75)))</f>
        <v>-</v>
      </c>
      <c r="HS75" s="64"/>
      <c r="HT75" s="61">
        <f>IF(ISBLANK($HY$3),"",IF(ISBLANK(Tipy!GN69),0,IF(AND(Tipy!GN69=Výsledky!$HW$3,Tipy!GP69=Výsledky!$HY$3),60,0)))</f>
        <v>0</v>
      </c>
      <c r="HU75" s="61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61">
        <f>IF(ISBLANK($HY$3),"",IF(OR(Tipy!GQ69=Výsledky!$HT$6,Tipy!GQ69=Výsledky!$HT$7,Tipy!GQ69=Výsledky!$HT$8,Tipy!GQ69=Výsledky!$HT$9),VLOOKUP(Tipy!GQ69,'Kategórie hráčov'!$A$2:$B$51,2,FALSE),0))</f>
        <v>0</v>
      </c>
      <c r="HW75" s="61">
        <f>IF(ISBLANK($HY$3),"",IF(OR(Tipy!GR69=Výsledky!$HW$6,Tipy!GR69=Výsledky!$HW$7,Tipy!GR69=Výsledky!$HW$8,Tipy!GR69=Výsledky!$HW$9),VLOOKUP(Tipy!GR69,'Kategórie hráčov'!$A$27:$B$76,2,FALSE),0))</f>
        <v>0</v>
      </c>
      <c r="HX75" s="62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5" t="str">
        <f>IF(ISBLANK($HY$3),"",IF(ISBLANK(Tipy!GN69),"-",SUM(HT75:HX75)))</f>
        <v>-</v>
      </c>
      <c r="HZ75" s="64"/>
      <c r="IA75" s="61">
        <f>IF(ISBLANK($IF$3),"",IF(ISBLANK(Tipy!GT69),0,IF(AND(Tipy!GT69=Výsledky!$ID$3,Tipy!GV69=Výsledky!$IF$3),60,0)))</f>
        <v>0</v>
      </c>
      <c r="IB75" s="61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61">
        <f>IF(ISBLANK($IF$3),"",IF(OR(Tipy!GW69=Výsledky!$IA$6,Tipy!GW69=Výsledky!$IA$7,Tipy!GW69=Výsledky!$IA$8,Tipy!GW69=Výsledky!$IA$9),VLOOKUP(Tipy!GW69,'Kategórie hráčov'!$A$2:$B$51,2,FALSE),0))</f>
        <v>0</v>
      </c>
      <c r="ID75" s="61">
        <f>IF(ISBLANK($IF$3),"",IF(OR(Tipy!GX69=Výsledky!$ID$6,Tipy!GX69=Výsledky!$ID$7,Tipy!GX69=Výsledky!$ID$8,Tipy!GX69=Výsledky!$ID$9),IF(VLOOKUP(Tipy!GX69,'Kategórie hráčov'!$A$2:$B$46,2,FALSE)=30,30,20),0))</f>
        <v>0</v>
      </c>
      <c r="IE75" s="62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65" t="str">
        <f>IF(ISBLANK($IF$3),"",IF(ISBLANK(Tipy!GT69),"-",SUM(IA75:IE75)))</f>
        <v>-</v>
      </c>
      <c r="IG75" s="64"/>
      <c r="IH75" s="61">
        <f>IF(ISBLANK($IM$3),"",IF(ISBLANK(Tipy!GZ69),0,IF(AND(Tipy!GZ69=Výsledky!$IK$3,Tipy!HB69=Výsledky!$IM$3),60,0)))</f>
        <v>0</v>
      </c>
      <c r="II75" s="61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61">
        <f>IF(ISBLANK($IM$3),"",IF(OR(Tipy!HC69=Výsledky!$IH$6,Tipy!HC69=Výsledky!$IH$7,Tipy!HC69=Výsledky!$IH$8,Tipy!HC69=Výsledky!$IH$9),VLOOKUP(Tipy!HC69,'Kategórie hráčov'!$A$2:$B$51,2,FALSE),0))</f>
        <v>0</v>
      </c>
      <c r="IK75" s="61">
        <f>IF(ISBLANK($IM$3),"",IF(OR(Tipy!HD69=Výsledky!$IK$6,Tipy!HD69=Výsledky!$IK$7,Tipy!HD69=Výsledky!$IK$8,Tipy!HD69=Výsledky!$IK$9),VLOOKUP(Tipy!HD69,'Kategórie hráčov'!$A$27:$B$76,2,FALSE),0))</f>
        <v>0</v>
      </c>
      <c r="IL75" s="62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65" t="str">
        <f>IF(ISBLANK($IM$3),"",IF(ISBLANK(Tipy!GZ69),"-",SUM(IH75:IL75)))</f>
        <v>-</v>
      </c>
      <c r="IN75" s="64"/>
      <c r="IO75" s="61">
        <f>IF(ISBLANK($IT$3),"",IF(ISBLANK(Tipy!HF69),0,IF(AND(Tipy!HF69=Výsledky!$IR$3,Tipy!HH69=Výsledky!$IT$3),60,0)))</f>
        <v>0</v>
      </c>
      <c r="IP75" s="61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61">
        <f>IF(ISBLANK($IT$3),"",IF(OR(Tipy!HI69=Výsledky!$IO$6,Tipy!HI69=Výsledky!$IO$7,Tipy!HI69=Výsledky!$IO$8,Tipy!HI69=Výsledky!$IO$9),VLOOKUP(Tipy!HI69,'Kategórie hráčov'!$A$2:$B$51,2,FALSE),0))</f>
        <v>0</v>
      </c>
      <c r="IR75" s="61">
        <f>IF(ISBLANK($IT$3),"",IF(OR(Tipy!HJ69=Výsledky!$IR$6,Tipy!HJ69=Výsledky!$IR$7,Tipy!HJ69=Výsledky!$IR$8,Tipy!HJ69=Výsledky!$IR$9),VLOOKUP(Tipy!HJ69,'Kategórie hráčov'!$A$27:$B$76,2,FALSE),0))</f>
        <v>0</v>
      </c>
      <c r="IS75" s="62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65" t="str">
        <f>IF(ISBLANK($IT$3),"",IF(ISBLANK(Tipy!HF69),"-",SUM(IO75:IS75)))</f>
        <v>-</v>
      </c>
      <c r="IU75" s="64"/>
      <c r="IV75" s="61">
        <f>IF(ISBLANK($JA$3),"",IF(ISBLANK(Tipy!HL69),0,IF(AND(Tipy!HL69=Výsledky!$IY$3,Tipy!HN69=Výsledky!$JA$3),60,0)))</f>
        <v>0</v>
      </c>
      <c r="IW75" s="61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61">
        <f>IF(ISBLANK($JA$3),"",IF(OR(Tipy!HO69=Výsledky!$IV$6,Tipy!HO69=Výsledky!$IV$7,Tipy!HO69=Výsledky!$IV$8,Tipy!HO69=Výsledky!$IV$9),IF(VLOOKUP(Tipy!HO69,'Kategórie hráčov'!$A$2:$B$46,2,FALSE)=30,30,20),0))</f>
        <v>0</v>
      </c>
      <c r="IY75" s="61">
        <f>IF(ISBLANK($JA$3),"",IF(OR(Tipy!HP69=Výsledky!$IY$6,Tipy!HP69=Výsledky!$IY$7,Tipy!HP69=Výsledky!$IY$8,Tipy!HP69=Výsledky!$IY$9),IF(VLOOKUP(Tipy!HP69,'Kategórie hráčov'!$A$2:$B$46,2,FALSE)=30,30,20),0))</f>
        <v>0</v>
      </c>
      <c r="IZ75" s="62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65" t="str">
        <f>IF(ISBLANK($JA$3),"",IF(ISBLANK(Tipy!HL69),"-",SUM(IV75:IZ75)))</f>
        <v>-</v>
      </c>
      <c r="JB75" s="64"/>
      <c r="JC75" s="102">
        <f>IF(ISBLANK($JH$3),"",IF(ISBLANK(Tipy!HR69),0,IF(AND(Tipy!HR69=Výsledky!$JF$3,Tipy!HT69=Výsledky!$JH$3),60,0)))</f>
        <v>0</v>
      </c>
      <c r="JD75" s="101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01">
        <f>IF(ISBLANK($JH$3),"",IF(OR(Tipy!HU69=Výsledky!$JC$6,Tipy!HU69=Výsledky!$JC$7,Tipy!HU69=Výsledky!$JC$8,Tipy!HU69=Výsledky!$JC$9),VLOOKUP(Tipy!HU69,'Kategórie hráčov'!$A$2:$B$51,2,FALSE),0))</f>
        <v>0</v>
      </c>
      <c r="JF75" s="101">
        <f>IF(ISBLANK($JH$3),"",IF(OR(Tipy!HV69=Výsledky!$JF$6,Tipy!HV69=Výsledky!$JF$7,Tipy!HV69=Výsledky!$JF$8,Tipy!HV69=Výsledky!$JF$9),VLOOKUP(Tipy!HV69,'Kategórie hráčov'!$A$27:$B$76,2,FALSE),0))</f>
        <v>0</v>
      </c>
      <c r="JG75" s="30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63" t="str">
        <f>IF(ISBLANK($JH$3),"",IF(ISBLANK(Tipy!HR69),"-",SUM(JC75:JG75)))</f>
        <v>-</v>
      </c>
      <c r="JI75" s="64"/>
      <c r="JJ75" s="61">
        <f>IF(ISBLANK($JH$3),"",IF(ISBLANK(Tipy!HX69),0,IF(AND(Tipy!HX69=Výsledky!$JF$3,Tipy!HZ69=Výsledky!$JH$3),60,0)))</f>
        <v>0</v>
      </c>
      <c r="JK75" s="61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61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61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62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65" t="str">
        <f>IF(ISBLANK($JH$3),"",IF(ISBLANK(Tipy!HX69),"-",SUM(JJ75:JN75)))</f>
        <v>-</v>
      </c>
      <c r="JP75" s="64"/>
      <c r="JQ75" s="61">
        <f>IF(ISBLANK($JV$3),"",IF(ISBLANK(Tipy!ID69),0,IF(AND(Tipy!ID69=Výsledky!$JT$3,Tipy!IF69=Výsledky!$JV$3),60,0)))</f>
        <v>0</v>
      </c>
      <c r="JR75" s="61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61">
        <f>IF(ISBLANK($JV$3),"",IF(OR(Tipy!IG69=Výsledky!$JQ$6,Tipy!IG69=Výsledky!$JQ$7,Tipy!IG69=Výsledky!$JQ$8,Tipy!IG69=Výsledky!$JQ$9),VLOOKUP(Tipy!IG69,'Kategórie hráčov'!$A$2:$B$51,2,FALSE),0))</f>
        <v>0</v>
      </c>
      <c r="JT75" s="61">
        <f>IF(ISBLANK($JV$3),"",IF(OR(Tipy!IH69=Výsledky!$JT$6,Tipy!IH69=Výsledky!$JT$7,Tipy!IH69=Výsledky!$JT$8,Tipy!IH69=Výsledky!$JT$9),VLOOKUP(Tipy!IH69,'Kategórie hráčov'!$A$27:$B$76,2,FALSE),0))</f>
        <v>0</v>
      </c>
      <c r="JU75" s="62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65" t="str">
        <f>IF(ISBLANK($JV$3),"",IF(ISBLANK(Tipy!ID69),"-",SUM(JQ75:JU75)))</f>
        <v>-</v>
      </c>
      <c r="JW75" s="64"/>
      <c r="JX75" s="61">
        <f>IF(ISBLANK($KQ$3),"",IF(ISBLANK(Tipy!IJ69),0,IF(AND(Tipy!IJ69=Výsledky!$KO$3,Tipy!IL69=Výsledky!$KQ$3),60,0)))</f>
        <v>0</v>
      </c>
      <c r="JY75" s="61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>0</v>
      </c>
      <c r="JZ75" s="61">
        <f>IF(ISBLANK($KQ$3),"",IF(OR(Tipy!IM69=Výsledky!$JX$6,Tipy!IM69=Výsledky!$JX$7,Tipy!IM69=Výsledky!$JX$8,Tipy!IM69=Výsledky!$JX$9),IF(VLOOKUP(Tipy!IM69,'Kategórie hráčov'!$A$2:$B$46,2,FALSE)=30,30,20),0))</f>
        <v>0</v>
      </c>
      <c r="KA75" s="61">
        <f>IF(ISBLANK($KQ$3),"",IF(OR(Tipy!IN69=Výsledky!$KA$6,Tipy!IN69=Výsledky!$KA$7,Tipy!IN69=Výsledky!$KA$8,Tipy!IN69=Výsledky!$KA$9),IF(VLOOKUP(Tipy!IN69,'Kategórie hráčov'!$A$2:$B$46,2,FALSE)=30,30,20),0))</f>
        <v>0</v>
      </c>
      <c r="KB75" s="62">
        <f>IF(ISBLANK($KQ$3),"",IF(ISBLANK(Tipy!IJ69),0,IF(OR(AND(Tipy!IJ69=Výsledky!$KO$3,OR(Tipy!IL69=Výsledky!$KQ$3+1,Tipy!IL69=Výsledky!$KQ$3-1)),AND(Tipy!IL69=Výsledky!$KQ$3,OR(Tipy!IJ69=Výsledky!$KO$3+1,Tipy!IJ69=Výsledky!$KO$3-1))),10,0)))</f>
        <v>0</v>
      </c>
      <c r="KC75" s="65" t="str">
        <f>IF(ISBLANK($KQ$3),"",IF(ISBLANK(Tipy!IJ69),"-",SUM(JX75:KB75)))</f>
        <v>-</v>
      </c>
      <c r="KD75" s="64"/>
      <c r="KE75" s="61">
        <f>IF(ISBLANK($KJ$3),"",IF(ISBLANK(Tipy!IP69),0,IF(AND(Tipy!IP69=Výsledky!$KH$3,Tipy!IR69=Výsledky!$KJ$3),60,0)))</f>
        <v>0</v>
      </c>
      <c r="KF75" s="61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61">
        <f>IF(ISBLANK($KJ$3),"",IF(OR(Tipy!IS69=Výsledky!$KE$6,Tipy!IS69=Výsledky!$KE$7,Tipy!IS69=Výsledky!$KE$8,Tipy!IS69=Výsledky!$KE$9),VLOOKUP(Tipy!IS69,'Kategórie hráčov'!$A$2:$B$51,2,FALSE),0))</f>
        <v>0</v>
      </c>
      <c r="KH75" s="61">
        <f>IF(ISBLANK($KJ$3),"",IF(OR(Tipy!IT69=Výsledky!$KH$6,Tipy!IT69=Výsledky!$KH$7,Tipy!IT69=Výsledky!$KH$8,Tipy!IT69=Výsledky!$KH$9),VLOOKUP(Tipy!IT69,'Kategórie hráčov'!$A$27:$B$76,2,FALSE),0))</f>
        <v>0</v>
      </c>
      <c r="KI75" s="62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65" t="str">
        <f>IF(ISBLANK($KJ$3),"",IF(ISBLANK(Tipy!IP69),"-",SUM(KE75:KI75)))</f>
        <v>-</v>
      </c>
      <c r="KK75" s="64"/>
      <c r="KL75" s="61">
        <f>IF(ISBLANK($KQ$3),"",IF(ISBLANK(Tipy!IV69),0,IF(AND(Tipy!IV69=Výsledky!$KO$3,Tipy!IX69=Výsledky!$KQ$3),60,0)))</f>
        <v>0</v>
      </c>
      <c r="KM75" s="61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61">
        <f>IF(ISBLANK($KQ$3),"",IF(OR(Tipy!IY69=Výsledky!$KL$6,Tipy!IY69=Výsledky!$KL$7,Tipy!IY69=Výsledky!$KL$8,Tipy!IY69=Výsledky!$KL$9),VLOOKUP(Tipy!IY69,'Kategórie hráčov'!$A$2:$B$51,2,FALSE),0))</f>
        <v>0</v>
      </c>
      <c r="KO75" s="61">
        <f>IF(ISBLANK($KQ$3),"",IF(OR(Tipy!IZ69=Výsledky!$KO$6,Tipy!IZ69=Výsledky!$KO$7,Tipy!IZ69=Výsledky!$KO$8,Tipy!IZ69=Výsledky!$KO$9),VLOOKUP(Tipy!IZ69,'Kategórie hráčov'!$A$27:$B$76,2,FALSE),0))</f>
        <v>0</v>
      </c>
      <c r="KP75" s="62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65" t="str">
        <f>IF(ISBLANK($KJ$3),"",IF(ISBLANK(Tipy!IV69),"-",SUM(KL75:KP75)))</f>
        <v>-</v>
      </c>
      <c r="KR75" s="64"/>
      <c r="KS75" s="61">
        <f>IF(ISBLANK($KX$3),"",IF(ISBLANK(Tipy!JB69),0,IF(AND(Tipy!JB69=Výsledky!$KV$3,Tipy!JD69=Výsledky!$KX$3),60,0)))</f>
        <v>0</v>
      </c>
      <c r="KT75" s="61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61">
        <f>IF(ISBLANK($KX$3),"",IF(OR(Tipy!JE69=Výsledky!$KS$6,Tipy!JE69=Výsledky!$KS$7,Tipy!JE69=Výsledky!$KS$8,Tipy!JE69=Výsledky!$KS$9),VLOOKUP(Tipy!JE69,'Kategórie hráčov'!$A$2:$B$51,2,FALSE),0))</f>
        <v>0</v>
      </c>
      <c r="KV75" s="61">
        <f>IF(ISBLANK($KX$3),"",IF(OR(Tipy!JF69=Výsledky!$KV$6,Tipy!JF69=Výsledky!$KV$7,Tipy!JF69=Výsledky!$KV$8,Tipy!JF69=Výsledky!$KV$9),VLOOKUP(Tipy!JF69,'Kategórie hráčov'!$A$27:$B$76,2,FALSE),0))</f>
        <v>0</v>
      </c>
      <c r="KW75" s="62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65" t="str">
        <f>IF(ISBLANK($KX$3),"",IF(ISBLANK(Tipy!JB69),"-",SUM(KS75:KW75)))</f>
        <v>-</v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>
        <f>IF(ISBLANK($JH$3),"",IF(ISBLANK(Tipy!JU69),0,IF(AND(Tipy!JU69=Výsledky!$JF$3,Tipy!JW69=Výsledky!$JH$3),60,0)))</f>
        <v>0</v>
      </c>
      <c r="LH75" s="61" t="e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>#VALUE!</v>
      </c>
      <c r="LI75" s="61" t="e">
        <f>IF(ISBLANK($JH$3),"",IF(OR(Tipy!JX69=Výsledky!#REF!,Tipy!JX69=Výsledky!#REF!,Tipy!JX69=Výsledky!#REF!,Tipy!JX69=Výsledky!$JJ$9),IF(VLOOKUP(Tipy!JX69,'Kategórie hráčov'!$A$2:$B$46,2,FALSE)=30,30,20),0))</f>
        <v>#REF!</v>
      </c>
      <c r="LJ75" s="61" t="e">
        <f>IF(ISBLANK($JH$3),"",IF(OR(Tipy!JY69=Výsledky!#REF!,Tipy!JY69=Výsledky!#REF!,Tipy!JY69=Výsledky!#REF!,Tipy!JY69=Výsledky!$JM$9),IF(VLOOKUP(Tipy!JY69,'Kategórie hráčov'!$A$2:$B$46,2,FALSE)=30,30,20),0))</f>
        <v>#REF!</v>
      </c>
      <c r="LK75" s="62">
        <f>IF(ISBLANK($JH$3),"",IF(ISBLANK(Tipy!JU69),0,IF(OR(AND(Tipy!JU69=Výsledky!$JF$3,OR(Tipy!JW69=Výsledky!$JH$3+1,Tipy!JW69=Výsledky!$JH$3-1)),AND(Tipy!JW69=Výsledky!$JH$3,OR(Tipy!JU69=Výsledky!$JF$3+1,Tipy!JU69=Výsledky!$JF$3-1))),10,0)))</f>
        <v>0</v>
      </c>
      <c r="LL75" s="65" t="e">
        <f>IF(ISBLANK($JH$3),"",IF(ISBLANK(Tipy!JU69),"-",SUM(LG75:LK75)))</f>
        <v>#VALUE!</v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>
        <f>IF(ISBLANK($JH$3),"",IF(ISBLANK(Tipy!KI69),0,IF(AND(Tipy!KI69=Výsledky!$JF$3,Tipy!KK69=Výsledky!$JH$3),60,0)))</f>
        <v>0</v>
      </c>
      <c r="LV75" s="61" t="e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>#VALUE!</v>
      </c>
      <c r="LW75" s="61" t="e">
        <f>IF(ISBLANK($JH$3),"",IF(OR(Tipy!KL69=Výsledky!#REF!,Tipy!KL69=Výsledky!#REF!,Tipy!KL69=Výsledky!#REF!,Tipy!KL69=Výsledky!$JJ$9),IF(VLOOKUP(Tipy!KL69,'Kategórie hráčov'!$A$2:$B$46,2,FALSE)=30,30,20),0))</f>
        <v>#REF!</v>
      </c>
      <c r="LX75" s="61" t="e">
        <f>IF(ISBLANK($JH$3),"",IF(OR(Tipy!KM69=Výsledky!#REF!,Tipy!KM69=Výsledky!#REF!,Tipy!KM69=Výsledky!#REF!,Tipy!KM69=Výsledky!$JM$9),IF(VLOOKUP(Tipy!KM69,'Kategórie hráčov'!$A$2:$B$46,2,FALSE)=30,30,20),0))</f>
        <v>#REF!</v>
      </c>
      <c r="LY75" s="62">
        <f>IF(ISBLANK($JH$3),"",IF(ISBLANK(Tipy!KI69),0,IF(OR(AND(Tipy!KI69=Výsledky!$JF$3,OR(Tipy!KK69=Výsledky!$JH$3+1,Tipy!KK69=Výsledky!$JH$3-1)),AND(Tipy!KK69=Výsledky!$JH$3,OR(Tipy!KI69=Výsledky!$JF$3+1,Tipy!KI69=Výsledky!$JF$3-1))),10,0)))</f>
        <v>0</v>
      </c>
      <c r="LZ75" s="65" t="e">
        <f>IF(ISBLANK($JH$3),"",IF(ISBLANK(Tipy!KI69),"-",SUM(LU75:LY75)))</f>
        <v>#VALUE!</v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hidden="1" customHeight="1" x14ac:dyDescent="0.2">
      <c r="A76" s="287">
        <f>Tipy!A70</f>
        <v>56</v>
      </c>
      <c r="B76" s="302" t="s">
        <v>323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>
        <f>IF(ISBLANK($GB$3),"",IF(ISBLANK(Tipy!EX70),0,IF(AND(Tipy!EX70=Výsledky!$FZ$3,Tipy!EZ70=Výsledky!$GB$3),60,0)))</f>
        <v>0</v>
      </c>
      <c r="FX76" s="61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61">
        <f>IF(ISBLANK($GB$3),"",IF(OR(Tipy!FA70=Výsledky!$FW$6,Tipy!FA70=Výsledky!$FW$7,Tipy!FA70=Výsledky!$FW$8,Tipy!FA70=Výsledky!$FW$9),IF(VLOOKUP(Tipy!FA70,'Kategórie hráčov'!$A$2:$B$46,2,FALSE)=30,30,20),0))</f>
        <v>0</v>
      </c>
      <c r="FZ76" s="61">
        <f>IF(ISBLANK($GB$3),"",IF(OR(Tipy!FB70=Výsledky!$FZ$6,Tipy!FB70=Výsledky!$FZ$7,Tipy!FB70=Výsledky!$FZ$8,Tipy!FB70=Výsledky!$FZ$9),IF(VLOOKUP(Tipy!FB70,'Kategórie hráčov'!$A$2:$B$46,2,FALSE)=30,30,20),0))</f>
        <v>0</v>
      </c>
      <c r="GA76" s="62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5" t="str">
        <f>IF(ISBLANK($GB$3),"",IF(ISBLANK(Tipy!EX70),"-",SUM(FW76:GA76)))</f>
        <v>-</v>
      </c>
      <c r="GC76" s="64"/>
      <c r="GD76" s="61">
        <f>IF(ISBLANK($GI$3),"",IF(ISBLANK(Tipy!FD70),0,IF(AND(Tipy!FD70=Výsledky!$GG$3,Tipy!FF70=Výsledky!$GI$3),60,0)))</f>
        <v>0</v>
      </c>
      <c r="GE76" s="61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61">
        <f>IF(ISBLANK($GI$3),"",IF(OR(Tipy!FG70=Výsledky!$GD$6,Tipy!FG70=Výsledky!$GD$7,Tipy!FG70=Výsledky!$GD$8,Tipy!FG70=Výsledky!$GD$9),VLOOKUP(Tipy!FG70,'Kategórie hráčov'!$A$2:$B$51,2,FALSE),0))</f>
        <v>0</v>
      </c>
      <c r="GG76" s="61">
        <f>IF(ISBLANK($GI$3),"",IF(OR(Tipy!FH70=Výsledky!$GG$6,Tipy!FH70=Výsledky!$GG$7,Tipy!FH70=Výsledky!$GG$8,Tipy!FH70=Výsledky!$GG$9),VLOOKUP(Tipy!FH70,'Kategórie hráčov'!$A$27:$B$76,2,FALSE),0))</f>
        <v>0</v>
      </c>
      <c r="GH76" s="62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5" t="str">
        <f>IF(ISBLANK($GI$3),"",IF(ISBLANK(Tipy!FD70),"-",SUM(GD76:GH76)))</f>
        <v>-</v>
      </c>
      <c r="GJ76" s="64"/>
      <c r="GK76" s="61">
        <f>IF(ISBLANK($GP$3),"",IF(ISBLANK(Tipy!FJ70),0,IF(AND(Tipy!FJ70=Výsledky!$GN$3,Tipy!FL70=Výsledky!$GP$3),60,0)))</f>
        <v>0</v>
      </c>
      <c r="GL76" s="61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61">
        <f>IF(ISBLANK($GP$3),"",IF(OR(Tipy!FM70=Výsledky!$GK$6,Tipy!FM70=Výsledky!$GK$7,Tipy!FM70=Výsledky!$GK$8,Tipy!FM70=Výsledky!$GK$9),VLOOKUP(Tipy!FM70,'Kategórie hráčov'!$A$2:$B$51,2,FALSE),0))</f>
        <v>0</v>
      </c>
      <c r="GN76" s="61">
        <f>IF(ISBLANK($GP$3),"",IF(OR(Tipy!FN70=Výsledky!$GN$6,Tipy!FN70=Výsledky!$GN$7,Tipy!FN70=Výsledky!$GN$8,Tipy!FN70=Výsledky!$GN$9),VLOOKUP(Tipy!FN70,'Kategórie hráčov'!$A$27:$B$76,2,FALSE),0))</f>
        <v>0</v>
      </c>
      <c r="GO76" s="62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5" t="str">
        <f>IF(ISBLANK($GP$3),"",IF(ISBLANK(Tipy!FJ70),"-",SUM(GK76:GO76)))</f>
        <v>-</v>
      </c>
      <c r="GQ76" s="64"/>
      <c r="GR76" s="61">
        <f>IF(ISBLANK($GW$3),"",IF(ISBLANK(Tipy!FP70),0,IF(AND(Tipy!FP70=Výsledky!$GU$3,Tipy!FR70=Výsledky!$GW$3),60,0)))</f>
        <v>0</v>
      </c>
      <c r="GS76" s="61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61">
        <f>IF(ISBLANK($GW$3),"",IF(OR(Tipy!FS70=Výsledky!$GR$6,Tipy!FS70=Výsledky!$GR$7,Tipy!FS70=Výsledky!$GR$8,Tipy!FS70=Výsledky!$GR$9),VLOOKUP(Tipy!FS70,'Kategórie hráčov'!$A$2:$B$51,2,FALSE),0))</f>
        <v>0</v>
      </c>
      <c r="GU76" s="61">
        <f>IF(ISBLANK($GW$3),"",IF(OR(Tipy!FT70=Výsledky!$GU$6,Tipy!FT70=Výsledky!$GU$7,Tipy!FT70=Výsledky!$GU$8,Tipy!FT70=Výsledky!$GU$9),VLOOKUP(Tipy!FT70,'Kategórie hráčov'!$A$27:$B$76,2,FALSE),0))</f>
        <v>0</v>
      </c>
      <c r="GV76" s="62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5" t="str">
        <f>IF(ISBLANK($GW$3),"",IF(ISBLANK(Tipy!FP70),"-",SUM(GR76:GV76)))</f>
        <v>-</v>
      </c>
      <c r="GX76" s="64"/>
      <c r="GY76" s="61">
        <f>IF(ISBLANK($HD$3),"",IF(ISBLANK(Tipy!FV70),0,IF(AND(Tipy!FV70=Výsledky!$HB$3,Tipy!FX70=Výsledky!$HD$3),60,0)))</f>
        <v>0</v>
      </c>
      <c r="GZ76" s="61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61">
        <f>IF(ISBLANK($HD$3),"",IF(OR(Tipy!FY70=Výsledky!$GY$6,Tipy!FY70=Výsledky!$GY$7,Tipy!FY70=Výsledky!$GY$8,Tipy!FY70=Výsledky!$GY$9),VLOOKUP(Tipy!FY70,'Kategórie hráčov'!$A$2:$B$51,2,FALSE),0))</f>
        <v>0</v>
      </c>
      <c r="HB76" s="61">
        <f>IF(ISBLANK($HD$3),"",IF(OR(Tipy!FZ70=Výsledky!$HB$6,Tipy!FZ70=Výsledky!$HB$7,Tipy!FZ70=Výsledky!$HB$8,Tipy!FZ70=Výsledky!$HB$9),VLOOKUP(Tipy!FZ70,'Kategórie hráčov'!$A$27:$B$76,2,FALSE),0))</f>
        <v>0</v>
      </c>
      <c r="HC76" s="62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5" t="str">
        <f>IF(ISBLANK($HD$3),"",IF(ISBLANK(Tipy!FV70),"-",SUM(GY76:HC76)))</f>
        <v>-</v>
      </c>
      <c r="HE76" s="64"/>
      <c r="HF76" s="61">
        <f>IF(ISBLANK($HK$3),"",IF(ISBLANK(Tipy!GB70),0,IF(AND(Tipy!GB70=Výsledky!$HI$3,Tipy!GD70=Výsledky!$HK$3),60,0)))</f>
        <v>0</v>
      </c>
      <c r="HG76" s="61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61">
        <f>IF(ISBLANK($HK$3),"",IF(OR(Tipy!GE70=Výsledky!$HF$6,Tipy!GE70=Výsledky!$HF$7,Tipy!GE70=Výsledky!$HF$8,Tipy!GE70=Výsledky!$HF$9),VLOOKUP(Tipy!GE70,'Kategórie hráčov'!$A$2:$B$51,2,FALSE),0))</f>
        <v>0</v>
      </c>
      <c r="HI76" s="61">
        <f>IF(ISBLANK($HK$3),"",IF(OR(Tipy!GF70=Výsledky!$HI$6,Tipy!GF70=Výsledky!$HI$7,Tipy!GF70=Výsledky!$HI$8,Tipy!GF70=Výsledky!$HI$9),VLOOKUP(Tipy!GF70,'Kategórie hráčov'!$A$27:$B$76,2,FALSE),0))</f>
        <v>0</v>
      </c>
      <c r="HJ76" s="62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5" t="str">
        <f>IF(ISBLANK($HK$3),"",IF(ISBLANK(Tipy!GB70),"-",SUM(HF76:HJ76)))</f>
        <v>-</v>
      </c>
      <c r="HL76" s="64"/>
      <c r="HM76" s="61">
        <f>IF(ISBLANK($HR$3),"",IF(ISBLANK(Tipy!GH70),0,IF(AND(Tipy!GH70=Výsledky!$HP$3,Tipy!GJ70=Výsledky!$HR$3),60,0)))</f>
        <v>0</v>
      </c>
      <c r="HN76" s="61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61">
        <f>IF(ISBLANK($HR$3),"",IF(OR(Tipy!GK70=Výsledky!$HM$6,Tipy!GK70=Výsledky!$HM$7,Tipy!GK70=Výsledky!$HM$8,Tipy!GK70=Výsledky!$HM$9),VLOOKUP(Tipy!GK70,'Kategórie hráčov'!$A$2:$B$51,2,FALSE),0))</f>
        <v>0</v>
      </c>
      <c r="HP76" s="61">
        <f>IF(ISBLANK($HR$3),"",IF(OR(Tipy!GL70=Výsledky!$HP$6,Tipy!GL70=Výsledky!$HP$7,Tipy!GL70=Výsledky!$HP$8,Tipy!GL70=Výsledky!$HP$9),VLOOKUP(Tipy!GL70,'Kategórie hráčov'!$A$27:$B$76,2,FALSE),0))</f>
        <v>0</v>
      </c>
      <c r="HQ76" s="62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5" t="str">
        <f>IF(ISBLANK($HR$3),"",IF(ISBLANK(Tipy!GH70),"-",SUM(HM76:HQ76)))</f>
        <v>-</v>
      </c>
      <c r="HS76" s="64"/>
      <c r="HT76" s="61">
        <f>IF(ISBLANK($HY$3),"",IF(ISBLANK(Tipy!GN70),0,IF(AND(Tipy!GN70=Výsledky!$HW$3,Tipy!GP70=Výsledky!$HY$3),60,0)))</f>
        <v>0</v>
      </c>
      <c r="HU76" s="61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61">
        <f>IF(ISBLANK($HY$3),"",IF(OR(Tipy!GQ70=Výsledky!$HT$6,Tipy!GQ70=Výsledky!$HT$7,Tipy!GQ70=Výsledky!$HT$8,Tipy!GQ70=Výsledky!$HT$9),VLOOKUP(Tipy!GQ70,'Kategórie hráčov'!$A$2:$B$51,2,FALSE),0))</f>
        <v>0</v>
      </c>
      <c r="HW76" s="61">
        <f>IF(ISBLANK($HY$3),"",IF(OR(Tipy!GR70=Výsledky!$HW$6,Tipy!GR70=Výsledky!$HW$7,Tipy!GR70=Výsledky!$HW$8,Tipy!GR70=Výsledky!$HW$9),VLOOKUP(Tipy!GR70,'Kategórie hráčov'!$A$27:$B$76,2,FALSE),0))</f>
        <v>0</v>
      </c>
      <c r="HX76" s="62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5" t="str">
        <f>IF(ISBLANK($HY$3),"",IF(ISBLANK(Tipy!GN70),"-",SUM(HT76:HX76)))</f>
        <v>-</v>
      </c>
      <c r="HZ76" s="64"/>
      <c r="IA76" s="61">
        <f>IF(ISBLANK($IF$3),"",IF(ISBLANK(Tipy!GT70),0,IF(AND(Tipy!GT70=Výsledky!$ID$3,Tipy!GV70=Výsledky!$IF$3),60,0)))</f>
        <v>0</v>
      </c>
      <c r="IB76" s="61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61">
        <f>IF(ISBLANK($IF$3),"",IF(OR(Tipy!GW70=Výsledky!$IA$6,Tipy!GW70=Výsledky!$IA$7,Tipy!GW70=Výsledky!$IA$8,Tipy!GW70=Výsledky!$IA$9),VLOOKUP(Tipy!GW70,'Kategórie hráčov'!$A$2:$B$51,2,FALSE),0))</f>
        <v>0</v>
      </c>
      <c r="ID76" s="61">
        <f>IF(ISBLANK($IF$3),"",IF(OR(Tipy!GX70=Výsledky!$ID$6,Tipy!GX70=Výsledky!$ID$7,Tipy!GX70=Výsledky!$ID$8,Tipy!GX70=Výsledky!$ID$9),IF(VLOOKUP(Tipy!GX70,'Kategórie hráčov'!$A$2:$B$46,2,FALSE)=30,30,20),0))</f>
        <v>0</v>
      </c>
      <c r="IE76" s="62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65" t="str">
        <f>IF(ISBLANK($IF$3),"",IF(ISBLANK(Tipy!GT70),"-",SUM(IA76:IE76)))</f>
        <v>-</v>
      </c>
      <c r="IG76" s="64"/>
      <c r="IH76" s="61">
        <f>IF(ISBLANK($IM$3),"",IF(ISBLANK(Tipy!GZ70),0,IF(AND(Tipy!GZ70=Výsledky!$IK$3,Tipy!HB70=Výsledky!$IM$3),60,0)))</f>
        <v>0</v>
      </c>
      <c r="II76" s="61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61">
        <f>IF(ISBLANK($IM$3),"",IF(OR(Tipy!HC70=Výsledky!$IH$6,Tipy!HC70=Výsledky!$IH$7,Tipy!HC70=Výsledky!$IH$8,Tipy!HC70=Výsledky!$IH$9),VLOOKUP(Tipy!HC70,'Kategórie hráčov'!$A$2:$B$51,2,FALSE),0))</f>
        <v>0</v>
      </c>
      <c r="IK76" s="61">
        <f>IF(ISBLANK($IM$3),"",IF(OR(Tipy!HD70=Výsledky!$IK$6,Tipy!HD70=Výsledky!$IK$7,Tipy!HD70=Výsledky!$IK$8,Tipy!HD70=Výsledky!$IK$9),VLOOKUP(Tipy!HD70,'Kategórie hráčov'!$A$27:$B$76,2,FALSE),0))</f>
        <v>0</v>
      </c>
      <c r="IL76" s="62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65" t="str">
        <f>IF(ISBLANK($IM$3),"",IF(ISBLANK(Tipy!GZ70),"-",SUM(IH76:IL76)))</f>
        <v>-</v>
      </c>
      <c r="IN76" s="64"/>
      <c r="IO76" s="61">
        <f>IF(ISBLANK($IT$3),"",IF(ISBLANK(Tipy!HF70),0,IF(AND(Tipy!HF70=Výsledky!$IR$3,Tipy!HH70=Výsledky!$IT$3),60,0)))</f>
        <v>0</v>
      </c>
      <c r="IP76" s="61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61">
        <f>IF(ISBLANK($IT$3),"",IF(OR(Tipy!HI70=Výsledky!$IO$6,Tipy!HI70=Výsledky!$IO$7,Tipy!HI70=Výsledky!$IO$8,Tipy!HI70=Výsledky!$IO$9),VLOOKUP(Tipy!HI70,'Kategórie hráčov'!$A$2:$B$51,2,FALSE),0))</f>
        <v>0</v>
      </c>
      <c r="IR76" s="61">
        <f>IF(ISBLANK($IT$3),"",IF(OR(Tipy!HJ70=Výsledky!$IR$6,Tipy!HJ70=Výsledky!$IR$7,Tipy!HJ70=Výsledky!$IR$8,Tipy!HJ70=Výsledky!$IR$9),VLOOKUP(Tipy!HJ70,'Kategórie hráčov'!$A$27:$B$76,2,FALSE),0))</f>
        <v>0</v>
      </c>
      <c r="IS76" s="62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65" t="str">
        <f>IF(ISBLANK($IT$3),"",IF(ISBLANK(Tipy!HF70),"-",SUM(IO76:IS76)))</f>
        <v>-</v>
      </c>
      <c r="IU76" s="64"/>
      <c r="IV76" s="61">
        <f>IF(ISBLANK($JA$3),"",IF(ISBLANK(Tipy!HL70),0,IF(AND(Tipy!HL70=Výsledky!$IY$3,Tipy!HN70=Výsledky!$JA$3),60,0)))</f>
        <v>0</v>
      </c>
      <c r="IW76" s="61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61">
        <f>IF(ISBLANK($JA$3),"",IF(OR(Tipy!HO70=Výsledky!$IV$6,Tipy!HO70=Výsledky!$IV$7,Tipy!HO70=Výsledky!$IV$8,Tipy!HO70=Výsledky!$IV$9),IF(VLOOKUP(Tipy!HO70,'Kategórie hráčov'!$A$2:$B$46,2,FALSE)=30,30,20),0))</f>
        <v>0</v>
      </c>
      <c r="IY76" s="61">
        <f>IF(ISBLANK($JA$3),"",IF(OR(Tipy!HP70=Výsledky!$IY$6,Tipy!HP70=Výsledky!$IY$7,Tipy!HP70=Výsledky!$IY$8,Tipy!HP70=Výsledky!$IY$9),IF(VLOOKUP(Tipy!HP70,'Kategórie hráčov'!$A$2:$B$46,2,FALSE)=30,30,20),0))</f>
        <v>0</v>
      </c>
      <c r="IZ76" s="62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65" t="str">
        <f>IF(ISBLANK($JA$3),"",IF(ISBLANK(Tipy!HL70),"-",SUM(IV76:IZ76)))</f>
        <v>-</v>
      </c>
      <c r="JB76" s="64"/>
      <c r="JC76" s="102">
        <f>IF(ISBLANK($JH$3),"",IF(ISBLANK(Tipy!HR70),0,IF(AND(Tipy!HR70=Výsledky!$JF$3,Tipy!HT70=Výsledky!$JH$3),60,0)))</f>
        <v>0</v>
      </c>
      <c r="JD76" s="101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01">
        <f>IF(ISBLANK($JH$3),"",IF(OR(Tipy!HU70=Výsledky!$JC$6,Tipy!HU70=Výsledky!$JC$7,Tipy!HU70=Výsledky!$JC$8,Tipy!HU70=Výsledky!$JC$9),VLOOKUP(Tipy!HU70,'Kategórie hráčov'!$A$2:$B$51,2,FALSE),0))</f>
        <v>0</v>
      </c>
      <c r="JF76" s="101">
        <f>IF(ISBLANK($JH$3),"",IF(OR(Tipy!HV70=Výsledky!$JF$6,Tipy!HV70=Výsledky!$JF$7,Tipy!HV70=Výsledky!$JF$8,Tipy!HV70=Výsledky!$JF$9),VLOOKUP(Tipy!HV70,'Kategórie hráčov'!$A$27:$B$76,2,FALSE),0))</f>
        <v>0</v>
      </c>
      <c r="JG76" s="303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63" t="str">
        <f>IF(ISBLANK($JH$3),"",IF(ISBLANK(Tipy!HR70),"-",SUM(JC76:JG76)))</f>
        <v>-</v>
      </c>
      <c r="JI76" s="64"/>
      <c r="JJ76" s="61">
        <f>IF(ISBLANK($JH$3),"",IF(ISBLANK(Tipy!HX70),0,IF(AND(Tipy!HX70=Výsledky!$JF$3,Tipy!HZ70=Výsledky!$JH$3),60,0)))</f>
        <v>0</v>
      </c>
      <c r="JK76" s="61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61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61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62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65" t="str">
        <f>IF(ISBLANK($JH$3),"",IF(ISBLANK(Tipy!HX70),"-",SUM(JJ76:JN76)))</f>
        <v>-</v>
      </c>
      <c r="JP76" s="64"/>
      <c r="JQ76" s="61">
        <f>IF(ISBLANK($JV$3),"",IF(ISBLANK(Tipy!ID70),0,IF(AND(Tipy!ID70=Výsledky!$JT$3,Tipy!IF70=Výsledky!$JV$3),60,0)))</f>
        <v>0</v>
      </c>
      <c r="JR76" s="61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61">
        <f>IF(ISBLANK($JV$3),"",IF(OR(Tipy!IG70=Výsledky!$JQ$6,Tipy!IG70=Výsledky!$JQ$7,Tipy!IG70=Výsledky!$JQ$8,Tipy!IG70=Výsledky!$JQ$9),VLOOKUP(Tipy!IG70,'Kategórie hráčov'!$A$2:$B$51,2,FALSE),0))</f>
        <v>0</v>
      </c>
      <c r="JT76" s="61">
        <f>IF(ISBLANK($JV$3),"",IF(OR(Tipy!IH70=Výsledky!$JT$6,Tipy!IH70=Výsledky!$JT$7,Tipy!IH70=Výsledky!$JT$8,Tipy!IH70=Výsledky!$JT$9),VLOOKUP(Tipy!IH70,'Kategórie hráčov'!$A$27:$B$76,2,FALSE),0))</f>
        <v>0</v>
      </c>
      <c r="JU76" s="62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65" t="str">
        <f>IF(ISBLANK($JV$3),"",IF(ISBLANK(Tipy!ID70),"-",SUM(JQ76:JU76)))</f>
        <v>-</v>
      </c>
      <c r="JW76" s="64"/>
      <c r="JX76" s="61">
        <f>IF(ISBLANK($KQ$3),"",IF(ISBLANK(Tipy!IJ70),0,IF(AND(Tipy!IJ70=Výsledky!$KO$3,Tipy!IL70=Výsledky!$KQ$3),60,0)))</f>
        <v>0</v>
      </c>
      <c r="JY76" s="61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>0</v>
      </c>
      <c r="JZ76" s="61">
        <f>IF(ISBLANK($KQ$3),"",IF(OR(Tipy!IM70=Výsledky!$JX$6,Tipy!IM70=Výsledky!$JX$7,Tipy!IM70=Výsledky!$JX$8,Tipy!IM70=Výsledky!$JX$9),IF(VLOOKUP(Tipy!IM70,'Kategórie hráčov'!$A$2:$B$46,2,FALSE)=30,30,20),0))</f>
        <v>0</v>
      </c>
      <c r="KA76" s="61">
        <f>IF(ISBLANK($KQ$3),"",IF(OR(Tipy!IN70=Výsledky!$KA$6,Tipy!IN70=Výsledky!$KA$7,Tipy!IN70=Výsledky!$KA$8,Tipy!IN70=Výsledky!$KA$9),IF(VLOOKUP(Tipy!IN70,'Kategórie hráčov'!$A$2:$B$46,2,FALSE)=30,30,20),0))</f>
        <v>0</v>
      </c>
      <c r="KB76" s="62">
        <f>IF(ISBLANK($KQ$3),"",IF(ISBLANK(Tipy!IJ70),0,IF(OR(AND(Tipy!IJ70=Výsledky!$KO$3,OR(Tipy!IL70=Výsledky!$KQ$3+1,Tipy!IL70=Výsledky!$KQ$3-1)),AND(Tipy!IL70=Výsledky!$KQ$3,OR(Tipy!IJ70=Výsledky!$KO$3+1,Tipy!IJ70=Výsledky!$KO$3-1))),10,0)))</f>
        <v>0</v>
      </c>
      <c r="KC76" s="65" t="str">
        <f>IF(ISBLANK($KQ$3),"",IF(ISBLANK(Tipy!IJ70),"-",SUM(JX76:KB76)))</f>
        <v>-</v>
      </c>
      <c r="KD76" s="64"/>
      <c r="KE76" s="61">
        <f>IF(ISBLANK($KJ$3),"",IF(ISBLANK(Tipy!IP70),0,IF(AND(Tipy!IP70=Výsledky!$KH$3,Tipy!IR70=Výsledky!$KJ$3),60,0)))</f>
        <v>0</v>
      </c>
      <c r="KF76" s="61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61">
        <f>IF(ISBLANK($KJ$3),"",IF(OR(Tipy!IS70=Výsledky!$KE$6,Tipy!IS70=Výsledky!$KE$7,Tipy!IS70=Výsledky!$KE$8,Tipy!IS70=Výsledky!$KE$9),VLOOKUP(Tipy!IS70,'Kategórie hráčov'!$A$2:$B$51,2,FALSE),0))</f>
        <v>0</v>
      </c>
      <c r="KH76" s="61">
        <f>IF(ISBLANK($KJ$3),"",IF(OR(Tipy!IT70=Výsledky!$KH$6,Tipy!IT70=Výsledky!$KH$7,Tipy!IT70=Výsledky!$KH$8,Tipy!IT70=Výsledky!$KH$9),VLOOKUP(Tipy!IT70,'Kategórie hráčov'!$A$27:$B$76,2,FALSE),0))</f>
        <v>0</v>
      </c>
      <c r="KI76" s="62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65" t="str">
        <f>IF(ISBLANK($KJ$3),"",IF(ISBLANK(Tipy!IP70),"-",SUM(KE76:KI76)))</f>
        <v>-</v>
      </c>
      <c r="KK76" s="64"/>
      <c r="KL76" s="61">
        <f>IF(ISBLANK($KQ$3),"",IF(ISBLANK(Tipy!IV70),0,IF(AND(Tipy!IV70=Výsledky!$KO$3,Tipy!IX70=Výsledky!$KQ$3),60,0)))</f>
        <v>0</v>
      </c>
      <c r="KM76" s="61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61">
        <f>IF(ISBLANK($KQ$3),"",IF(OR(Tipy!IY70=Výsledky!$KL$6,Tipy!IY70=Výsledky!$KL$7,Tipy!IY70=Výsledky!$KL$8,Tipy!IY70=Výsledky!$KL$9),VLOOKUP(Tipy!IY70,'Kategórie hráčov'!$A$2:$B$51,2,FALSE),0))</f>
        <v>0</v>
      </c>
      <c r="KO76" s="61">
        <f>IF(ISBLANK($KQ$3),"",IF(OR(Tipy!IZ70=Výsledky!$KO$6,Tipy!IZ70=Výsledky!$KO$7,Tipy!IZ70=Výsledky!$KO$8,Tipy!IZ70=Výsledky!$KO$9),VLOOKUP(Tipy!IZ70,'Kategórie hráčov'!$A$27:$B$76,2,FALSE),0))</f>
        <v>0</v>
      </c>
      <c r="KP76" s="62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65" t="str">
        <f>IF(ISBLANK($KJ$3),"",IF(ISBLANK(Tipy!IV70),"-",SUM(KL76:KP76)))</f>
        <v>-</v>
      </c>
      <c r="KR76" s="64"/>
      <c r="KS76" s="61">
        <f>IF(ISBLANK($KX$3),"",IF(ISBLANK(Tipy!JB70),0,IF(AND(Tipy!JB70=Výsledky!$KV$3,Tipy!JD70=Výsledky!$KX$3),60,0)))</f>
        <v>0</v>
      </c>
      <c r="KT76" s="61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61">
        <f>IF(ISBLANK($KX$3),"",IF(OR(Tipy!JE70=Výsledky!$KS$6,Tipy!JE70=Výsledky!$KS$7,Tipy!JE70=Výsledky!$KS$8,Tipy!JE70=Výsledky!$KS$9),VLOOKUP(Tipy!JE70,'Kategórie hráčov'!$A$2:$B$51,2,FALSE),0))</f>
        <v>0</v>
      </c>
      <c r="KV76" s="61">
        <f>IF(ISBLANK($KX$3),"",IF(OR(Tipy!JF70=Výsledky!$KV$6,Tipy!JF70=Výsledky!$KV$7,Tipy!JF70=Výsledky!$KV$8,Tipy!JF70=Výsledky!$KV$9),VLOOKUP(Tipy!JF70,'Kategórie hráčov'!$A$27:$B$76,2,FALSE),0))</f>
        <v>0</v>
      </c>
      <c r="KW76" s="62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65" t="str">
        <f>IF(ISBLANK($KX$3),"",IF(ISBLANK(Tipy!JB70),"-",SUM(KS76:KW76)))</f>
        <v>-</v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>
        <f>IF(ISBLANK($JH$3),"",IF(ISBLANK(Tipy!JU70),0,IF(AND(Tipy!JU70=Výsledky!$JF$3,Tipy!JW70=Výsledky!$JH$3),60,0)))</f>
        <v>0</v>
      </c>
      <c r="LH76" s="61" t="e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>#VALUE!</v>
      </c>
      <c r="LI76" s="61" t="e">
        <f>IF(ISBLANK($JH$3),"",IF(OR(Tipy!JX70=Výsledky!#REF!,Tipy!JX70=Výsledky!#REF!,Tipy!JX70=Výsledky!#REF!,Tipy!JX70=Výsledky!$JJ$9),IF(VLOOKUP(Tipy!JX70,'Kategórie hráčov'!$A$2:$B$46,2,FALSE)=30,30,20),0))</f>
        <v>#REF!</v>
      </c>
      <c r="LJ76" s="61" t="e">
        <f>IF(ISBLANK($JH$3),"",IF(OR(Tipy!JY70=Výsledky!#REF!,Tipy!JY70=Výsledky!#REF!,Tipy!JY70=Výsledky!#REF!,Tipy!JY70=Výsledky!$JM$9),IF(VLOOKUP(Tipy!JY70,'Kategórie hráčov'!$A$2:$B$46,2,FALSE)=30,30,20),0))</f>
        <v>#REF!</v>
      </c>
      <c r="LK76" s="62">
        <f>IF(ISBLANK($JH$3),"",IF(ISBLANK(Tipy!JU70),0,IF(OR(AND(Tipy!JU70=Výsledky!$JF$3,OR(Tipy!JW70=Výsledky!$JH$3+1,Tipy!JW70=Výsledky!$JH$3-1)),AND(Tipy!JW70=Výsledky!$JH$3,OR(Tipy!JU70=Výsledky!$JF$3+1,Tipy!JU70=Výsledky!$JF$3-1))),10,0)))</f>
        <v>0</v>
      </c>
      <c r="LL76" s="65" t="e">
        <f>IF(ISBLANK($JH$3),"",IF(ISBLANK(Tipy!JU70),"-",SUM(LG76:LK76)))</f>
        <v>#VALUE!</v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>
        <f>IF(ISBLANK($JH$3),"",IF(ISBLANK(Tipy!KI70),0,IF(AND(Tipy!KI70=Výsledky!$JF$3,Tipy!KK70=Výsledky!$JH$3),60,0)))</f>
        <v>0</v>
      </c>
      <c r="LV76" s="61" t="e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>#VALUE!</v>
      </c>
      <c r="LW76" s="61" t="e">
        <f>IF(ISBLANK($JH$3),"",IF(OR(Tipy!KL70=Výsledky!#REF!,Tipy!KL70=Výsledky!#REF!,Tipy!KL70=Výsledky!#REF!,Tipy!KL70=Výsledky!$JJ$9),IF(VLOOKUP(Tipy!KL70,'Kategórie hráčov'!$A$2:$B$46,2,FALSE)=30,30,20),0))</f>
        <v>#REF!</v>
      </c>
      <c r="LX76" s="61" t="e">
        <f>IF(ISBLANK($JH$3),"",IF(OR(Tipy!KM70=Výsledky!#REF!,Tipy!KM70=Výsledky!#REF!,Tipy!KM70=Výsledky!#REF!,Tipy!KM70=Výsledky!$JM$9),IF(VLOOKUP(Tipy!KM70,'Kategórie hráčov'!$A$2:$B$46,2,FALSE)=30,30,20),0))</f>
        <v>#REF!</v>
      </c>
      <c r="LY76" s="62">
        <f>IF(ISBLANK($JH$3),"",IF(ISBLANK(Tipy!KI70),0,IF(OR(AND(Tipy!KI70=Výsledky!$JF$3,OR(Tipy!KK70=Výsledky!$JH$3+1,Tipy!KK70=Výsledky!$JH$3-1)),AND(Tipy!KK70=Výsledky!$JH$3,OR(Tipy!KI70=Výsledky!$JF$3+1,Tipy!KI70=Výsledky!$JF$3-1))),10,0)))</f>
        <v>0</v>
      </c>
      <c r="LZ76" s="65" t="e">
        <f>IF(ISBLANK($JH$3),"",IF(ISBLANK(Tipy!KI70),"-",SUM(LU76:LY76)))</f>
        <v>#VALUE!</v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 x14ac:dyDescent="0.2">
      <c r="A77" s="287">
        <f>Tipy!A71</f>
        <v>65</v>
      </c>
      <c r="B77" s="302" t="s">
        <v>251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>
        <f>IF(ISBLANK($GB$3),"",IF(ISBLANK(Tipy!EX71),0,IF(AND(Tipy!EX71=Výsledky!$FZ$3,Tipy!EZ71=Výsledky!$GB$3),60,0)))</f>
        <v>0</v>
      </c>
      <c r="FX77" s="61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61">
        <f>IF(ISBLANK($GB$3),"",IF(OR(Tipy!FA71=Výsledky!$FW$6,Tipy!FA71=Výsledky!$FW$7,Tipy!FA71=Výsledky!$FW$8,Tipy!FA71=Výsledky!$FW$9),IF(VLOOKUP(Tipy!FA71,'Kategórie hráčov'!$A$2:$B$46,2,FALSE)=30,30,20),0))</f>
        <v>0</v>
      </c>
      <c r="FZ77" s="61">
        <f>IF(ISBLANK($GB$3),"",IF(OR(Tipy!FB71=Výsledky!$FZ$6,Tipy!FB71=Výsledky!$FZ$7,Tipy!FB71=Výsledky!$FZ$8,Tipy!FB71=Výsledky!$FZ$9),IF(VLOOKUP(Tipy!FB71,'Kategórie hráčov'!$A$2:$B$46,2,FALSE)=30,30,20),0))</f>
        <v>0</v>
      </c>
      <c r="GA77" s="62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5">
        <f>IF(ISBLANK($GB$3),"",IF(ISBLANK(Tipy!EX71),"-",SUM(FW77:GA77)))</f>
        <v>0</v>
      </c>
      <c r="GC77" s="64"/>
      <c r="GD77" s="61">
        <f>IF(ISBLANK($GI$3),"",IF(ISBLANK(Tipy!FD71),0,IF(AND(Tipy!FD71=Výsledky!$GG$3,Tipy!FF71=Výsledky!$GI$3),60,0)))</f>
        <v>0</v>
      </c>
      <c r="GE77" s="61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61">
        <f>IF(ISBLANK($GI$3),"",IF(OR(Tipy!FG71=Výsledky!$GD$6,Tipy!FG71=Výsledky!$GD$7,Tipy!FG71=Výsledky!$GD$8,Tipy!FG71=Výsledky!$GD$9),VLOOKUP(Tipy!FG71,'Kategórie hráčov'!$A$2:$B$51,2,FALSE),0))</f>
        <v>20</v>
      </c>
      <c r="GG77" s="61">
        <f>IF(ISBLANK($GI$3),"",IF(OR(Tipy!FH71=Výsledky!$GG$6,Tipy!FH71=Výsledky!$GG$7,Tipy!FH71=Výsledky!$GG$8,Tipy!FH71=Výsledky!$GG$9),VLOOKUP(Tipy!FH71,'Kategórie hráčov'!$A$27:$B$76,2,FALSE),0))</f>
        <v>20</v>
      </c>
      <c r="GH77" s="62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5">
        <f>IF(ISBLANK($GI$3),"",IF(ISBLANK(Tipy!FD71),"-",SUM(GD77:GH77)))</f>
        <v>60</v>
      </c>
      <c r="GJ77" s="64"/>
      <c r="GK77" s="61">
        <f>IF(ISBLANK($GP$3),"",IF(ISBLANK(Tipy!FJ71),0,IF(AND(Tipy!FJ71=Výsledky!$GN$3,Tipy!FL71=Výsledky!$GP$3),60,0)))</f>
        <v>0</v>
      </c>
      <c r="GL77" s="61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61">
        <f>IF(ISBLANK($GP$3),"",IF(OR(Tipy!FM71=Výsledky!$GK$6,Tipy!FM71=Výsledky!$GK$7,Tipy!FM71=Výsledky!$GK$8,Tipy!FM71=Výsledky!$GK$9),VLOOKUP(Tipy!FM71,'Kategórie hráčov'!$A$2:$B$51,2,FALSE),0))</f>
        <v>0</v>
      </c>
      <c r="GN77" s="61">
        <f>IF(ISBLANK($GP$3),"",IF(OR(Tipy!FN71=Výsledky!$GN$6,Tipy!FN71=Výsledky!$GN$7,Tipy!FN71=Výsledky!$GN$8,Tipy!FN71=Výsledky!$GN$9),VLOOKUP(Tipy!FN71,'Kategórie hráčov'!$A$27:$B$76,2,FALSE),0))</f>
        <v>30</v>
      </c>
      <c r="GO77" s="62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5">
        <f>IF(ISBLANK($GP$3),"",IF(ISBLANK(Tipy!FJ71),"-",SUM(GK77:GO77)))</f>
        <v>30</v>
      </c>
      <c r="GQ77" s="64"/>
      <c r="GR77" s="61">
        <f>IF(ISBLANK($GW$3),"",IF(ISBLANK(Tipy!FP71),0,IF(AND(Tipy!FP71=Výsledky!$GU$3,Tipy!FR71=Výsledky!$GW$3),60,0)))</f>
        <v>0</v>
      </c>
      <c r="GS77" s="61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61">
        <f>IF(ISBLANK($GW$3),"",IF(OR(Tipy!FS71=Výsledky!$GR$6,Tipy!FS71=Výsledky!$GR$7,Tipy!FS71=Výsledky!$GR$8,Tipy!FS71=Výsledky!$GR$9),VLOOKUP(Tipy!FS71,'Kategórie hráčov'!$A$2:$B$51,2,FALSE),0))</f>
        <v>20</v>
      </c>
      <c r="GU77" s="61">
        <f>IF(ISBLANK($GW$3),"",IF(OR(Tipy!FT71=Výsledky!$GU$6,Tipy!FT71=Výsledky!$GU$7,Tipy!FT71=Výsledky!$GU$8,Tipy!FT71=Výsledky!$GU$9),VLOOKUP(Tipy!FT71,'Kategórie hráčov'!$A$27:$B$76,2,FALSE),0))</f>
        <v>0</v>
      </c>
      <c r="GV77" s="62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5">
        <f>IF(ISBLANK($GW$3),"",IF(ISBLANK(Tipy!FP71),"-",SUM(GR77:GV77)))</f>
        <v>50</v>
      </c>
      <c r="GX77" s="64"/>
      <c r="GY77" s="61">
        <f>IF(ISBLANK($HD$3),"",IF(ISBLANK(Tipy!FV71),0,IF(AND(Tipy!FV71=Výsledky!$HB$3,Tipy!FX71=Výsledky!$HD$3),60,0)))</f>
        <v>0</v>
      </c>
      <c r="GZ77" s="61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61">
        <f>IF(ISBLANK($HD$3),"",IF(OR(Tipy!FY71=Výsledky!$GY$6,Tipy!FY71=Výsledky!$GY$7,Tipy!FY71=Výsledky!$GY$8,Tipy!FY71=Výsledky!$GY$9),VLOOKUP(Tipy!FY71,'Kategórie hráčov'!$A$2:$B$51,2,FALSE),0))</f>
        <v>20</v>
      </c>
      <c r="HB77" s="61">
        <f>IF(ISBLANK($HD$3),"",IF(OR(Tipy!FZ71=Výsledky!$HB$6,Tipy!FZ71=Výsledky!$HB$7,Tipy!FZ71=Výsledky!$HB$8,Tipy!FZ71=Výsledky!$HB$9),VLOOKUP(Tipy!FZ71,'Kategórie hráčov'!$A$27:$B$76,2,FALSE),0))</f>
        <v>20</v>
      </c>
      <c r="HC77" s="62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5">
        <f>IF(ISBLANK($HD$3),"",IF(ISBLANK(Tipy!FV71),"-",SUM(GY77:HC77)))</f>
        <v>60</v>
      </c>
      <c r="HE77" s="64"/>
      <c r="HF77" s="61">
        <f>IF(ISBLANK($HK$3),"",IF(ISBLANK(Tipy!GB71),0,IF(AND(Tipy!GB71=Výsledky!$HI$3,Tipy!GD71=Výsledky!$HK$3),60,0)))</f>
        <v>0</v>
      </c>
      <c r="HG77" s="61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61">
        <f>IF(ISBLANK($HK$3),"",IF(OR(Tipy!GE71=Výsledky!$HF$6,Tipy!GE71=Výsledky!$HF$7,Tipy!GE71=Výsledky!$HF$8,Tipy!GE71=Výsledky!$HF$9),VLOOKUP(Tipy!GE71,'Kategórie hráčov'!$A$2:$B$51,2,FALSE),0))</f>
        <v>0</v>
      </c>
      <c r="HI77" s="61">
        <f>IF(ISBLANK($HK$3),"",IF(OR(Tipy!GF71=Výsledky!$HI$6,Tipy!GF71=Výsledky!$HI$7,Tipy!GF71=Výsledky!$HI$8,Tipy!GF71=Výsledky!$HI$9),VLOOKUP(Tipy!GF71,'Kategórie hráčov'!$A$27:$B$76,2,FALSE),0))</f>
        <v>20</v>
      </c>
      <c r="HJ77" s="62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5">
        <f>IF(ISBLANK($HK$3),"",IF(ISBLANK(Tipy!GB71),"-",SUM(HF77:HJ77)))</f>
        <v>40</v>
      </c>
      <c r="HL77" s="64"/>
      <c r="HM77" s="61">
        <f>IF(ISBLANK($HR$3),"",IF(ISBLANK(Tipy!GH71),0,IF(AND(Tipy!GH71=Výsledky!$HP$3,Tipy!GJ71=Výsledky!$HR$3),60,0)))</f>
        <v>0</v>
      </c>
      <c r="HN77" s="61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61">
        <f>IF(ISBLANK($HR$3),"",IF(OR(Tipy!GK71=Výsledky!$HM$6,Tipy!GK71=Výsledky!$HM$7,Tipy!GK71=Výsledky!$HM$8,Tipy!GK71=Výsledky!$HM$9),VLOOKUP(Tipy!GK71,'Kategórie hráčov'!$A$2:$B$51,2,FALSE),0))</f>
        <v>0</v>
      </c>
      <c r="HP77" s="61">
        <f>IF(ISBLANK($HR$3),"",IF(OR(Tipy!GL71=Výsledky!$HP$6,Tipy!GL71=Výsledky!$HP$7,Tipy!GL71=Výsledky!$HP$8,Tipy!GL71=Výsledky!$HP$9),VLOOKUP(Tipy!GL71,'Kategórie hráčov'!$A$27:$B$76,2,FALSE),0))</f>
        <v>0</v>
      </c>
      <c r="HQ77" s="62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5">
        <f>IF(ISBLANK($HR$3),"",IF(ISBLANK(Tipy!GH71),"-",SUM(HM77:HQ77)))</f>
        <v>30</v>
      </c>
      <c r="HS77" s="64"/>
      <c r="HT77" s="61">
        <f>IF(ISBLANK($HY$3),"",IF(ISBLANK(Tipy!GN71),0,IF(AND(Tipy!GN71=Výsledky!$HW$3,Tipy!GP71=Výsledky!$HY$3),60,0)))</f>
        <v>0</v>
      </c>
      <c r="HU77" s="61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61">
        <f>IF(ISBLANK($HY$3),"",IF(OR(Tipy!GQ71=Výsledky!$HT$6,Tipy!GQ71=Výsledky!$HT$7,Tipy!GQ71=Výsledky!$HT$8,Tipy!GQ71=Výsledky!$HT$9),VLOOKUP(Tipy!GQ71,'Kategórie hráčov'!$A$2:$B$51,2,FALSE),0))</f>
        <v>0</v>
      </c>
      <c r="HW77" s="61">
        <f>IF(ISBLANK($HY$3),"",IF(OR(Tipy!GR71=Výsledky!$HW$6,Tipy!GR71=Výsledky!$HW$7,Tipy!GR71=Výsledky!$HW$8,Tipy!GR71=Výsledky!$HW$9),VLOOKUP(Tipy!GR71,'Kategórie hráčov'!$A$27:$B$76,2,FALSE),0))</f>
        <v>30</v>
      </c>
      <c r="HX77" s="62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5">
        <f>IF(ISBLANK($HY$3),"",IF(ISBLANK(Tipy!GN71),"-",SUM(HT77:HX77)))</f>
        <v>30</v>
      </c>
      <c r="HZ77" s="64"/>
      <c r="IA77" s="61">
        <f>IF(ISBLANK($IF$3),"",IF(ISBLANK(Tipy!GT71),0,IF(AND(Tipy!GT71=Výsledky!$ID$3,Tipy!GV71=Výsledky!$IF$3),60,0)))</f>
        <v>60</v>
      </c>
      <c r="IB77" s="61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61">
        <f>IF(ISBLANK($IF$3),"",IF(OR(Tipy!GW71=Výsledky!$IA$6,Tipy!GW71=Výsledky!$IA$7,Tipy!GW71=Výsledky!$IA$8,Tipy!GW71=Výsledky!$IA$9),VLOOKUP(Tipy!GW71,'Kategórie hráčov'!$A$2:$B$51,2,FALSE),0))</f>
        <v>20</v>
      </c>
      <c r="ID77" s="61">
        <f>IF(ISBLANK($IF$3),"",IF(OR(Tipy!GX71=Výsledky!$ID$6,Tipy!GX71=Výsledky!$ID$7,Tipy!GX71=Výsledky!$ID$8,Tipy!GX71=Výsledky!$ID$9),IF(VLOOKUP(Tipy!GX71,'Kategórie hráčov'!$A$2:$B$46,2,FALSE)=30,30,20),0))</f>
        <v>0</v>
      </c>
      <c r="IE77" s="62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65">
        <f>IF(ISBLANK($IF$3),"",IF(ISBLANK(Tipy!GT71),"-",SUM(IA77:IE77)))</f>
        <v>80</v>
      </c>
      <c r="IG77" s="64"/>
      <c r="IH77" s="61">
        <f>IF(ISBLANK($IM$3),"",IF(ISBLANK(Tipy!GZ71),0,IF(AND(Tipy!GZ71=Výsledky!$IK$3,Tipy!HB71=Výsledky!$IM$3),60,0)))</f>
        <v>0</v>
      </c>
      <c r="II77" s="61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61">
        <f>IF(ISBLANK($IM$3),"",IF(OR(Tipy!HC71=Výsledky!$IH$6,Tipy!HC71=Výsledky!$IH$7,Tipy!HC71=Výsledky!$IH$8,Tipy!HC71=Výsledky!$IH$9),VLOOKUP(Tipy!HC71,'Kategórie hráčov'!$A$2:$B$51,2,FALSE),0))</f>
        <v>20</v>
      </c>
      <c r="IK77" s="61">
        <f>IF(ISBLANK($IM$3),"",IF(OR(Tipy!HD71=Výsledky!$IK$6,Tipy!HD71=Výsledky!$IK$7,Tipy!HD71=Výsledky!$IK$8,Tipy!HD71=Výsledky!$IK$9),VLOOKUP(Tipy!HD71,'Kategórie hráčov'!$A$27:$B$76,2,FALSE),0))</f>
        <v>0</v>
      </c>
      <c r="IL77" s="62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65">
        <f>IF(ISBLANK($IM$3),"",IF(ISBLANK(Tipy!GZ71),"-",SUM(IH77:IL77)))</f>
        <v>40</v>
      </c>
      <c r="IN77" s="64"/>
      <c r="IO77" s="61">
        <f>IF(ISBLANK($IT$3),"",IF(ISBLANK(Tipy!HF71),0,IF(AND(Tipy!HF71=Výsledky!$IR$3,Tipy!HH71=Výsledky!$IT$3),60,0)))</f>
        <v>0</v>
      </c>
      <c r="IP77" s="61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61">
        <f>IF(ISBLANK($IT$3),"",IF(OR(Tipy!HI71=Výsledky!$IO$6,Tipy!HI71=Výsledky!$IO$7,Tipy!HI71=Výsledky!$IO$8,Tipy!HI71=Výsledky!$IO$9),VLOOKUP(Tipy!HI71,'Kategórie hráčov'!$A$2:$B$51,2,FALSE),0))</f>
        <v>20</v>
      </c>
      <c r="IR77" s="61">
        <f>IF(ISBLANK($IT$3),"",IF(OR(Tipy!HJ71=Výsledky!$IR$6,Tipy!HJ71=Výsledky!$IR$7,Tipy!HJ71=Výsledky!$IR$8,Tipy!HJ71=Výsledky!$IR$9),VLOOKUP(Tipy!HJ71,'Kategórie hráčov'!$A$27:$B$76,2,FALSE),0))</f>
        <v>20</v>
      </c>
      <c r="IS77" s="62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65">
        <f>IF(ISBLANK($IT$3),"",IF(ISBLANK(Tipy!HF71),"-",SUM(IO77:IS77)))</f>
        <v>60</v>
      </c>
      <c r="IU77" s="64"/>
      <c r="IV77" s="61">
        <f>IF(ISBLANK($JA$3),"",IF(ISBLANK(Tipy!HL71),0,IF(AND(Tipy!HL71=Výsledky!$IY$3,Tipy!HN71=Výsledky!$JA$3),60,0)))</f>
        <v>0</v>
      </c>
      <c r="IW77" s="61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61">
        <f>IF(ISBLANK($JA$3),"",IF(OR(Tipy!HO71=Výsledky!$IV$6,Tipy!HO71=Výsledky!$IV$7,Tipy!HO71=Výsledky!$IV$8,Tipy!HO71=Výsledky!$IV$9),IF(VLOOKUP(Tipy!HO71,'Kategórie hráčov'!$A$2:$B$46,2,FALSE)=30,30,20),0))</f>
        <v>0</v>
      </c>
      <c r="IY77" s="61">
        <f>IF(ISBLANK($JA$3),"",IF(OR(Tipy!HP71=Výsledky!$IY$6,Tipy!HP71=Výsledky!$IY$7,Tipy!HP71=Výsledky!$IY$8,Tipy!HP71=Výsledky!$IY$9),IF(VLOOKUP(Tipy!HP71,'Kategórie hráčov'!$A$2:$B$46,2,FALSE)=30,30,20),0))</f>
        <v>0</v>
      </c>
      <c r="IZ77" s="62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65">
        <f>IF(ISBLANK($JA$3),"",IF(ISBLANK(Tipy!HL71),"-",SUM(IV77:IZ77)))</f>
        <v>0</v>
      </c>
      <c r="JB77" s="64"/>
      <c r="JC77" s="102">
        <f>IF(ISBLANK($JH$3),"",IF(ISBLANK(Tipy!HR71),0,IF(AND(Tipy!HR71=Výsledky!$JF$3,Tipy!HT71=Výsledky!$JH$3),60,0)))</f>
        <v>0</v>
      </c>
      <c r="JD77" s="101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01">
        <f>IF(ISBLANK($JH$3),"",IF(OR(Tipy!HU71=Výsledky!$JC$6,Tipy!HU71=Výsledky!$JC$7,Tipy!HU71=Výsledky!$JC$8,Tipy!HU71=Výsledky!$JC$9),VLOOKUP(Tipy!HU71,'Kategórie hráčov'!$A$2:$B$51,2,FALSE),0))</f>
        <v>20</v>
      </c>
      <c r="JF77" s="101">
        <f>IF(ISBLANK($JH$3),"",IF(OR(Tipy!HV71=Výsledky!$JF$6,Tipy!HV71=Výsledky!$JF$7,Tipy!HV71=Výsledky!$JF$8,Tipy!HV71=Výsledky!$JF$9),VLOOKUP(Tipy!HV71,'Kategórie hráčov'!$A$27:$B$76,2,FALSE),0))</f>
        <v>0</v>
      </c>
      <c r="JG77" s="30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63">
        <f>IF(ISBLANK($JH$3),"",IF(ISBLANK(Tipy!HR71),"-",SUM(JC77:JG77)))</f>
        <v>50</v>
      </c>
      <c r="JI77" s="64"/>
      <c r="JJ77" s="61">
        <f>IF(ISBLANK($JH$3),"",IF(ISBLANK(Tipy!HX71),0,IF(AND(Tipy!HX71=Výsledky!$JF$3,Tipy!HZ71=Výsledky!$JH$3),60,0)))</f>
        <v>0</v>
      </c>
      <c r="JK77" s="61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61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61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62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65" t="str">
        <f>IF(ISBLANK($JH$3),"",IF(ISBLANK(Tipy!HX71),"-",SUM(JJ77:JN77)))</f>
        <v>-</v>
      </c>
      <c r="JP77" s="64"/>
      <c r="JQ77" s="61">
        <f>IF(ISBLANK($JV$3),"",IF(ISBLANK(Tipy!ID71),0,IF(AND(Tipy!ID71=Výsledky!$JT$3,Tipy!IF71=Výsledky!$JV$3),60,0)))</f>
        <v>0</v>
      </c>
      <c r="JR77" s="61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61">
        <f>IF(ISBLANK($JV$3),"",IF(OR(Tipy!IG71=Výsledky!$JQ$6,Tipy!IG71=Výsledky!$JQ$7,Tipy!IG71=Výsledky!$JQ$8,Tipy!IG71=Výsledky!$JQ$9),VLOOKUP(Tipy!IG71,'Kategórie hráčov'!$A$2:$B$51,2,FALSE),0))</f>
        <v>20</v>
      </c>
      <c r="JT77" s="61">
        <f>IF(ISBLANK($JV$3),"",IF(OR(Tipy!IH71=Výsledky!$JT$6,Tipy!IH71=Výsledky!$JT$7,Tipy!IH71=Výsledky!$JT$8,Tipy!IH71=Výsledky!$JT$9),VLOOKUP(Tipy!IH71,'Kategórie hráčov'!$A$27:$B$76,2,FALSE),0))</f>
        <v>0</v>
      </c>
      <c r="JU77" s="62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65">
        <f>IF(ISBLANK($JV$3),"",IF(ISBLANK(Tipy!ID71),"-",SUM(JQ77:JU77)))</f>
        <v>40</v>
      </c>
      <c r="JW77" s="64"/>
      <c r="JX77" s="61">
        <f>IF(ISBLANK($KQ$3),"",IF(ISBLANK(Tipy!IJ71),0,IF(AND(Tipy!IJ71=Výsledky!$KO$3,Tipy!IL71=Výsledky!$KQ$3),60,0)))</f>
        <v>0</v>
      </c>
      <c r="JY77" s="61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>0</v>
      </c>
      <c r="JZ77" s="61">
        <f>IF(ISBLANK($KQ$3),"",IF(OR(Tipy!IM71=Výsledky!$JX$6,Tipy!IM71=Výsledky!$JX$7,Tipy!IM71=Výsledky!$JX$8,Tipy!IM71=Výsledky!$JX$9),IF(VLOOKUP(Tipy!IM71,'Kategórie hráčov'!$A$2:$B$46,2,FALSE)=30,30,20),0))</f>
        <v>0</v>
      </c>
      <c r="KA77" s="61">
        <f>IF(ISBLANK($KQ$3),"",IF(OR(Tipy!IN71=Výsledky!$KA$6,Tipy!IN71=Výsledky!$KA$7,Tipy!IN71=Výsledky!$KA$8,Tipy!IN71=Výsledky!$KA$9),IF(VLOOKUP(Tipy!IN71,'Kategórie hráčov'!$A$2:$B$46,2,FALSE)=30,30,20),0))</f>
        <v>0</v>
      </c>
      <c r="KB77" s="62">
        <f>IF(ISBLANK($KQ$3),"",IF(ISBLANK(Tipy!IJ71),0,IF(OR(AND(Tipy!IJ71=Výsledky!$KO$3,OR(Tipy!IL71=Výsledky!$KQ$3+1,Tipy!IL71=Výsledky!$KQ$3-1)),AND(Tipy!IL71=Výsledky!$KQ$3,OR(Tipy!IJ71=Výsledky!$KO$3+1,Tipy!IJ71=Výsledky!$KO$3-1))),10,0)))</f>
        <v>0</v>
      </c>
      <c r="KC77" s="65" t="str">
        <f>IF(ISBLANK($KQ$3),"",IF(ISBLANK(Tipy!IJ71),"-",SUM(JX77:KB77)))</f>
        <v>-</v>
      </c>
      <c r="KD77" s="64"/>
      <c r="KE77" s="61">
        <f>IF(ISBLANK($KJ$3),"",IF(ISBLANK(Tipy!IP71),0,IF(AND(Tipy!IP71=Výsledky!$KH$3,Tipy!IR71=Výsledky!$KJ$3),60,0)))</f>
        <v>0</v>
      </c>
      <c r="KF77" s="61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20</v>
      </c>
      <c r="KG77" s="61">
        <f>IF(ISBLANK($KJ$3),"",IF(OR(Tipy!IS71=Výsledky!$KE$6,Tipy!IS71=Výsledky!$KE$7,Tipy!IS71=Výsledky!$KE$8,Tipy!IS71=Výsledky!$KE$9),VLOOKUP(Tipy!IS71,'Kategórie hráčov'!$A$2:$B$51,2,FALSE),0))</f>
        <v>20</v>
      </c>
      <c r="KH77" s="61">
        <f>IF(ISBLANK($KJ$3),"",IF(OR(Tipy!IT71=Výsledky!$KH$6,Tipy!IT71=Výsledky!$KH$7,Tipy!IT71=Výsledky!$KH$8,Tipy!IT71=Výsledky!$KH$9),VLOOKUP(Tipy!IT71,'Kategórie hráčov'!$A$27:$B$76,2,FALSE),0))</f>
        <v>0</v>
      </c>
      <c r="KI77" s="62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65">
        <f>IF(ISBLANK($KJ$3),"",IF(ISBLANK(Tipy!IP71),"-",SUM(KE77:KI77)))</f>
        <v>40</v>
      </c>
      <c r="KK77" s="64"/>
      <c r="KL77" s="61">
        <f>IF(ISBLANK($KQ$3),"",IF(ISBLANK(Tipy!IV71),0,IF(AND(Tipy!IV71=Výsledky!$KO$3,Tipy!IX71=Výsledky!$KQ$3),60,0)))</f>
        <v>0</v>
      </c>
      <c r="KM77" s="61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61">
        <f>IF(ISBLANK($KQ$3),"",IF(OR(Tipy!IY71=Výsledky!$KL$6,Tipy!IY71=Výsledky!$KL$7,Tipy!IY71=Výsledky!$KL$8,Tipy!IY71=Výsledky!$KL$9),VLOOKUP(Tipy!IY71,'Kategórie hráčov'!$A$2:$B$51,2,FALSE),0))</f>
        <v>0</v>
      </c>
      <c r="KO77" s="61">
        <f>IF(ISBLANK($KQ$3),"",IF(OR(Tipy!IZ71=Výsledky!$KO$6,Tipy!IZ71=Výsledky!$KO$7,Tipy!IZ71=Výsledky!$KO$8,Tipy!IZ71=Výsledky!$KO$9),VLOOKUP(Tipy!IZ71,'Kategórie hráčov'!$A$27:$B$76,2,FALSE),0))</f>
        <v>0</v>
      </c>
      <c r="KP77" s="62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65">
        <f>IF(ISBLANK($KJ$3),"",IF(ISBLANK(Tipy!IV71),"-",SUM(KL77:KP77)))</f>
        <v>0</v>
      </c>
      <c r="KR77" s="64"/>
      <c r="KS77" s="61">
        <f>IF(ISBLANK($KX$3),"",IF(ISBLANK(Tipy!JB71),0,IF(AND(Tipy!JB71=Výsledky!$KV$3,Tipy!JD71=Výsledky!$KX$3),60,0)))</f>
        <v>0</v>
      </c>
      <c r="KT77" s="61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61">
        <f>IF(ISBLANK($KX$3),"",IF(OR(Tipy!JE71=Výsledky!$KS$6,Tipy!JE71=Výsledky!$KS$7,Tipy!JE71=Výsledky!$KS$8,Tipy!JE71=Výsledky!$KS$9),VLOOKUP(Tipy!JE71,'Kategórie hráčov'!$A$2:$B$51,2,FALSE),0))</f>
        <v>0</v>
      </c>
      <c r="KV77" s="61">
        <f>IF(ISBLANK($KX$3),"",IF(OR(Tipy!JF71=Výsledky!$KV$6,Tipy!JF71=Výsledky!$KV$7,Tipy!JF71=Výsledky!$KV$8,Tipy!JF71=Výsledky!$KV$9),VLOOKUP(Tipy!JF71,'Kategórie hráčov'!$A$82:$B$82,2,FALSE),0))</f>
        <v>20</v>
      </c>
      <c r="KW77" s="62">
        <f>IF(ISBLANK($KX$3),"",IF(ISBLANK(Tipy!JB71),0,IF(OR(AND(Tipy!JB71=Výsledky!$KV$3,OR(Tipy!JD71=Výsledky!$KX$3+1,Tipy!JD71=Výsledky!$KX$3-1)),AND(Tipy!JD71=Výsledky!$KX$3,OR(Tipy!JB71=Výsledky!$KV$3+1,Tipy!JB71=Výsledky!$KV$3-1))),10,0)))</f>
        <v>10</v>
      </c>
      <c r="KX77" s="65">
        <f>IF(ISBLANK($KX$3),"",IF(ISBLANK(Tipy!JB71),"-",SUM(KS77:KW77)))</f>
        <v>50</v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>
        <f>IF(ISBLANK($JH$3),"",IF(ISBLANK(Tipy!JU71),0,IF(AND(Tipy!JU71=Výsledky!$JF$3,Tipy!JW71=Výsledky!$JH$3),60,0)))</f>
        <v>0</v>
      </c>
      <c r="LH77" s="61" t="e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>#VALUE!</v>
      </c>
      <c r="LI77" s="61" t="e">
        <f>IF(ISBLANK($JH$3),"",IF(OR(Tipy!JX71=Výsledky!#REF!,Tipy!JX71=Výsledky!#REF!,Tipy!JX71=Výsledky!#REF!,Tipy!JX71=Výsledky!$JJ$9),IF(VLOOKUP(Tipy!JX71,'Kategórie hráčov'!$A$2:$B$46,2,FALSE)=30,30,20),0))</f>
        <v>#REF!</v>
      </c>
      <c r="LJ77" s="61" t="e">
        <f>IF(ISBLANK($JH$3),"",IF(OR(Tipy!JY71=Výsledky!#REF!,Tipy!JY71=Výsledky!#REF!,Tipy!JY71=Výsledky!#REF!,Tipy!JY71=Výsledky!$JM$9),IF(VLOOKUP(Tipy!JY71,'Kategórie hráčov'!$A$2:$B$46,2,FALSE)=30,30,20),0))</f>
        <v>#REF!</v>
      </c>
      <c r="LK77" s="62">
        <f>IF(ISBLANK($JH$3),"",IF(ISBLANK(Tipy!JU71),0,IF(OR(AND(Tipy!JU71=Výsledky!$JF$3,OR(Tipy!JW71=Výsledky!$JH$3+1,Tipy!JW71=Výsledky!$JH$3-1)),AND(Tipy!JW71=Výsledky!$JH$3,OR(Tipy!JU71=Výsledky!$JF$3+1,Tipy!JU71=Výsledky!$JF$3-1))),10,0)))</f>
        <v>0</v>
      </c>
      <c r="LL77" s="65" t="e">
        <f>IF(ISBLANK($JH$3),"",IF(ISBLANK(Tipy!JU71),"-",SUM(LG77:LK77)))</f>
        <v>#VALUE!</v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>
        <f>IF(ISBLANK($JH$3),"",IF(ISBLANK(Tipy!KI71),0,IF(AND(Tipy!KI71=Výsledky!$JF$3,Tipy!KK71=Výsledky!$JH$3),60,0)))</f>
        <v>0</v>
      </c>
      <c r="LV77" s="61" t="e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>#VALUE!</v>
      </c>
      <c r="LW77" s="61" t="e">
        <f>IF(ISBLANK($JH$3),"",IF(OR(Tipy!KL71=Výsledky!#REF!,Tipy!KL71=Výsledky!#REF!,Tipy!KL71=Výsledky!#REF!,Tipy!KL71=Výsledky!$JJ$9),IF(VLOOKUP(Tipy!KL71,'Kategórie hráčov'!$A$2:$B$46,2,FALSE)=30,30,20),0))</f>
        <v>#REF!</v>
      </c>
      <c r="LX77" s="61" t="e">
        <f>IF(ISBLANK($JH$3),"",IF(OR(Tipy!KM71=Výsledky!#REF!,Tipy!KM71=Výsledky!#REF!,Tipy!KM71=Výsledky!#REF!,Tipy!KM71=Výsledky!$JM$9),IF(VLOOKUP(Tipy!KM71,'Kategórie hráčov'!$A$2:$B$46,2,FALSE)=30,30,20),0))</f>
        <v>#REF!</v>
      </c>
      <c r="LY77" s="62">
        <f>IF(ISBLANK($JH$3),"",IF(ISBLANK(Tipy!KI71),0,IF(OR(AND(Tipy!KI71=Výsledky!$JF$3,OR(Tipy!KK71=Výsledky!$JH$3+1,Tipy!KK71=Výsledky!$JH$3-1)),AND(Tipy!KK71=Výsledky!$JH$3,OR(Tipy!KI71=Výsledky!$JF$3+1,Tipy!KI71=Výsledky!$JF$3-1))),10,0)))</f>
        <v>0</v>
      </c>
      <c r="LZ77" s="65" t="e">
        <f>IF(ISBLANK($JH$3),"",IF(ISBLANK(Tipy!KI71),"-",SUM(LU77:LY77)))</f>
        <v>#VALUE!</v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 x14ac:dyDescent="0.2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>
        <f>IF(ISBLANK($GB$3),"",IF(ISBLANK(Tipy!EX72),0,IF(AND(Tipy!EX72=Výsledky!$FZ$3,Tipy!EZ72=Výsledky!$GB$3),60,0)))</f>
        <v>0</v>
      </c>
      <c r="FX78" s="61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61">
        <f>IF(ISBLANK($GB$3),"",IF(OR(Tipy!FA72=Výsledky!$FW$6,Tipy!FA72=Výsledky!$FW$7,Tipy!FA72=Výsledky!$FW$8,Tipy!FA72=Výsledky!$FW$9),IF(VLOOKUP(Tipy!FA72,'Kategórie hráčov'!$A$2:$B$46,2,FALSE)=30,30,20),0))</f>
        <v>0</v>
      </c>
      <c r="FZ78" s="61">
        <f>IF(ISBLANK($GB$3),"",IF(OR(Tipy!FB72=Výsledky!$FZ$6,Tipy!FB72=Výsledky!$FZ$7,Tipy!FB72=Výsledky!$FZ$8,Tipy!FB72=Výsledky!$FZ$9),IF(VLOOKUP(Tipy!FB72,'Kategórie hráčov'!$A$2:$B$46,2,FALSE)=30,30,20),0))</f>
        <v>0</v>
      </c>
      <c r="GA78" s="62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5" t="str">
        <f>IF(ISBLANK($GB$3),"",IF(ISBLANK(Tipy!EX72),"-",SUM(FW78:GA78)))</f>
        <v>-</v>
      </c>
      <c r="GC78" s="64"/>
      <c r="GD78" s="61">
        <f>IF(ISBLANK($GI$3),"",IF(ISBLANK(Tipy!FD72),0,IF(AND(Tipy!FD72=Výsledky!$GG$3,Tipy!FF72=Výsledky!$GI$3),60,0)))</f>
        <v>0</v>
      </c>
      <c r="GE78" s="61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61">
        <f>IF(ISBLANK($GI$3),"",IF(OR(Tipy!FG72=Výsledky!$GD$6,Tipy!FG72=Výsledky!$GD$7,Tipy!FG72=Výsledky!$GD$8,Tipy!FG72=Výsledky!$GD$9),VLOOKUP(Tipy!FG72,'Kategórie hráčov'!$A$2:$B$51,2,FALSE),0))</f>
        <v>0</v>
      </c>
      <c r="GG78" s="61">
        <f>IF(ISBLANK($GI$3),"",IF(OR(Tipy!FH72=Výsledky!$GG$6,Tipy!FH72=Výsledky!$GG$7,Tipy!FH72=Výsledky!$GG$8,Tipy!FH72=Výsledky!$GG$9),VLOOKUP(Tipy!FH72,'Kategórie hráčov'!$A$27:$B$76,2,FALSE),0))</f>
        <v>0</v>
      </c>
      <c r="GH78" s="62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5" t="str">
        <f>IF(ISBLANK($GI$3),"",IF(ISBLANK(Tipy!FD72),"-",SUM(GD78:GH78)))</f>
        <v>-</v>
      </c>
      <c r="GJ78" s="64"/>
      <c r="GK78" s="61">
        <f>IF(ISBLANK($GP$3),"",IF(ISBLANK(Tipy!FJ72),0,IF(AND(Tipy!FJ72=Výsledky!$GN$3,Tipy!FL72=Výsledky!$GP$3),60,0)))</f>
        <v>0</v>
      </c>
      <c r="GL78" s="61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61">
        <f>IF(ISBLANK($GP$3),"",IF(OR(Tipy!FM72=Výsledky!$GK$6,Tipy!FM72=Výsledky!$GK$7,Tipy!FM72=Výsledky!$GK$8,Tipy!FM72=Výsledky!$GK$9),VLOOKUP(Tipy!FM72,'Kategórie hráčov'!$A$2:$B$51,2,FALSE),0))</f>
        <v>0</v>
      </c>
      <c r="GN78" s="61">
        <f>IF(ISBLANK($GP$3),"",IF(OR(Tipy!FN72=Výsledky!$GN$6,Tipy!FN72=Výsledky!$GN$7,Tipy!FN72=Výsledky!$GN$8,Tipy!FN72=Výsledky!$GN$9),VLOOKUP(Tipy!FN72,'Kategórie hráčov'!$A$27:$B$76,2,FALSE),0))</f>
        <v>0</v>
      </c>
      <c r="GO78" s="62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5" t="str">
        <f>IF(ISBLANK($GP$3),"",IF(ISBLANK(Tipy!FJ72),"-",SUM(GK78:GO78)))</f>
        <v>-</v>
      </c>
      <c r="GQ78" s="64"/>
      <c r="GR78" s="61">
        <f>IF(ISBLANK($GW$3),"",IF(ISBLANK(Tipy!FP72),0,IF(AND(Tipy!FP72=Výsledky!$GU$3,Tipy!FR72=Výsledky!$GW$3),60,0)))</f>
        <v>0</v>
      </c>
      <c r="GS78" s="61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61">
        <f>IF(ISBLANK($GW$3),"",IF(OR(Tipy!FS72=Výsledky!$GR$6,Tipy!FS72=Výsledky!$GR$7,Tipy!FS72=Výsledky!$GR$8,Tipy!FS72=Výsledky!$GR$9),VLOOKUP(Tipy!FS72,'Kategórie hráčov'!$A$2:$B$51,2,FALSE),0))</f>
        <v>0</v>
      </c>
      <c r="GU78" s="61">
        <f>IF(ISBLANK($GW$3),"",IF(OR(Tipy!FT72=Výsledky!$GU$6,Tipy!FT72=Výsledky!$GU$7,Tipy!FT72=Výsledky!$GU$8,Tipy!FT72=Výsledky!$GU$9),VLOOKUP(Tipy!FT72,'Kategórie hráčov'!$A$27:$B$76,2,FALSE),0))</f>
        <v>0</v>
      </c>
      <c r="GV78" s="62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5" t="str">
        <f>IF(ISBLANK($GW$3),"",IF(ISBLANK(Tipy!FP72),"-",SUM(GR78:GV78)))</f>
        <v>-</v>
      </c>
      <c r="GX78" s="64"/>
      <c r="GY78" s="61">
        <f>IF(ISBLANK($HD$3),"",IF(ISBLANK(Tipy!FV72),0,IF(AND(Tipy!FV72=Výsledky!$HB$3,Tipy!FX72=Výsledky!$HD$3),60,0)))</f>
        <v>0</v>
      </c>
      <c r="GZ78" s="61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61">
        <f>IF(ISBLANK($HD$3),"",IF(OR(Tipy!FY72=Výsledky!$GY$6,Tipy!FY72=Výsledky!$GY$7,Tipy!FY72=Výsledky!$GY$8,Tipy!FY72=Výsledky!$GY$9),VLOOKUP(Tipy!FY72,'Kategórie hráčov'!$A$2:$B$51,2,FALSE),0))</f>
        <v>0</v>
      </c>
      <c r="HB78" s="61">
        <f>IF(ISBLANK($HD$3),"",IF(OR(Tipy!FZ72=Výsledky!$HB$6,Tipy!FZ72=Výsledky!$HB$7,Tipy!FZ72=Výsledky!$HB$8,Tipy!FZ72=Výsledky!$HB$9),VLOOKUP(Tipy!FZ72,'Kategórie hráčov'!$A$27:$B$76,2,FALSE),0))</f>
        <v>0</v>
      </c>
      <c r="HC78" s="62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5" t="str">
        <f>IF(ISBLANK($HD$3),"",IF(ISBLANK(Tipy!FV72),"-",SUM(GY78:HC78)))</f>
        <v>-</v>
      </c>
      <c r="HE78" s="64"/>
      <c r="HF78" s="61">
        <f>IF(ISBLANK($HK$3),"",IF(ISBLANK(Tipy!GB72),0,IF(AND(Tipy!GB72=Výsledky!$HI$3,Tipy!GD72=Výsledky!$HK$3),60,0)))</f>
        <v>0</v>
      </c>
      <c r="HG78" s="61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61">
        <f>IF(ISBLANK($HK$3),"",IF(OR(Tipy!GE72=Výsledky!$HF$6,Tipy!GE72=Výsledky!$HF$7,Tipy!GE72=Výsledky!$HF$8,Tipy!GE72=Výsledky!$HF$9),VLOOKUP(Tipy!GE72,'Kategórie hráčov'!$A$2:$B$51,2,FALSE),0))</f>
        <v>0</v>
      </c>
      <c r="HI78" s="61">
        <f>IF(ISBLANK($HK$3),"",IF(OR(Tipy!GF72=Výsledky!$HI$6,Tipy!GF72=Výsledky!$HI$7,Tipy!GF72=Výsledky!$HI$8,Tipy!GF72=Výsledky!$HI$9),VLOOKUP(Tipy!GF72,'Kategórie hráčov'!$A$27:$B$76,2,FALSE),0))</f>
        <v>0</v>
      </c>
      <c r="HJ78" s="62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5" t="str">
        <f>IF(ISBLANK($HK$3),"",IF(ISBLANK(Tipy!GB72),"-",SUM(HF78:HJ78)))</f>
        <v>-</v>
      </c>
      <c r="HL78" s="64"/>
      <c r="HM78" s="61">
        <f>IF(ISBLANK($HR$3),"",IF(ISBLANK(Tipy!GH72),0,IF(AND(Tipy!GH72=Výsledky!$HP$3,Tipy!GJ72=Výsledky!$HR$3),60,0)))</f>
        <v>0</v>
      </c>
      <c r="HN78" s="61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61">
        <f>IF(ISBLANK($HR$3),"",IF(OR(Tipy!GK72=Výsledky!$HM$6,Tipy!GK72=Výsledky!$HM$7,Tipy!GK72=Výsledky!$HM$8,Tipy!GK72=Výsledky!$HM$9),VLOOKUP(Tipy!GK72,'Kategórie hráčov'!$A$2:$B$51,2,FALSE),0))</f>
        <v>0</v>
      </c>
      <c r="HP78" s="61">
        <f>IF(ISBLANK($HR$3),"",IF(OR(Tipy!GL72=Výsledky!$HP$6,Tipy!GL72=Výsledky!$HP$7,Tipy!GL72=Výsledky!$HP$8,Tipy!GL72=Výsledky!$HP$9),VLOOKUP(Tipy!GL72,'Kategórie hráčov'!$A$27:$B$76,2,FALSE),0))</f>
        <v>0</v>
      </c>
      <c r="HQ78" s="62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5" t="str">
        <f>IF(ISBLANK($HR$3),"",IF(ISBLANK(Tipy!GH72),"-",SUM(HM78:HQ78)))</f>
        <v>-</v>
      </c>
      <c r="HS78" s="64"/>
      <c r="HT78" s="61">
        <f>IF(ISBLANK($HY$3),"",IF(ISBLANK(Tipy!GN72),0,IF(AND(Tipy!GN72=Výsledky!$HW$3,Tipy!GP72=Výsledky!$HY$3),60,0)))</f>
        <v>0</v>
      </c>
      <c r="HU78" s="61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61">
        <f>IF(ISBLANK($HY$3),"",IF(OR(Tipy!GQ72=Výsledky!$HT$6,Tipy!GQ72=Výsledky!$HT$7,Tipy!GQ72=Výsledky!$HT$8,Tipy!GQ72=Výsledky!$HT$9),VLOOKUP(Tipy!GQ72,'Kategórie hráčov'!$A$2:$B$51,2,FALSE),0))</f>
        <v>0</v>
      </c>
      <c r="HW78" s="61">
        <f>IF(ISBLANK($HY$3),"",IF(OR(Tipy!GR72=Výsledky!$HW$6,Tipy!GR72=Výsledky!$HW$7,Tipy!GR72=Výsledky!$HW$8,Tipy!GR72=Výsledky!$HW$9),VLOOKUP(Tipy!GR72,'Kategórie hráčov'!$A$27:$B$76,2,FALSE),0))</f>
        <v>0</v>
      </c>
      <c r="HX78" s="62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5" t="str">
        <f>IF(ISBLANK($HY$3),"",IF(ISBLANK(Tipy!GN72),"-",SUM(HT78:HX78)))</f>
        <v>-</v>
      </c>
      <c r="HZ78" s="64"/>
      <c r="IA78" s="61">
        <f>IF(ISBLANK($IF$3),"",IF(ISBLANK(Tipy!GT72),0,IF(AND(Tipy!GT72=Výsledky!$ID$3,Tipy!GV72=Výsledky!$IF$3),60,0)))</f>
        <v>0</v>
      </c>
      <c r="IB78" s="61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61">
        <f>IF(ISBLANK($IF$3),"",IF(OR(Tipy!GW72=Výsledky!$IA$6,Tipy!GW72=Výsledky!$IA$7,Tipy!GW72=Výsledky!$IA$8,Tipy!GW72=Výsledky!$IA$9),VLOOKUP(Tipy!GW72,'Kategórie hráčov'!$A$2:$B$51,2,FALSE),0))</f>
        <v>0</v>
      </c>
      <c r="ID78" s="61">
        <f>IF(ISBLANK($IF$3),"",IF(OR(Tipy!GX72=Výsledky!$ID$6,Tipy!GX72=Výsledky!$ID$7,Tipy!GX72=Výsledky!$ID$8,Tipy!GX72=Výsledky!$ID$9),IF(VLOOKUP(Tipy!GX72,'Kategórie hráčov'!$A$2:$B$46,2,FALSE)=30,30,20),0))</f>
        <v>0</v>
      </c>
      <c r="IE78" s="62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65" t="str">
        <f>IF(ISBLANK($IF$3),"",IF(ISBLANK(Tipy!GT72),"-",SUM(IA78:IE78)))</f>
        <v>-</v>
      </c>
      <c r="IG78" s="64"/>
      <c r="IH78" s="61">
        <f>IF(ISBLANK($IM$3),"",IF(ISBLANK(Tipy!GZ72),0,IF(AND(Tipy!GZ72=Výsledky!$IK$3,Tipy!HB72=Výsledky!$IM$3),60,0)))</f>
        <v>0</v>
      </c>
      <c r="II78" s="61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61">
        <f>IF(ISBLANK($IM$3),"",IF(OR(Tipy!HC72=Výsledky!$IH$6,Tipy!HC72=Výsledky!$IH$7,Tipy!HC72=Výsledky!$IH$8,Tipy!HC72=Výsledky!$IH$9),VLOOKUP(Tipy!HC72,'Kategórie hráčov'!$A$2:$B$51,2,FALSE),0))</f>
        <v>0</v>
      </c>
      <c r="IK78" s="61">
        <f>IF(ISBLANK($IM$3),"",IF(OR(Tipy!HD72=Výsledky!$IK$6,Tipy!HD72=Výsledky!$IK$7,Tipy!HD72=Výsledky!$IK$8,Tipy!HD72=Výsledky!$IK$9),VLOOKUP(Tipy!HD72,'Kategórie hráčov'!$A$27:$B$76,2,FALSE),0))</f>
        <v>0</v>
      </c>
      <c r="IL78" s="62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65" t="str">
        <f>IF(ISBLANK($IM$3),"",IF(ISBLANK(Tipy!GZ72),"-",SUM(IH78:IL78)))</f>
        <v>-</v>
      </c>
      <c r="IN78" s="64"/>
      <c r="IO78" s="61">
        <f>IF(ISBLANK($IT$3),"",IF(ISBLANK(Tipy!HF72),0,IF(AND(Tipy!HF72=Výsledky!$IR$3,Tipy!HH72=Výsledky!$IT$3),60,0)))</f>
        <v>0</v>
      </c>
      <c r="IP78" s="61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61">
        <f>IF(ISBLANK($IT$3),"",IF(OR(Tipy!HI72=Výsledky!$IO$6,Tipy!HI72=Výsledky!$IO$7,Tipy!HI72=Výsledky!$IO$8,Tipy!HI72=Výsledky!$IO$9),VLOOKUP(Tipy!HI72,'Kategórie hráčov'!$A$2:$B$51,2,FALSE),0))</f>
        <v>0</v>
      </c>
      <c r="IR78" s="61">
        <f>IF(ISBLANK($IT$3),"",IF(OR(Tipy!HJ72=Výsledky!$IR$6,Tipy!HJ72=Výsledky!$IR$7,Tipy!HJ72=Výsledky!$IR$8,Tipy!HJ72=Výsledky!$IR$9),VLOOKUP(Tipy!HJ72,'Kategórie hráčov'!$A$27:$B$76,2,FALSE),0))</f>
        <v>0</v>
      </c>
      <c r="IS78" s="62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65" t="str">
        <f>IF(ISBLANK($IT$3),"",IF(ISBLANK(Tipy!HF72),"-",SUM(IO78:IS78)))</f>
        <v>-</v>
      </c>
      <c r="IU78" s="64"/>
      <c r="IV78" s="61">
        <f>IF(ISBLANK($JA$3),"",IF(ISBLANK(Tipy!HL72),0,IF(AND(Tipy!HL72=Výsledky!$IY$3,Tipy!HN72=Výsledky!$JA$3),60,0)))</f>
        <v>0</v>
      </c>
      <c r="IW78" s="61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61">
        <f>IF(ISBLANK($JA$3),"",IF(OR(Tipy!HO72=Výsledky!$IV$6,Tipy!HO72=Výsledky!$IV$7,Tipy!HO72=Výsledky!$IV$8,Tipy!HO72=Výsledky!$IV$9),IF(VLOOKUP(Tipy!HO72,'Kategórie hráčov'!$A$2:$B$46,2,FALSE)=30,30,20),0))</f>
        <v>0</v>
      </c>
      <c r="IY78" s="61">
        <f>IF(ISBLANK($JA$3),"",IF(OR(Tipy!HP72=Výsledky!$IY$6,Tipy!HP72=Výsledky!$IY$7,Tipy!HP72=Výsledky!$IY$8,Tipy!HP72=Výsledky!$IY$9),IF(VLOOKUP(Tipy!HP72,'Kategórie hráčov'!$A$2:$B$46,2,FALSE)=30,30,20),0))</f>
        <v>0</v>
      </c>
      <c r="IZ78" s="62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65" t="str">
        <f>IF(ISBLANK($JA$3),"",IF(ISBLANK(Tipy!HL72),"-",SUM(IV78:IZ78)))</f>
        <v>-</v>
      </c>
      <c r="JB78" s="64"/>
      <c r="JC78" s="102">
        <f>IF(ISBLANK($JH$3),"",IF(ISBLANK(Tipy!HR72),0,IF(AND(Tipy!HR72=Výsledky!$JF$3,Tipy!HT72=Výsledky!$JH$3),60,0)))</f>
        <v>0</v>
      </c>
      <c r="JD78" s="101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01">
        <f>IF(ISBLANK($JH$3),"",IF(OR(Tipy!HU72=Výsledky!$JC$6,Tipy!HU72=Výsledky!$JC$7,Tipy!HU72=Výsledky!$JC$8,Tipy!HU72=Výsledky!$JC$9),VLOOKUP(Tipy!HU72,'Kategórie hráčov'!$A$2:$B$51,2,FALSE),0))</f>
        <v>0</v>
      </c>
      <c r="JF78" s="101">
        <f>IF(ISBLANK($JH$3),"",IF(OR(Tipy!HV72=Výsledky!$JF$6,Tipy!HV72=Výsledky!$JF$7,Tipy!HV72=Výsledky!$JF$8,Tipy!HV72=Výsledky!$JF$9),VLOOKUP(Tipy!HV72,'Kategórie hráčov'!$A$27:$B$76,2,FALSE),0))</f>
        <v>0</v>
      </c>
      <c r="JG78" s="30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63" t="str">
        <f>IF(ISBLANK($JH$3),"",IF(ISBLANK(Tipy!HR72),"-",SUM(JC78:JG78)))</f>
        <v>-</v>
      </c>
      <c r="JI78" s="64"/>
      <c r="JJ78" s="61">
        <f>IF(ISBLANK($JH$3),"",IF(ISBLANK(Tipy!HX72),0,IF(AND(Tipy!HX72=Výsledky!$JF$3,Tipy!HZ72=Výsledky!$JH$3),60,0)))</f>
        <v>0</v>
      </c>
      <c r="JK78" s="61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61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61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62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65" t="str">
        <f>IF(ISBLANK($JH$3),"",IF(ISBLANK(Tipy!HX72),"-",SUM(JJ78:JN78)))</f>
        <v>-</v>
      </c>
      <c r="JP78" s="64"/>
      <c r="JQ78" s="61">
        <f>IF(ISBLANK($JV$3),"",IF(ISBLANK(Tipy!ID72),0,IF(AND(Tipy!ID72=Výsledky!$JT$3,Tipy!IF72=Výsledky!$JV$3),60,0)))</f>
        <v>0</v>
      </c>
      <c r="JR78" s="61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61">
        <f>IF(ISBLANK($JV$3),"",IF(OR(Tipy!IG72=Výsledky!$JQ$6,Tipy!IG72=Výsledky!$JQ$7,Tipy!IG72=Výsledky!$JQ$8,Tipy!IG72=Výsledky!$JQ$9),VLOOKUP(Tipy!IG72,'Kategórie hráčov'!$A$2:$B$51,2,FALSE),0))</f>
        <v>0</v>
      </c>
      <c r="JT78" s="61">
        <f>IF(ISBLANK($JV$3),"",IF(OR(Tipy!IH72=Výsledky!$JT$6,Tipy!IH72=Výsledky!$JT$7,Tipy!IH72=Výsledky!$JT$8,Tipy!IH72=Výsledky!$JT$9),VLOOKUP(Tipy!IH72,'Kategórie hráčov'!$A$27:$B$76,2,FALSE),0))</f>
        <v>0</v>
      </c>
      <c r="JU78" s="62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65" t="str">
        <f>IF(ISBLANK($JV$3),"",IF(ISBLANK(Tipy!ID72),"-",SUM(JQ78:JU78)))</f>
        <v>-</v>
      </c>
      <c r="JW78" s="64"/>
      <c r="JX78" s="61">
        <f>IF(ISBLANK($KQ$3),"",IF(ISBLANK(Tipy!IJ72),0,IF(AND(Tipy!IJ72=Výsledky!$KO$3,Tipy!IL72=Výsledky!$KQ$3),60,0)))</f>
        <v>0</v>
      </c>
      <c r="JY78" s="61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>0</v>
      </c>
      <c r="JZ78" s="61">
        <f>IF(ISBLANK($KQ$3),"",IF(OR(Tipy!IM72=Výsledky!$JX$6,Tipy!IM72=Výsledky!$JX$7,Tipy!IM72=Výsledky!$JX$8,Tipy!IM72=Výsledky!$JX$9),IF(VLOOKUP(Tipy!IM72,'Kategórie hráčov'!$A$2:$B$46,2,FALSE)=30,30,20),0))</f>
        <v>0</v>
      </c>
      <c r="KA78" s="61">
        <f>IF(ISBLANK($KQ$3),"",IF(OR(Tipy!IN72=Výsledky!$KA$6,Tipy!IN72=Výsledky!$KA$7,Tipy!IN72=Výsledky!$KA$8,Tipy!IN72=Výsledky!$KA$9),IF(VLOOKUP(Tipy!IN72,'Kategórie hráčov'!$A$2:$B$46,2,FALSE)=30,30,20),0))</f>
        <v>0</v>
      </c>
      <c r="KB78" s="62">
        <f>IF(ISBLANK($KQ$3),"",IF(ISBLANK(Tipy!IJ72),0,IF(OR(AND(Tipy!IJ72=Výsledky!$KO$3,OR(Tipy!IL72=Výsledky!$KQ$3+1,Tipy!IL72=Výsledky!$KQ$3-1)),AND(Tipy!IL72=Výsledky!$KQ$3,OR(Tipy!IJ72=Výsledky!$KO$3+1,Tipy!IJ72=Výsledky!$KO$3-1))),10,0)))</f>
        <v>0</v>
      </c>
      <c r="KC78" s="65" t="str">
        <f>IF(ISBLANK($KQ$3),"",IF(ISBLANK(Tipy!IJ72),"-",SUM(JX78:KB78)))</f>
        <v>-</v>
      </c>
      <c r="KD78" s="64"/>
      <c r="KE78" s="61">
        <f>IF(ISBLANK($KJ$3),"",IF(ISBLANK(Tipy!IP72),0,IF(AND(Tipy!IP72=Výsledky!$KH$3,Tipy!IR72=Výsledky!$KJ$3),60,0)))</f>
        <v>0</v>
      </c>
      <c r="KF78" s="61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61">
        <f>IF(ISBLANK($KJ$3),"",IF(OR(Tipy!IS72=Výsledky!$KE$6,Tipy!IS72=Výsledky!$KE$7,Tipy!IS72=Výsledky!$KE$8,Tipy!IS72=Výsledky!$KE$9),VLOOKUP(Tipy!IS72,'Kategórie hráčov'!$A$2:$B$51,2,FALSE),0))</f>
        <v>0</v>
      </c>
      <c r="KH78" s="61">
        <f>IF(ISBLANK($KJ$3),"",IF(OR(Tipy!IT72=Výsledky!$KH$6,Tipy!IT72=Výsledky!$KH$7,Tipy!IT72=Výsledky!$KH$8,Tipy!IT72=Výsledky!$KH$9),VLOOKUP(Tipy!IT72,'Kategórie hráčov'!$A$27:$B$76,2,FALSE),0))</f>
        <v>0</v>
      </c>
      <c r="KI78" s="62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65" t="str">
        <f>IF(ISBLANK($KJ$3),"",IF(ISBLANK(Tipy!IP72),"-",SUM(KE78:KI78)))</f>
        <v>-</v>
      </c>
      <c r="KK78" s="64"/>
      <c r="KL78" s="61">
        <f>IF(ISBLANK($KQ$3),"",IF(ISBLANK(Tipy!IV72),0,IF(AND(Tipy!IV72=Výsledky!$KO$3,Tipy!IX72=Výsledky!$KQ$3),60,0)))</f>
        <v>0</v>
      </c>
      <c r="KM78" s="61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61">
        <f>IF(ISBLANK($KQ$3),"",IF(OR(Tipy!IY72=Výsledky!$KL$6,Tipy!IY72=Výsledky!$KL$7,Tipy!IY72=Výsledky!$KL$8,Tipy!IY72=Výsledky!$KL$9),VLOOKUP(Tipy!IY72,'Kategórie hráčov'!$A$2:$B$51,2,FALSE),0))</f>
        <v>0</v>
      </c>
      <c r="KO78" s="61">
        <f>IF(ISBLANK($KQ$3),"",IF(OR(Tipy!IZ72=Výsledky!$KO$6,Tipy!IZ72=Výsledky!$KO$7,Tipy!IZ72=Výsledky!$KO$8,Tipy!IZ72=Výsledky!$KO$9),VLOOKUP(Tipy!IZ72,'Kategórie hráčov'!$A$27:$B$76,2,FALSE),0))</f>
        <v>0</v>
      </c>
      <c r="KP78" s="62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65" t="str">
        <f>IF(ISBLANK($KJ$3),"",IF(ISBLANK(Tipy!IV72),"-",SUM(KL78:KP78)))</f>
        <v>-</v>
      </c>
      <c r="KR78" s="64"/>
      <c r="KS78" s="61">
        <f>IF(ISBLANK($KX$3),"",IF(ISBLANK(Tipy!JB72),0,IF(AND(Tipy!JB72=Výsledky!$KV$3,Tipy!JD72=Výsledky!$KX$3),60,0)))</f>
        <v>0</v>
      </c>
      <c r="KT78" s="61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61">
        <f>IF(ISBLANK($KX$3),"",IF(OR(Tipy!JE72=Výsledky!$KS$6,Tipy!JE72=Výsledky!$KS$7,Tipy!JE72=Výsledky!$KS$8,Tipy!JE72=Výsledky!$KS$9),VLOOKUP(Tipy!JE72,'Kategórie hráčov'!$A$2:$B$51,2,FALSE),0))</f>
        <v>0</v>
      </c>
      <c r="KV78" s="61">
        <f>IF(ISBLANK($KX$3),"",IF(OR(Tipy!JF72=Výsledky!$KV$6,Tipy!JF72=Výsledky!$KV$7,Tipy!JF72=Výsledky!$KV$8,Tipy!JF72=Výsledky!$KV$9),VLOOKUP(Tipy!JF72,'Kategórie hráčov'!$A$27:$B$76,2,FALSE),0))</f>
        <v>0</v>
      </c>
      <c r="KW78" s="62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65" t="str">
        <f>IF(ISBLANK($KX$3),"",IF(ISBLANK(Tipy!JB72),"-",SUM(KS78:KW78)))</f>
        <v>-</v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>
        <f>IF(ISBLANK($JH$3),"",IF(ISBLANK(Tipy!JU72),0,IF(AND(Tipy!JU72=Výsledky!$JF$3,Tipy!JW72=Výsledky!$JH$3),60,0)))</f>
        <v>0</v>
      </c>
      <c r="LH78" s="61" t="e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>#VALUE!</v>
      </c>
      <c r="LI78" s="61" t="e">
        <f>IF(ISBLANK($JH$3),"",IF(OR(Tipy!JX72=Výsledky!#REF!,Tipy!JX72=Výsledky!#REF!,Tipy!JX72=Výsledky!#REF!,Tipy!JX72=Výsledky!$JJ$9),IF(VLOOKUP(Tipy!JX72,'Kategórie hráčov'!$A$2:$B$46,2,FALSE)=30,30,20),0))</f>
        <v>#REF!</v>
      </c>
      <c r="LJ78" s="61" t="e">
        <f>IF(ISBLANK($JH$3),"",IF(OR(Tipy!JY72=Výsledky!#REF!,Tipy!JY72=Výsledky!#REF!,Tipy!JY72=Výsledky!#REF!,Tipy!JY72=Výsledky!$JM$9),IF(VLOOKUP(Tipy!JY72,'Kategórie hráčov'!$A$2:$B$46,2,FALSE)=30,30,20),0))</f>
        <v>#REF!</v>
      </c>
      <c r="LK78" s="62">
        <f>IF(ISBLANK($JH$3),"",IF(ISBLANK(Tipy!JU72),0,IF(OR(AND(Tipy!JU72=Výsledky!$JF$3,OR(Tipy!JW72=Výsledky!$JH$3+1,Tipy!JW72=Výsledky!$JH$3-1)),AND(Tipy!JW72=Výsledky!$JH$3,OR(Tipy!JU72=Výsledky!$JF$3+1,Tipy!JU72=Výsledky!$JF$3-1))),10,0)))</f>
        <v>0</v>
      </c>
      <c r="LL78" s="65" t="e">
        <f>IF(ISBLANK($JH$3),"",IF(ISBLANK(Tipy!JU72),"-",SUM(LG78:LK78)))</f>
        <v>#VALUE!</v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>
        <f>IF(ISBLANK($JH$3),"",IF(ISBLANK(Tipy!KI72),0,IF(AND(Tipy!KI72=Výsledky!$JF$3,Tipy!KK72=Výsledky!$JH$3),60,0)))</f>
        <v>0</v>
      </c>
      <c r="LV78" s="61" t="e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>#VALUE!</v>
      </c>
      <c r="LW78" s="61" t="e">
        <f>IF(ISBLANK($JH$3),"",IF(OR(Tipy!KL72=Výsledky!#REF!,Tipy!KL72=Výsledky!#REF!,Tipy!KL72=Výsledky!#REF!,Tipy!KL72=Výsledky!$JJ$9),IF(VLOOKUP(Tipy!KL72,'Kategórie hráčov'!$A$2:$B$46,2,FALSE)=30,30,20),0))</f>
        <v>#REF!</v>
      </c>
      <c r="LX78" s="61" t="e">
        <f>IF(ISBLANK($JH$3),"",IF(OR(Tipy!KM72=Výsledky!#REF!,Tipy!KM72=Výsledky!#REF!,Tipy!KM72=Výsledky!#REF!,Tipy!KM72=Výsledky!$JM$9),IF(VLOOKUP(Tipy!KM72,'Kategórie hráčov'!$A$2:$B$46,2,FALSE)=30,30,20),0))</f>
        <v>#REF!</v>
      </c>
      <c r="LY78" s="62">
        <f>IF(ISBLANK($JH$3),"",IF(ISBLANK(Tipy!KI72),0,IF(OR(AND(Tipy!KI72=Výsledky!$JF$3,OR(Tipy!KK72=Výsledky!$JH$3+1,Tipy!KK72=Výsledky!$JH$3-1)),AND(Tipy!KK72=Výsledky!$JH$3,OR(Tipy!KI72=Výsledky!$JF$3+1,Tipy!KI72=Výsledky!$JF$3-1))),10,0)))</f>
        <v>0</v>
      </c>
      <c r="LZ78" s="65" t="e">
        <f>IF(ISBLANK($JH$3),"",IF(ISBLANK(Tipy!KI72),"-",SUM(LU78:LY78)))</f>
        <v>#VALUE!</v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 x14ac:dyDescent="0.2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>
        <f>IF(ISBLANK($GB$3),"",IF(ISBLANK(Tipy!EX73),0,IF(AND(Tipy!EX73=Výsledky!$FZ$3,Tipy!EZ73=Výsledky!$GB$3),60,0)))</f>
        <v>0</v>
      </c>
      <c r="FX79" s="61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61">
        <f>IF(ISBLANK($GB$3),"",IF(OR(Tipy!FA73=Výsledky!$FW$6,Tipy!FA73=Výsledky!$FW$7,Tipy!FA73=Výsledky!$FW$8,Tipy!FA73=Výsledky!$FW$9),IF(VLOOKUP(Tipy!FA73,'Kategórie hráčov'!$A$2:$B$46,2,FALSE)=30,30,20),0))</f>
        <v>0</v>
      </c>
      <c r="FZ79" s="61">
        <f>IF(ISBLANK($GB$3),"",IF(OR(Tipy!FB73=Výsledky!$FZ$6,Tipy!FB73=Výsledky!$FZ$7,Tipy!FB73=Výsledky!$FZ$8,Tipy!FB73=Výsledky!$FZ$9),IF(VLOOKUP(Tipy!FB73,'Kategórie hráčov'!$A$2:$B$46,2,FALSE)=30,30,20),0))</f>
        <v>0</v>
      </c>
      <c r="GA79" s="62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5" t="str">
        <f>IF(ISBLANK($GB$3),"",IF(ISBLANK(Tipy!EX73),"-",SUM(FW79:GA79)))</f>
        <v>-</v>
      </c>
      <c r="GC79" s="64"/>
      <c r="GD79" s="61">
        <f>IF(ISBLANK($GI$3),"",IF(ISBLANK(Tipy!FD73),0,IF(AND(Tipy!FD73=Výsledky!$GG$3,Tipy!FF73=Výsledky!$GI$3),60,0)))</f>
        <v>0</v>
      </c>
      <c r="GE79" s="61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61">
        <f>IF(ISBLANK($GI$3),"",IF(OR(Tipy!FG73=Výsledky!$GD$6,Tipy!FG73=Výsledky!$GD$7,Tipy!FG73=Výsledky!$GD$8,Tipy!FG73=Výsledky!$GD$9),VLOOKUP(Tipy!FG73,'Kategórie hráčov'!$A$2:$B$51,2,FALSE),0))</f>
        <v>0</v>
      </c>
      <c r="GG79" s="61">
        <f>IF(ISBLANK($GI$3),"",IF(OR(Tipy!FH73=Výsledky!$GG$6,Tipy!FH73=Výsledky!$GG$7,Tipy!FH73=Výsledky!$GG$8,Tipy!FH73=Výsledky!$GG$9),VLOOKUP(Tipy!FH73,'Kategórie hráčov'!$A$27:$B$76,2,FALSE),0))</f>
        <v>0</v>
      </c>
      <c r="GH79" s="62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5" t="str">
        <f>IF(ISBLANK($GI$3),"",IF(ISBLANK(Tipy!FD73),"-",SUM(GD79:GH79)))</f>
        <v>-</v>
      </c>
      <c r="GJ79" s="64"/>
      <c r="GK79" s="61">
        <f>IF(ISBLANK($GP$3),"",IF(ISBLANK(Tipy!FJ73),0,IF(AND(Tipy!FJ73=Výsledky!$GN$3,Tipy!FL73=Výsledky!$GP$3),60,0)))</f>
        <v>0</v>
      </c>
      <c r="GL79" s="61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61">
        <f>IF(ISBLANK($GP$3),"",IF(OR(Tipy!FM73=Výsledky!$GK$6,Tipy!FM73=Výsledky!$GK$7,Tipy!FM73=Výsledky!$GK$8,Tipy!FM73=Výsledky!$GK$9),VLOOKUP(Tipy!FM73,'Kategórie hráčov'!$A$2:$B$51,2,FALSE),0))</f>
        <v>0</v>
      </c>
      <c r="GN79" s="61">
        <f>IF(ISBLANK($GP$3),"",IF(OR(Tipy!FN73=Výsledky!$GN$6,Tipy!FN73=Výsledky!$GN$7,Tipy!FN73=Výsledky!$GN$8,Tipy!FN73=Výsledky!$GN$9),VLOOKUP(Tipy!FN73,'Kategórie hráčov'!$A$27:$B$76,2,FALSE),0))</f>
        <v>0</v>
      </c>
      <c r="GO79" s="62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5" t="str">
        <f>IF(ISBLANK($GP$3),"",IF(ISBLANK(Tipy!FJ73),"-",SUM(GK79:GO79)))</f>
        <v>-</v>
      </c>
      <c r="GQ79" s="64"/>
      <c r="GR79" s="61">
        <f>IF(ISBLANK($GW$3),"",IF(ISBLANK(Tipy!FP73),0,IF(AND(Tipy!FP73=Výsledky!$GU$3,Tipy!FR73=Výsledky!$GW$3),60,0)))</f>
        <v>0</v>
      </c>
      <c r="GS79" s="61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61">
        <f>IF(ISBLANK($GW$3),"",IF(OR(Tipy!FS73=Výsledky!$GR$6,Tipy!FS73=Výsledky!$GR$7,Tipy!FS73=Výsledky!$GR$8,Tipy!FS73=Výsledky!$GR$9),VLOOKUP(Tipy!FS73,'Kategórie hráčov'!$A$2:$B$51,2,FALSE),0))</f>
        <v>0</v>
      </c>
      <c r="GU79" s="61">
        <f>IF(ISBLANK($GW$3),"",IF(OR(Tipy!FT73=Výsledky!$GU$6,Tipy!FT73=Výsledky!$GU$7,Tipy!FT73=Výsledky!$GU$8,Tipy!FT73=Výsledky!$GU$9),VLOOKUP(Tipy!FT73,'Kategórie hráčov'!$A$27:$B$76,2,FALSE),0))</f>
        <v>0</v>
      </c>
      <c r="GV79" s="62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5" t="str">
        <f>IF(ISBLANK($GW$3),"",IF(ISBLANK(Tipy!FP73),"-",SUM(GR79:GV79)))</f>
        <v>-</v>
      </c>
      <c r="GX79" s="64"/>
      <c r="GY79" s="61">
        <f>IF(ISBLANK($HD$3),"",IF(ISBLANK(Tipy!FV73),0,IF(AND(Tipy!FV73=Výsledky!$HB$3,Tipy!FX73=Výsledky!$HD$3),60,0)))</f>
        <v>60</v>
      </c>
      <c r="GZ79" s="61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61">
        <f>IF(ISBLANK($HD$3),"",IF(OR(Tipy!FY73=Výsledky!$GY$6,Tipy!FY73=Výsledky!$GY$7,Tipy!FY73=Výsledky!$GY$8,Tipy!FY73=Výsledky!$GY$9),VLOOKUP(Tipy!FY73,'Kategórie hráčov'!$A$2:$B$51,2,FALSE),0))</f>
        <v>0</v>
      </c>
      <c r="HB79" s="61">
        <f>IF(ISBLANK($HD$3),"",IF(OR(Tipy!FZ73=Výsledky!$HB$6,Tipy!FZ73=Výsledky!$HB$7,Tipy!FZ73=Výsledky!$HB$8,Tipy!FZ73=Výsledky!$HB$9),VLOOKUP(Tipy!FZ73,'Kategórie hráčov'!$A$27:$B$76,2,FALSE),0))</f>
        <v>20</v>
      </c>
      <c r="HC79" s="62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5">
        <f>IF(ISBLANK($HD$3),"",IF(ISBLANK(Tipy!FV73),"-",SUM(GY79:HC79)))</f>
        <v>80</v>
      </c>
      <c r="HE79" s="64"/>
      <c r="HF79" s="61">
        <f>IF(ISBLANK($HK$3),"",IF(ISBLANK(Tipy!GB73),0,IF(AND(Tipy!GB73=Výsledky!$HI$3,Tipy!GD73=Výsledky!$HK$3),60,0)))</f>
        <v>0</v>
      </c>
      <c r="HG79" s="61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61">
        <f>IF(ISBLANK($HK$3),"",IF(OR(Tipy!GE73=Výsledky!$HF$6,Tipy!GE73=Výsledky!$HF$7,Tipy!GE73=Výsledky!$HF$8,Tipy!GE73=Výsledky!$HF$9),VLOOKUP(Tipy!GE73,'Kategórie hráčov'!$A$2:$B$51,2,FALSE),0))</f>
        <v>0</v>
      </c>
      <c r="HI79" s="61">
        <f>IF(ISBLANK($HK$3),"",IF(OR(Tipy!GF73=Výsledky!$HI$6,Tipy!GF73=Výsledky!$HI$7,Tipy!GF73=Výsledky!$HI$8,Tipy!GF73=Výsledky!$HI$9),VLOOKUP(Tipy!GF73,'Kategórie hráčov'!$A$27:$B$76,2,FALSE),0))</f>
        <v>0</v>
      </c>
      <c r="HJ79" s="62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5">
        <f>IF(ISBLANK($HK$3),"",IF(ISBLANK(Tipy!GB73),"-",SUM(HF79:HJ79)))</f>
        <v>30</v>
      </c>
      <c r="HL79" s="64"/>
      <c r="HM79" s="61">
        <f>IF(ISBLANK($HR$3),"",IF(ISBLANK(Tipy!GH73),0,IF(AND(Tipy!GH73=Výsledky!$HP$3,Tipy!GJ73=Výsledky!$HR$3),60,0)))</f>
        <v>0</v>
      </c>
      <c r="HN79" s="61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61">
        <f>IF(ISBLANK($HR$3),"",IF(OR(Tipy!GK73=Výsledky!$HM$6,Tipy!GK73=Výsledky!$HM$7,Tipy!GK73=Výsledky!$HM$8,Tipy!GK73=Výsledky!$HM$9),VLOOKUP(Tipy!GK73,'Kategórie hráčov'!$A$2:$B$51,2,FALSE),0))</f>
        <v>0</v>
      </c>
      <c r="HP79" s="61">
        <f>IF(ISBLANK($HR$3),"",IF(OR(Tipy!GL73=Výsledky!$HP$6,Tipy!GL73=Výsledky!$HP$7,Tipy!GL73=Výsledky!$HP$8,Tipy!GL73=Výsledky!$HP$9),VLOOKUP(Tipy!GL73,'Kategórie hráčov'!$A$27:$B$76,2,FALSE),0))</f>
        <v>20</v>
      </c>
      <c r="HQ79" s="62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5">
        <f>IF(ISBLANK($HR$3),"",IF(ISBLANK(Tipy!GH73),"-",SUM(HM79:HQ79)))</f>
        <v>40</v>
      </c>
      <c r="HS79" s="64"/>
      <c r="HT79" s="61">
        <f>IF(ISBLANK($HY$3),"",IF(ISBLANK(Tipy!GN73),0,IF(AND(Tipy!GN73=Výsledky!$HW$3,Tipy!GP73=Výsledky!$HY$3),60,0)))</f>
        <v>0</v>
      </c>
      <c r="HU79" s="61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61">
        <f>IF(ISBLANK($HY$3),"",IF(OR(Tipy!GQ73=Výsledky!$HT$6,Tipy!GQ73=Výsledky!$HT$7,Tipy!GQ73=Výsledky!$HT$8,Tipy!GQ73=Výsledky!$HT$9),VLOOKUP(Tipy!GQ73,'Kategórie hráčov'!$A$2:$B$51,2,FALSE),0))</f>
        <v>20</v>
      </c>
      <c r="HW79" s="61">
        <f>IF(ISBLANK($HY$3),"",IF(OR(Tipy!GR73=Výsledky!$HW$6,Tipy!GR73=Výsledky!$HW$7,Tipy!GR73=Výsledky!$HW$8,Tipy!GR73=Výsledky!$HW$9),VLOOKUP(Tipy!GR73,'Kategórie hráčov'!$A$27:$B$76,2,FALSE),0))</f>
        <v>0</v>
      </c>
      <c r="HX79" s="62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5">
        <f>IF(ISBLANK($HY$3),"",IF(ISBLANK(Tipy!GN73),"-",SUM(HT79:HX79)))</f>
        <v>40</v>
      </c>
      <c r="HZ79" s="64"/>
      <c r="IA79" s="61">
        <f>IF(ISBLANK($IF$3),"",IF(ISBLANK(Tipy!GT73),0,IF(AND(Tipy!GT73=Výsledky!$ID$3,Tipy!GV73=Výsledky!$IF$3),60,0)))</f>
        <v>0</v>
      </c>
      <c r="IB79" s="61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61">
        <f>IF(ISBLANK($IF$3),"",IF(OR(Tipy!GW73=Výsledky!$IA$6,Tipy!GW73=Výsledky!$IA$7,Tipy!GW73=Výsledky!$IA$8,Tipy!GW73=Výsledky!$IA$9),VLOOKUP(Tipy!GW73,'Kategórie hráčov'!$A$2:$B$51,2,FALSE),0))</f>
        <v>0</v>
      </c>
      <c r="ID79" s="61">
        <f>IF(ISBLANK($IF$3),"",IF(OR(Tipy!GX73=Výsledky!$ID$6,Tipy!GX73=Výsledky!$ID$7,Tipy!GX73=Výsledky!$ID$8,Tipy!GX73=Výsledky!$ID$9),IF(VLOOKUP(Tipy!GX73,'Kategórie hráčov'!$A$2:$B$46,2,FALSE)=30,30,20),0))</f>
        <v>0</v>
      </c>
      <c r="IE79" s="62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65">
        <f>IF(ISBLANK($IF$3),"",IF(ISBLANK(Tipy!GT73),"-",SUM(IA79:IE79)))</f>
        <v>0</v>
      </c>
      <c r="IG79" s="64"/>
      <c r="IH79" s="61">
        <f>IF(ISBLANK($IM$3),"",IF(ISBLANK(Tipy!GZ73),0,IF(AND(Tipy!GZ73=Výsledky!$IK$3,Tipy!HB73=Výsledky!$IM$3),60,0)))</f>
        <v>60</v>
      </c>
      <c r="II79" s="61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61">
        <f>IF(ISBLANK($IM$3),"",IF(OR(Tipy!HC73=Výsledky!$IH$6,Tipy!HC73=Výsledky!$IH$7,Tipy!HC73=Výsledky!$IH$8,Tipy!HC73=Výsledky!$IH$9),VLOOKUP(Tipy!HC73,'Kategórie hráčov'!$A$2:$B$51,2,FALSE),0))</f>
        <v>0</v>
      </c>
      <c r="IK79" s="61">
        <f>IF(ISBLANK($IM$3),"",IF(OR(Tipy!HD73=Výsledky!$IK$6,Tipy!HD73=Výsledky!$IK$7,Tipy!HD73=Výsledky!$IK$8,Tipy!HD73=Výsledky!$IK$9),VLOOKUP(Tipy!HD73,'Kategórie hráčov'!$A$27:$B$76,2,FALSE),0))</f>
        <v>30</v>
      </c>
      <c r="IL79" s="62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65">
        <f>IF(ISBLANK($IM$3),"",IF(ISBLANK(Tipy!GZ73),"-",SUM(IH79:IL79)))</f>
        <v>90</v>
      </c>
      <c r="IN79" s="64"/>
      <c r="IO79" s="61">
        <f>IF(ISBLANK($IT$3),"",IF(ISBLANK(Tipy!HF73),0,IF(AND(Tipy!HF73=Výsledky!$IR$3,Tipy!HH73=Výsledky!$IT$3),60,0)))</f>
        <v>0</v>
      </c>
      <c r="IP79" s="61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61">
        <f>IF(ISBLANK($IT$3),"",IF(OR(Tipy!HI73=Výsledky!$IO$6,Tipy!HI73=Výsledky!$IO$7,Tipy!HI73=Výsledky!$IO$8,Tipy!HI73=Výsledky!$IO$9),VLOOKUP(Tipy!HI73,'Kategórie hráčov'!$A$2:$B$51,2,FALSE),0))</f>
        <v>0</v>
      </c>
      <c r="IR79" s="61">
        <f>IF(ISBLANK($IT$3),"",IF(OR(Tipy!HJ73=Výsledky!$IR$6,Tipy!HJ73=Výsledky!$IR$7,Tipy!HJ73=Výsledky!$IR$8,Tipy!HJ73=Výsledky!$IR$9),VLOOKUP(Tipy!HJ73,'Kategórie hráčov'!$A$27:$B$76,2,FALSE),0))</f>
        <v>0</v>
      </c>
      <c r="IS79" s="62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65">
        <f>IF(ISBLANK($IT$3),"",IF(ISBLANK(Tipy!HF73),"-",SUM(IO79:IS79)))</f>
        <v>20</v>
      </c>
      <c r="IU79" s="64"/>
      <c r="IV79" s="61">
        <f>IF(ISBLANK($JA$3),"",IF(ISBLANK(Tipy!HL73),0,IF(AND(Tipy!HL73=Výsledky!$IY$3,Tipy!HN73=Výsledky!$JA$3),60,0)))</f>
        <v>0</v>
      </c>
      <c r="IW79" s="61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61">
        <f>IF(ISBLANK($JA$3),"",IF(OR(Tipy!HO73=Výsledky!$IV$6,Tipy!HO73=Výsledky!$IV$7,Tipy!HO73=Výsledky!$IV$8,Tipy!HO73=Výsledky!$IV$9),IF(VLOOKUP(Tipy!HO73,'Kategórie hráčov'!$A$2:$B$46,2,FALSE)=30,30,20),0))</f>
        <v>0</v>
      </c>
      <c r="IY79" s="61">
        <f>IF(ISBLANK($JA$3),"",IF(OR(Tipy!HP73=Výsledky!$IY$6,Tipy!HP73=Výsledky!$IY$7,Tipy!HP73=Výsledky!$IY$8,Tipy!HP73=Výsledky!$IY$9),IF(VLOOKUP(Tipy!HP73,'Kategórie hráčov'!$A$2:$B$46,2,FALSE)=30,30,20),0))</f>
        <v>0</v>
      </c>
      <c r="IZ79" s="62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65">
        <f>IF(ISBLANK($JA$3),"",IF(ISBLANK(Tipy!HL73),"-",SUM(IV79:IZ79)))</f>
        <v>0</v>
      </c>
      <c r="JB79" s="64"/>
      <c r="JC79" s="102">
        <f>IF(ISBLANK($JH$3),"",IF(ISBLANK(Tipy!HR73),0,IF(AND(Tipy!HR73=Výsledky!$JF$3,Tipy!HT73=Výsledky!$JH$3),60,0)))</f>
        <v>0</v>
      </c>
      <c r="JD79" s="101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101">
        <f>IF(ISBLANK($JH$3),"",IF(OR(Tipy!HU73=Výsledky!$JC$6,Tipy!HU73=Výsledky!$JC$7,Tipy!HU73=Výsledky!$JC$8,Tipy!HU73=Výsledky!$JC$9),VLOOKUP(Tipy!HU73,'Kategórie hráčov'!$A$2:$B$51,2,FALSE),0))</f>
        <v>20</v>
      </c>
      <c r="JF79" s="101">
        <f>IF(ISBLANK($JH$3),"",IF(OR(Tipy!HV73=Výsledky!$JF$6,Tipy!HV73=Výsledky!$JF$7,Tipy!HV73=Výsledky!$JF$8,Tipy!HV73=Výsledky!$JF$9),VLOOKUP(Tipy!HV73,'Kategórie hráčov'!$A$27:$B$76,2,FALSE),0))</f>
        <v>0</v>
      </c>
      <c r="JG79" s="30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63">
        <f>IF(ISBLANK($JH$3),"",IF(ISBLANK(Tipy!HR73),"-",SUM(JC79:JG79)))</f>
        <v>40</v>
      </c>
      <c r="JI79" s="64"/>
      <c r="JJ79" s="61">
        <f>IF(ISBLANK($JH$3),"",IF(ISBLANK(Tipy!HX73),0,IF(AND(Tipy!HX73=Výsledky!$JF$3,Tipy!HZ73=Výsledky!$JH$3),60,0)))</f>
        <v>0</v>
      </c>
      <c r="JK79" s="61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61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61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62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65" t="str">
        <f>IF(ISBLANK($JH$3),"",IF(ISBLANK(Tipy!HX73),"-",SUM(JJ79:JN79)))</f>
        <v>-</v>
      </c>
      <c r="JP79" s="64"/>
      <c r="JQ79" s="61">
        <f>IF(ISBLANK($JV$3),"",IF(ISBLANK(Tipy!ID73),0,IF(AND(Tipy!ID73=Výsledky!$JT$3,Tipy!IF73=Výsledky!$JV$3),60,0)))</f>
        <v>0</v>
      </c>
      <c r="JR79" s="61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61">
        <f>IF(ISBLANK($JV$3),"",IF(OR(Tipy!IG73=Výsledky!$JQ$6,Tipy!IG73=Výsledky!$JQ$7,Tipy!IG73=Výsledky!$JQ$8,Tipy!IG73=Výsledky!$JQ$9),VLOOKUP(Tipy!IG73,'Kategórie hráčov'!$A$2:$B$51,2,FALSE),0))</f>
        <v>0</v>
      </c>
      <c r="JT79" s="61">
        <f>IF(ISBLANK($JV$3),"",IF(OR(Tipy!IH73=Výsledky!$JT$6,Tipy!IH73=Výsledky!$JT$7,Tipy!IH73=Výsledky!$JT$8,Tipy!IH73=Výsledky!$JT$9),VLOOKUP(Tipy!IH73,'Kategórie hráčov'!$A$27:$B$76,2,FALSE),0))</f>
        <v>0</v>
      </c>
      <c r="JU79" s="62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65">
        <f>IF(ISBLANK($JV$3),"",IF(ISBLANK(Tipy!ID73),"-",SUM(JQ79:JU79)))</f>
        <v>20</v>
      </c>
      <c r="JW79" s="64"/>
      <c r="JX79" s="61">
        <f>IF(ISBLANK($KQ$3),"",IF(ISBLANK(Tipy!IJ73),0,IF(AND(Tipy!IJ73=Výsledky!$KO$3,Tipy!IL73=Výsledky!$KQ$3),60,0)))</f>
        <v>0</v>
      </c>
      <c r="JY79" s="61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>0</v>
      </c>
      <c r="JZ79" s="61">
        <f>IF(ISBLANK($KQ$3),"",IF(OR(Tipy!IM73=Výsledky!$JX$6,Tipy!IM73=Výsledky!$JX$7,Tipy!IM73=Výsledky!$JX$8,Tipy!IM73=Výsledky!$JX$9),IF(VLOOKUP(Tipy!IM73,'Kategórie hráčov'!$A$2:$B$46,2,FALSE)=30,30,20),0))</f>
        <v>0</v>
      </c>
      <c r="KA79" s="61">
        <f>IF(ISBLANK($KQ$3),"",IF(OR(Tipy!IN73=Výsledky!$KA$6,Tipy!IN73=Výsledky!$KA$7,Tipy!IN73=Výsledky!$KA$8,Tipy!IN73=Výsledky!$KA$9),IF(VLOOKUP(Tipy!IN73,'Kategórie hráčov'!$A$2:$B$46,2,FALSE)=30,30,20),0))</f>
        <v>0</v>
      </c>
      <c r="KB79" s="62">
        <f>IF(ISBLANK($KQ$3),"",IF(ISBLANK(Tipy!IJ73),0,IF(OR(AND(Tipy!IJ73=Výsledky!$KO$3,OR(Tipy!IL73=Výsledky!$KQ$3+1,Tipy!IL73=Výsledky!$KQ$3-1)),AND(Tipy!IL73=Výsledky!$KQ$3,OR(Tipy!IJ73=Výsledky!$KO$3+1,Tipy!IJ73=Výsledky!$KO$3-1))),10,0)))</f>
        <v>0</v>
      </c>
      <c r="KC79" s="65" t="str">
        <f>IF(ISBLANK($KQ$3),"",IF(ISBLANK(Tipy!IJ73),"-",SUM(JX79:KB79)))</f>
        <v>-</v>
      </c>
      <c r="KD79" s="64"/>
      <c r="KE79" s="61">
        <f>IF(ISBLANK($KJ$3),"",IF(ISBLANK(Tipy!IP73),0,IF(AND(Tipy!IP73=Výsledky!$KH$3,Tipy!IR73=Výsledky!$KJ$3),60,0)))</f>
        <v>0</v>
      </c>
      <c r="KF79" s="61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20</v>
      </c>
      <c r="KG79" s="61">
        <f>IF(ISBLANK($KJ$3),"",IF(OR(Tipy!IS73=Výsledky!$KE$6,Tipy!IS73=Výsledky!$KE$7,Tipy!IS73=Výsledky!$KE$8,Tipy!IS73=Výsledky!$KE$9),VLOOKUP(Tipy!IS73,'Kategórie hráčov'!$A$2:$B$51,2,FALSE),0))</f>
        <v>20</v>
      </c>
      <c r="KH79" s="61">
        <f>IF(ISBLANK($KJ$3),"",IF(OR(Tipy!IT73=Výsledky!$KH$6,Tipy!IT73=Výsledky!$KH$7,Tipy!IT73=Výsledky!$KH$8,Tipy!IT73=Výsledky!$KH$9),VLOOKUP(Tipy!IT73,'Kategórie hráčov'!$A$27:$B$76,2,FALSE),0))</f>
        <v>0</v>
      </c>
      <c r="KI79" s="62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65">
        <f>IF(ISBLANK($KJ$3),"",IF(ISBLANK(Tipy!IP73),"-",SUM(KE79:KI79)))</f>
        <v>40</v>
      </c>
      <c r="KK79" s="64"/>
      <c r="KL79" s="61">
        <f>IF(ISBLANK($KQ$3),"",IF(ISBLANK(Tipy!IV73),0,IF(AND(Tipy!IV73=Výsledky!$KO$3,Tipy!IX73=Výsledky!$KQ$3),60,0)))</f>
        <v>0</v>
      </c>
      <c r="KM79" s="61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61">
        <f>IF(ISBLANK($KQ$3),"",IF(OR(Tipy!IY73=Výsledky!$KL$6,Tipy!IY73=Výsledky!$KL$7,Tipy!IY73=Výsledky!$KL$8,Tipy!IY73=Výsledky!$KL$9),VLOOKUP(Tipy!IY73,'Kategórie hráčov'!$A$2:$B$51,2,FALSE),0))</f>
        <v>0</v>
      </c>
      <c r="KO79" s="61">
        <f>IF(ISBLANK($KQ$3),"",IF(OR(Tipy!IZ73=Výsledky!$KO$6,Tipy!IZ73=Výsledky!$KO$7,Tipy!IZ73=Výsledky!$KO$8,Tipy!IZ73=Výsledky!$KO$9),VLOOKUP(Tipy!IZ73,'Kategórie hráčov'!$A$27:$B$76,2,FALSE),0))</f>
        <v>0</v>
      </c>
      <c r="KP79" s="62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65">
        <f>IF(ISBLANK($KJ$3),"",IF(ISBLANK(Tipy!IV73),"-",SUM(KL79:KP79)))</f>
        <v>0</v>
      </c>
      <c r="KR79" s="64"/>
      <c r="KS79" s="61">
        <f>IF(ISBLANK($KX$3),"",IF(ISBLANK(Tipy!JB73),0,IF(AND(Tipy!JB73=Výsledky!$KV$3,Tipy!JD73=Výsledky!$KX$3),60,0)))</f>
        <v>0</v>
      </c>
      <c r="KT79" s="61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20</v>
      </c>
      <c r="KU79" s="61">
        <f>IF(ISBLANK($KX$3),"",IF(OR(Tipy!JE73=Výsledky!$KS$6,Tipy!JE73=Výsledky!$KS$7,Tipy!JE73=Výsledky!$KS$8,Tipy!JE73=Výsledky!$KS$9),VLOOKUP(Tipy!JE73,'Kategórie hráčov'!$A$2:$B$51,2,FALSE),0))</f>
        <v>0</v>
      </c>
      <c r="KV79" s="61">
        <f>IF(ISBLANK($KX$3),"",IF(OR(Tipy!JF73=Výsledky!$KV$6,Tipy!JF73=Výsledky!$KV$7,Tipy!JF73=Výsledky!$KV$8,Tipy!JF73=Výsledky!$KV$9),VLOOKUP(Tipy!JF73,'Kategórie hráčov'!$A$27:$B$76,2,FALSE),0))</f>
        <v>0</v>
      </c>
      <c r="KW79" s="62">
        <f>IF(ISBLANK($KX$3),"",IF(ISBLANK(Tipy!JB73),0,IF(OR(AND(Tipy!JB73=Výsledky!$KV$3,OR(Tipy!JD73=Výsledky!$KX$3+1,Tipy!JD73=Výsledky!$KX$3-1)),AND(Tipy!JD73=Výsledky!$KX$3,OR(Tipy!JB73=Výsledky!$KV$3+1,Tipy!JB73=Výsledky!$KV$3-1))),10,0)))</f>
        <v>10</v>
      </c>
      <c r="KX79" s="65">
        <f>IF(ISBLANK($KX$3),"",IF(ISBLANK(Tipy!JB73),"-",SUM(KS79:KW79)))</f>
        <v>30</v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>
        <f>IF(ISBLANK($JH$3),"",IF(ISBLANK(Tipy!JU73),0,IF(AND(Tipy!JU73=Výsledky!$JF$3,Tipy!JW73=Výsledky!$JH$3),60,0)))</f>
        <v>0</v>
      </c>
      <c r="LH79" s="61" t="e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>#VALUE!</v>
      </c>
      <c r="LI79" s="61" t="e">
        <f>IF(ISBLANK($JH$3),"",IF(OR(Tipy!JX73=Výsledky!#REF!,Tipy!JX73=Výsledky!#REF!,Tipy!JX73=Výsledky!#REF!,Tipy!JX73=Výsledky!$JJ$9),IF(VLOOKUP(Tipy!JX73,'Kategórie hráčov'!$A$2:$B$46,2,FALSE)=30,30,20),0))</f>
        <v>#REF!</v>
      </c>
      <c r="LJ79" s="61" t="e">
        <f>IF(ISBLANK($JH$3),"",IF(OR(Tipy!JY73=Výsledky!#REF!,Tipy!JY73=Výsledky!#REF!,Tipy!JY73=Výsledky!#REF!,Tipy!JY73=Výsledky!$JM$9),IF(VLOOKUP(Tipy!JY73,'Kategórie hráčov'!$A$2:$B$46,2,FALSE)=30,30,20),0))</f>
        <v>#REF!</v>
      </c>
      <c r="LK79" s="62">
        <f>IF(ISBLANK($JH$3),"",IF(ISBLANK(Tipy!JU73),0,IF(OR(AND(Tipy!JU73=Výsledky!$JF$3,OR(Tipy!JW73=Výsledky!$JH$3+1,Tipy!JW73=Výsledky!$JH$3-1)),AND(Tipy!JW73=Výsledky!$JH$3,OR(Tipy!JU73=Výsledky!$JF$3+1,Tipy!JU73=Výsledky!$JF$3-1))),10,0)))</f>
        <v>0</v>
      </c>
      <c r="LL79" s="65" t="e">
        <f>IF(ISBLANK($JH$3),"",IF(ISBLANK(Tipy!JU73),"-",SUM(LG79:LK79)))</f>
        <v>#VALUE!</v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>
        <f>IF(ISBLANK($JH$3),"",IF(ISBLANK(Tipy!KI73),0,IF(AND(Tipy!KI73=Výsledky!$JF$3,Tipy!KK73=Výsledky!$JH$3),60,0)))</f>
        <v>0</v>
      </c>
      <c r="LV79" s="61" t="e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>#VALUE!</v>
      </c>
      <c r="LW79" s="61" t="e">
        <f>IF(ISBLANK($JH$3),"",IF(OR(Tipy!KL73=Výsledky!#REF!,Tipy!KL73=Výsledky!#REF!,Tipy!KL73=Výsledky!#REF!,Tipy!KL73=Výsledky!$JJ$9),IF(VLOOKUP(Tipy!KL73,'Kategórie hráčov'!$A$2:$B$46,2,FALSE)=30,30,20),0))</f>
        <v>#REF!</v>
      </c>
      <c r="LX79" s="61" t="e">
        <f>IF(ISBLANK($JH$3),"",IF(OR(Tipy!KM73=Výsledky!#REF!,Tipy!KM73=Výsledky!#REF!,Tipy!KM73=Výsledky!#REF!,Tipy!KM73=Výsledky!$JM$9),IF(VLOOKUP(Tipy!KM73,'Kategórie hráčov'!$A$2:$B$46,2,FALSE)=30,30,20),0))</f>
        <v>#REF!</v>
      </c>
      <c r="LY79" s="62">
        <f>IF(ISBLANK($JH$3),"",IF(ISBLANK(Tipy!KI73),0,IF(OR(AND(Tipy!KI73=Výsledky!$JF$3,OR(Tipy!KK73=Výsledky!$JH$3+1,Tipy!KK73=Výsledky!$JH$3-1)),AND(Tipy!KK73=Výsledky!$JH$3,OR(Tipy!KI73=Výsledky!$JF$3+1,Tipy!KI73=Výsledky!$JF$3-1))),10,0)))</f>
        <v>0</v>
      </c>
      <c r="LZ79" s="65" t="e">
        <f>IF(ISBLANK($JH$3),"",IF(ISBLANK(Tipy!KI73),"-",SUM(LU79:LY79)))</f>
        <v>#VALUE!</v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 x14ac:dyDescent="0.2">
      <c r="A80" s="287">
        <f>Tipy!A74</f>
        <v>53</v>
      </c>
      <c r="B80" s="302" t="s">
        <v>318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>
        <f>IF(ISBLANK($GB$3),"",IF(ISBLANK(Tipy!EX74),0,IF(AND(Tipy!EX74=Výsledky!$FZ$3,Tipy!EZ74=Výsledky!$GB$3),60,0)))</f>
        <v>0</v>
      </c>
      <c r="FX80" s="61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61">
        <f>IF(ISBLANK($GB$3),"",IF(OR(Tipy!FA74=Výsledky!$FW$6,Tipy!FA74=Výsledky!$FW$7,Tipy!FA74=Výsledky!$FW$8,Tipy!FA74=Výsledky!$FW$9),IF(VLOOKUP(Tipy!FA74,'Kategórie hráčov'!$A$2:$B$46,2,FALSE)=30,30,20),0))</f>
        <v>0</v>
      </c>
      <c r="FZ80" s="61">
        <f>IF(ISBLANK($GB$3),"",IF(OR(Tipy!FB74=Výsledky!$FZ$6,Tipy!FB74=Výsledky!$FZ$7,Tipy!FB74=Výsledky!$FZ$8,Tipy!FB74=Výsledky!$FZ$9),IF(VLOOKUP(Tipy!FB74,'Kategórie hráčov'!$A$2:$B$46,2,FALSE)=30,30,20),0))</f>
        <v>0</v>
      </c>
      <c r="GA80" s="62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5" t="str">
        <f>IF(ISBLANK($GB$3),"",IF(ISBLANK(Tipy!EX74),"-",SUM(FW80:GA80)))</f>
        <v>-</v>
      </c>
      <c r="GC80" s="64"/>
      <c r="GD80" s="61">
        <f>IF(ISBLANK($GI$3),"",IF(ISBLANK(Tipy!FD74),0,IF(AND(Tipy!FD74=Výsledky!$GG$3,Tipy!FF74=Výsledky!$GI$3),60,0)))</f>
        <v>0</v>
      </c>
      <c r="GE80" s="61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61">
        <f>IF(ISBLANK($GI$3),"",IF(OR(Tipy!FG74=Výsledky!$GD$6,Tipy!FG74=Výsledky!$GD$7,Tipy!FG74=Výsledky!$GD$8,Tipy!FG74=Výsledky!$GD$9),VLOOKUP(Tipy!FG74,'Kategórie hráčov'!$A$2:$B$51,2,FALSE),0))</f>
        <v>0</v>
      </c>
      <c r="GG80" s="61">
        <f>IF(ISBLANK($GI$3),"",IF(OR(Tipy!FH74=Výsledky!$GG$6,Tipy!FH74=Výsledky!$GG$7,Tipy!FH74=Výsledky!$GG$8,Tipy!FH74=Výsledky!$GG$9),VLOOKUP(Tipy!FH74,'Kategórie hráčov'!$A$27:$B$76,2,FALSE),0))</f>
        <v>0</v>
      </c>
      <c r="GH80" s="62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5" t="str">
        <f>IF(ISBLANK($GI$3),"",IF(ISBLANK(Tipy!FD74),"-",SUM(GD80:GH80)))</f>
        <v>-</v>
      </c>
      <c r="GJ80" s="64"/>
      <c r="GK80" s="61">
        <f>IF(ISBLANK($GP$3),"",IF(ISBLANK(Tipy!FJ74),0,IF(AND(Tipy!FJ74=Výsledky!$GN$3,Tipy!FL74=Výsledky!$GP$3),60,0)))</f>
        <v>0</v>
      </c>
      <c r="GL80" s="61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61">
        <f>IF(ISBLANK($GP$3),"",IF(OR(Tipy!FM74=Výsledky!$GK$6,Tipy!FM74=Výsledky!$GK$7,Tipy!FM74=Výsledky!$GK$8,Tipy!FM74=Výsledky!$GK$9),VLOOKUP(Tipy!FM74,'Kategórie hráčov'!$A$2:$B$51,2,FALSE),0))</f>
        <v>0</v>
      </c>
      <c r="GN80" s="61">
        <f>IF(ISBLANK($GP$3),"",IF(OR(Tipy!FN74=Výsledky!$GN$6,Tipy!FN74=Výsledky!$GN$7,Tipy!FN74=Výsledky!$GN$8,Tipy!FN74=Výsledky!$GN$9),VLOOKUP(Tipy!FN74,'Kategórie hráčov'!$A$27:$B$76,2,FALSE),0))</f>
        <v>0</v>
      </c>
      <c r="GO80" s="62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5" t="str">
        <f>IF(ISBLANK($GP$3),"",IF(ISBLANK(Tipy!FJ74),"-",SUM(GK80:GO80)))</f>
        <v>-</v>
      </c>
      <c r="GQ80" s="64"/>
      <c r="GR80" s="61">
        <f>IF(ISBLANK($GW$3),"",IF(ISBLANK(Tipy!FP74),0,IF(AND(Tipy!FP74=Výsledky!$GU$3,Tipy!FR74=Výsledky!$GW$3),60,0)))</f>
        <v>0</v>
      </c>
      <c r="GS80" s="61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61">
        <f>IF(ISBLANK($GW$3),"",IF(OR(Tipy!FS74=Výsledky!$GR$6,Tipy!FS74=Výsledky!$GR$7,Tipy!FS74=Výsledky!$GR$8,Tipy!FS74=Výsledky!$GR$9),VLOOKUP(Tipy!FS74,'Kategórie hráčov'!$A$2:$B$51,2,FALSE),0))</f>
        <v>0</v>
      </c>
      <c r="GU80" s="61">
        <f>IF(ISBLANK($GW$3),"",IF(OR(Tipy!FT74=Výsledky!$GU$6,Tipy!FT74=Výsledky!$GU$7,Tipy!FT74=Výsledky!$GU$8,Tipy!FT74=Výsledky!$GU$9),VLOOKUP(Tipy!FT74,'Kategórie hráčov'!$A$27:$B$76,2,FALSE),0))</f>
        <v>0</v>
      </c>
      <c r="GV80" s="62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5" t="str">
        <f>IF(ISBLANK($GW$3),"",IF(ISBLANK(Tipy!FP74),"-",SUM(GR80:GV80)))</f>
        <v>-</v>
      </c>
      <c r="GX80" s="64"/>
      <c r="GY80" s="61">
        <f>IF(ISBLANK($HD$3),"",IF(ISBLANK(Tipy!FV74),0,IF(AND(Tipy!FV74=Výsledky!$HB$3,Tipy!FX74=Výsledky!$HD$3),60,0)))</f>
        <v>0</v>
      </c>
      <c r="GZ80" s="61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61">
        <f>IF(ISBLANK($HD$3),"",IF(OR(Tipy!FY74=Výsledky!$GY$6,Tipy!FY74=Výsledky!$GY$7,Tipy!FY74=Výsledky!$GY$8,Tipy!FY74=Výsledky!$GY$9),VLOOKUP(Tipy!FY74,'Kategórie hráčov'!$A$2:$B$51,2,FALSE),0))</f>
        <v>0</v>
      </c>
      <c r="HB80" s="61">
        <f>IF(ISBLANK($HD$3),"",IF(OR(Tipy!FZ74=Výsledky!$HB$6,Tipy!FZ74=Výsledky!$HB$7,Tipy!FZ74=Výsledky!$HB$8,Tipy!FZ74=Výsledky!$HB$9),VLOOKUP(Tipy!FZ74,'Kategórie hráčov'!$A$27:$B$76,2,FALSE),0))</f>
        <v>0</v>
      </c>
      <c r="HC80" s="62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5" t="str">
        <f>IF(ISBLANK($HD$3),"",IF(ISBLANK(Tipy!FV74),"-",SUM(GY80:HC80)))</f>
        <v>-</v>
      </c>
      <c r="HE80" s="64"/>
      <c r="HF80" s="61">
        <f>IF(ISBLANK($HK$3),"",IF(ISBLANK(Tipy!GB74),0,IF(AND(Tipy!GB74=Výsledky!$HI$3,Tipy!GD74=Výsledky!$HK$3),60,0)))</f>
        <v>0</v>
      </c>
      <c r="HG80" s="61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61">
        <f>IF(ISBLANK($HK$3),"",IF(OR(Tipy!GE74=Výsledky!$HF$6,Tipy!GE74=Výsledky!$HF$7,Tipy!GE74=Výsledky!$HF$8,Tipy!GE74=Výsledky!$HF$9),VLOOKUP(Tipy!GE74,'Kategórie hráčov'!$A$2:$B$51,2,FALSE),0))</f>
        <v>0</v>
      </c>
      <c r="HI80" s="61">
        <f>IF(ISBLANK($HK$3),"",IF(OR(Tipy!GF74=Výsledky!$HI$6,Tipy!GF74=Výsledky!$HI$7,Tipy!GF74=Výsledky!$HI$8,Tipy!GF74=Výsledky!$HI$9),VLOOKUP(Tipy!GF74,'Kategórie hráčov'!$A$27:$B$76,2,FALSE),0))</f>
        <v>0</v>
      </c>
      <c r="HJ80" s="62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5" t="str">
        <f>IF(ISBLANK($HK$3),"",IF(ISBLANK(Tipy!GB74),"-",SUM(HF80:HJ80)))</f>
        <v>-</v>
      </c>
      <c r="HL80" s="64"/>
      <c r="HM80" s="61">
        <f>IF(ISBLANK($HR$3),"",IF(ISBLANK(Tipy!GH74),0,IF(AND(Tipy!GH74=Výsledky!$HP$3,Tipy!GJ74=Výsledky!$HR$3),60,0)))</f>
        <v>0</v>
      </c>
      <c r="HN80" s="61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61">
        <f>IF(ISBLANK($HR$3),"",IF(OR(Tipy!GK74=Výsledky!$HM$6,Tipy!GK74=Výsledky!$HM$7,Tipy!GK74=Výsledky!$HM$8,Tipy!GK74=Výsledky!$HM$9),VLOOKUP(Tipy!GK74,'Kategórie hráčov'!$A$2:$B$51,2,FALSE),0))</f>
        <v>0</v>
      </c>
      <c r="HP80" s="61">
        <f>IF(ISBLANK($HR$3),"",IF(OR(Tipy!GL74=Výsledky!$HP$6,Tipy!GL74=Výsledky!$HP$7,Tipy!GL74=Výsledky!$HP$8,Tipy!GL74=Výsledky!$HP$9),VLOOKUP(Tipy!GL74,'Kategórie hráčov'!$A$27:$B$76,2,FALSE),0))</f>
        <v>0</v>
      </c>
      <c r="HQ80" s="62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5" t="str">
        <f>IF(ISBLANK($HR$3),"",IF(ISBLANK(Tipy!GH74),"-",SUM(HM80:HQ80)))</f>
        <v>-</v>
      </c>
      <c r="HS80" s="64"/>
      <c r="HT80" s="61">
        <f>IF(ISBLANK($HY$3),"",IF(ISBLANK(Tipy!GN74),0,IF(AND(Tipy!GN74=Výsledky!$HW$3,Tipy!GP74=Výsledky!$HY$3),60,0)))</f>
        <v>0</v>
      </c>
      <c r="HU80" s="61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61">
        <f>IF(ISBLANK($HY$3),"",IF(OR(Tipy!GQ74=Výsledky!$HT$6,Tipy!GQ74=Výsledky!$HT$7,Tipy!GQ74=Výsledky!$HT$8,Tipy!GQ74=Výsledky!$HT$9),VLOOKUP(Tipy!GQ74,'Kategórie hráčov'!$A$2:$B$51,2,FALSE),0))</f>
        <v>0</v>
      </c>
      <c r="HW80" s="61">
        <f>IF(ISBLANK($HY$3),"",IF(OR(Tipy!GR74=Výsledky!$HW$6,Tipy!GR74=Výsledky!$HW$7,Tipy!GR74=Výsledky!$HW$8,Tipy!GR74=Výsledky!$HW$9),VLOOKUP(Tipy!GR74,'Kategórie hráčov'!$A$27:$B$76,2,FALSE),0))</f>
        <v>0</v>
      </c>
      <c r="HX80" s="62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5" t="str">
        <f>IF(ISBLANK($HY$3),"",IF(ISBLANK(Tipy!GN74),"-",SUM(HT80:HX80)))</f>
        <v>-</v>
      </c>
      <c r="HZ80" s="64"/>
      <c r="IA80" s="61">
        <f>IF(ISBLANK($IF$3),"",IF(ISBLANK(Tipy!GT74),0,IF(AND(Tipy!GT74=Výsledky!$ID$3,Tipy!GV74=Výsledky!$IF$3),60,0)))</f>
        <v>0</v>
      </c>
      <c r="IB80" s="61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61">
        <f>IF(ISBLANK($IF$3),"",IF(OR(Tipy!GW74=Výsledky!$IA$6,Tipy!GW74=Výsledky!$IA$7,Tipy!GW74=Výsledky!$IA$8,Tipy!GW74=Výsledky!$IA$9),VLOOKUP(Tipy!GW74,'Kategórie hráčov'!$A$2:$B$51,2,FALSE),0))</f>
        <v>0</v>
      </c>
      <c r="ID80" s="61">
        <f>IF(ISBLANK($IF$3),"",IF(OR(Tipy!GX74=Výsledky!$ID$6,Tipy!GX74=Výsledky!$ID$7,Tipy!GX74=Výsledky!$ID$8,Tipy!GX74=Výsledky!$ID$9),IF(VLOOKUP(Tipy!GX74,'Kategórie hráčov'!$A$2:$B$46,2,FALSE)=30,30,20),0))</f>
        <v>0</v>
      </c>
      <c r="IE80" s="62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65" t="str">
        <f>IF(ISBLANK($IF$3),"",IF(ISBLANK(Tipy!GT74),"-",SUM(IA80:IE80)))</f>
        <v>-</v>
      </c>
      <c r="IG80" s="64"/>
      <c r="IH80" s="61">
        <f>IF(ISBLANK($IM$3),"",IF(ISBLANK(Tipy!GZ74),0,IF(AND(Tipy!GZ74=Výsledky!$IK$3,Tipy!HB74=Výsledky!$IM$3),60,0)))</f>
        <v>0</v>
      </c>
      <c r="II80" s="61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61">
        <f>IF(ISBLANK($IM$3),"",IF(OR(Tipy!HC74=Výsledky!$IH$6,Tipy!HC74=Výsledky!$IH$7,Tipy!HC74=Výsledky!$IH$8,Tipy!HC74=Výsledky!$IH$9),VLOOKUP(Tipy!HC74,'Kategórie hráčov'!$A$2:$B$51,2,FALSE),0))</f>
        <v>0</v>
      </c>
      <c r="IK80" s="61">
        <f>IF(ISBLANK($IM$3),"",IF(OR(Tipy!HD74=Výsledky!$IK$6,Tipy!HD74=Výsledky!$IK$7,Tipy!HD74=Výsledky!$IK$8,Tipy!HD74=Výsledky!$IK$9),VLOOKUP(Tipy!HD74,'Kategórie hráčov'!$A$27:$B$76,2,FALSE),0))</f>
        <v>0</v>
      </c>
      <c r="IL80" s="62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65" t="str">
        <f>IF(ISBLANK($IM$3),"",IF(ISBLANK(Tipy!GZ74),"-",SUM(IH80:IL80)))</f>
        <v>-</v>
      </c>
      <c r="IN80" s="64"/>
      <c r="IO80" s="61">
        <f>IF(ISBLANK($IT$3),"",IF(ISBLANK(Tipy!HF74),0,IF(AND(Tipy!HF74=Výsledky!$IR$3,Tipy!HH74=Výsledky!$IT$3),60,0)))</f>
        <v>0</v>
      </c>
      <c r="IP80" s="61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61">
        <f>IF(ISBLANK($IT$3),"",IF(OR(Tipy!HI74=Výsledky!$IO$6,Tipy!HI74=Výsledky!$IO$7,Tipy!HI74=Výsledky!$IO$8,Tipy!HI74=Výsledky!$IO$9),VLOOKUP(Tipy!HI74,'Kategórie hráčov'!$A$2:$B$51,2,FALSE),0))</f>
        <v>0</v>
      </c>
      <c r="IR80" s="61">
        <f>IF(ISBLANK($IT$3),"",IF(OR(Tipy!HJ74=Výsledky!$IR$6,Tipy!HJ74=Výsledky!$IR$7,Tipy!HJ74=Výsledky!$IR$8,Tipy!HJ74=Výsledky!$IR$9),VLOOKUP(Tipy!HJ74,'Kategórie hráčov'!$A$27:$B$76,2,FALSE),0))</f>
        <v>0</v>
      </c>
      <c r="IS80" s="62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65" t="str">
        <f>IF(ISBLANK($IT$3),"",IF(ISBLANK(Tipy!HF74),"-",SUM(IO80:IS80)))</f>
        <v>-</v>
      </c>
      <c r="IU80" s="64"/>
      <c r="IV80" s="61">
        <f>IF(ISBLANK($JA$3),"",IF(ISBLANK(Tipy!HL74),0,IF(AND(Tipy!HL74=Výsledky!$IY$3,Tipy!HN74=Výsledky!$JA$3),60,0)))</f>
        <v>0</v>
      </c>
      <c r="IW80" s="61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61">
        <f>IF(ISBLANK($JA$3),"",IF(OR(Tipy!HO74=Výsledky!$IV$6,Tipy!HO74=Výsledky!$IV$7,Tipy!HO74=Výsledky!$IV$8,Tipy!HO74=Výsledky!$IV$9),IF(VLOOKUP(Tipy!HO74,'Kategórie hráčov'!$A$2:$B$46,2,FALSE)=30,30,20),0))</f>
        <v>0</v>
      </c>
      <c r="IY80" s="61">
        <f>IF(ISBLANK($JA$3),"",IF(OR(Tipy!HP74=Výsledky!$IY$6,Tipy!HP74=Výsledky!$IY$7,Tipy!HP74=Výsledky!$IY$8,Tipy!HP74=Výsledky!$IY$9),IF(VLOOKUP(Tipy!HP74,'Kategórie hráčov'!$A$2:$B$46,2,FALSE)=30,30,20),0))</f>
        <v>0</v>
      </c>
      <c r="IZ80" s="62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65" t="str">
        <f>IF(ISBLANK($JA$3),"",IF(ISBLANK(Tipy!HL74),"-",SUM(IV80:IZ80)))</f>
        <v>-</v>
      </c>
      <c r="JB80" s="64"/>
      <c r="JC80" s="102">
        <f>IF(ISBLANK($JH$3),"",IF(ISBLANK(Tipy!HR74),0,IF(AND(Tipy!HR74=Výsledky!$JF$3,Tipy!HT74=Výsledky!$JH$3),60,0)))</f>
        <v>0</v>
      </c>
      <c r="JD80" s="101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01">
        <f>IF(ISBLANK($JH$3),"",IF(OR(Tipy!HU74=Výsledky!$JC$6,Tipy!HU74=Výsledky!$JC$7,Tipy!HU74=Výsledky!$JC$8,Tipy!HU74=Výsledky!$JC$9),VLOOKUP(Tipy!HU74,'Kategórie hráčov'!$A$2:$B$51,2,FALSE),0))</f>
        <v>0</v>
      </c>
      <c r="JF80" s="101">
        <f>IF(ISBLANK($JH$3),"",IF(OR(Tipy!HV74=Výsledky!$JF$6,Tipy!HV74=Výsledky!$JF$7,Tipy!HV74=Výsledky!$JF$8,Tipy!HV74=Výsledky!$JF$9),VLOOKUP(Tipy!HV74,'Kategórie hráčov'!$A$27:$B$76,2,FALSE),0))</f>
        <v>0</v>
      </c>
      <c r="JG80" s="30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63" t="str">
        <f>IF(ISBLANK($JH$3),"",IF(ISBLANK(Tipy!HR74),"-",SUM(JC80:JG80)))</f>
        <v>-</v>
      </c>
      <c r="JI80" s="64"/>
      <c r="JJ80" s="61">
        <f>IF(ISBLANK($JH$3),"",IF(ISBLANK(Tipy!HX74),0,IF(AND(Tipy!HX74=Výsledky!$JF$3,Tipy!HZ74=Výsledky!$JH$3),60,0)))</f>
        <v>0</v>
      </c>
      <c r="JK80" s="61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61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61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62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65" t="str">
        <f>IF(ISBLANK($JH$3),"",IF(ISBLANK(Tipy!HX74),"-",SUM(JJ80:JN80)))</f>
        <v>-</v>
      </c>
      <c r="JP80" s="64"/>
      <c r="JQ80" s="61">
        <f>IF(ISBLANK($JV$3),"",IF(ISBLANK(Tipy!ID74),0,IF(AND(Tipy!ID74=Výsledky!$JT$3,Tipy!IF74=Výsledky!$JV$3),60,0)))</f>
        <v>0</v>
      </c>
      <c r="JR80" s="61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61">
        <f>IF(ISBLANK($JV$3),"",IF(OR(Tipy!IG74=Výsledky!$JQ$6,Tipy!IG74=Výsledky!$JQ$7,Tipy!IG74=Výsledky!$JQ$8,Tipy!IG74=Výsledky!$JQ$9),VLOOKUP(Tipy!IG74,'Kategórie hráčov'!$A$2:$B$51,2,FALSE),0))</f>
        <v>0</v>
      </c>
      <c r="JT80" s="61">
        <f>IF(ISBLANK($JV$3),"",IF(OR(Tipy!IH74=Výsledky!$JT$6,Tipy!IH74=Výsledky!$JT$7,Tipy!IH74=Výsledky!$JT$8,Tipy!IH74=Výsledky!$JT$9),VLOOKUP(Tipy!IH74,'Kategórie hráčov'!$A$27:$B$76,2,FALSE),0))</f>
        <v>0</v>
      </c>
      <c r="JU80" s="62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65" t="str">
        <f>IF(ISBLANK($JV$3),"",IF(ISBLANK(Tipy!ID74),"-",SUM(JQ80:JU80)))</f>
        <v>-</v>
      </c>
      <c r="JW80" s="64"/>
      <c r="JX80" s="61">
        <f>IF(ISBLANK($KQ$3),"",IF(ISBLANK(Tipy!IJ74),0,IF(AND(Tipy!IJ74=Výsledky!$KO$3,Tipy!IL74=Výsledky!$KQ$3),60,0)))</f>
        <v>0</v>
      </c>
      <c r="JY80" s="61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>0</v>
      </c>
      <c r="JZ80" s="61">
        <f>IF(ISBLANK($KQ$3),"",IF(OR(Tipy!IM74=Výsledky!$JX$6,Tipy!IM74=Výsledky!$JX$7,Tipy!IM74=Výsledky!$JX$8,Tipy!IM74=Výsledky!$JX$9),IF(VLOOKUP(Tipy!IM74,'Kategórie hráčov'!$A$2:$B$46,2,FALSE)=30,30,20),0))</f>
        <v>0</v>
      </c>
      <c r="KA80" s="61">
        <f>IF(ISBLANK($KQ$3),"",IF(OR(Tipy!IN74=Výsledky!$KA$6,Tipy!IN74=Výsledky!$KA$7,Tipy!IN74=Výsledky!$KA$8,Tipy!IN74=Výsledky!$KA$9),IF(VLOOKUP(Tipy!IN74,'Kategórie hráčov'!$A$2:$B$46,2,FALSE)=30,30,20),0))</f>
        <v>0</v>
      </c>
      <c r="KB80" s="62">
        <f>IF(ISBLANK($KQ$3),"",IF(ISBLANK(Tipy!IJ74),0,IF(OR(AND(Tipy!IJ74=Výsledky!$KO$3,OR(Tipy!IL74=Výsledky!$KQ$3+1,Tipy!IL74=Výsledky!$KQ$3-1)),AND(Tipy!IL74=Výsledky!$KQ$3,OR(Tipy!IJ74=Výsledky!$KO$3+1,Tipy!IJ74=Výsledky!$KO$3-1))),10,0)))</f>
        <v>0</v>
      </c>
      <c r="KC80" s="65" t="str">
        <f>IF(ISBLANK($KQ$3),"",IF(ISBLANK(Tipy!IJ74),"-",SUM(JX80:KB80)))</f>
        <v>-</v>
      </c>
      <c r="KD80" s="64"/>
      <c r="KE80" s="61">
        <f>IF(ISBLANK($KJ$3),"",IF(ISBLANK(Tipy!IP74),0,IF(AND(Tipy!IP74=Výsledky!$KH$3,Tipy!IR74=Výsledky!$KJ$3),60,0)))</f>
        <v>0</v>
      </c>
      <c r="KF80" s="61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61">
        <f>IF(ISBLANK($KJ$3),"",IF(OR(Tipy!IS74=Výsledky!$KE$6,Tipy!IS74=Výsledky!$KE$7,Tipy!IS74=Výsledky!$KE$8,Tipy!IS74=Výsledky!$KE$9),VLOOKUP(Tipy!IS74,'Kategórie hráčov'!$A$2:$B$51,2,FALSE),0))</f>
        <v>0</v>
      </c>
      <c r="KH80" s="61">
        <f>IF(ISBLANK($KJ$3),"",IF(OR(Tipy!IT74=Výsledky!$KH$6,Tipy!IT74=Výsledky!$KH$7,Tipy!IT74=Výsledky!$KH$8,Tipy!IT74=Výsledky!$KH$9),VLOOKUP(Tipy!IT74,'Kategórie hráčov'!$A$27:$B$76,2,FALSE),0))</f>
        <v>0</v>
      </c>
      <c r="KI80" s="62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65" t="str">
        <f>IF(ISBLANK($KJ$3),"",IF(ISBLANK(Tipy!IP74),"-",SUM(KE80:KI80)))</f>
        <v>-</v>
      </c>
      <c r="KK80" s="64"/>
      <c r="KL80" s="61">
        <f>IF(ISBLANK($KQ$3),"",IF(ISBLANK(Tipy!IV74),0,IF(AND(Tipy!IV74=Výsledky!$KO$3,Tipy!IX74=Výsledky!$KQ$3),60,0)))</f>
        <v>0</v>
      </c>
      <c r="KM80" s="61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61">
        <f>IF(ISBLANK($KQ$3),"",IF(OR(Tipy!IY74=Výsledky!$KL$6,Tipy!IY74=Výsledky!$KL$7,Tipy!IY74=Výsledky!$KL$8,Tipy!IY74=Výsledky!$KL$9),VLOOKUP(Tipy!IY74,'Kategórie hráčov'!$A$2:$B$51,2,FALSE),0))</f>
        <v>0</v>
      </c>
      <c r="KO80" s="61">
        <f>IF(ISBLANK($KQ$3),"",IF(OR(Tipy!IZ74=Výsledky!$KO$6,Tipy!IZ74=Výsledky!$KO$7,Tipy!IZ74=Výsledky!$KO$8,Tipy!IZ74=Výsledky!$KO$9),VLOOKUP(Tipy!IZ74,'Kategórie hráčov'!$A$27:$B$76,2,FALSE),0))</f>
        <v>0</v>
      </c>
      <c r="KP80" s="62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65" t="str">
        <f>IF(ISBLANK($KJ$3),"",IF(ISBLANK(Tipy!IV74),"-",SUM(KL80:KP80)))</f>
        <v>-</v>
      </c>
      <c r="KR80" s="64"/>
      <c r="KS80" s="61">
        <f>IF(ISBLANK($KX$3),"",IF(ISBLANK(Tipy!JB74),0,IF(AND(Tipy!JB74=Výsledky!$KV$3,Tipy!JD74=Výsledky!$KX$3),60,0)))</f>
        <v>0</v>
      </c>
      <c r="KT80" s="61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61">
        <f>IF(ISBLANK($KX$3),"",IF(OR(Tipy!JE74=Výsledky!$KS$6,Tipy!JE74=Výsledky!$KS$7,Tipy!JE74=Výsledky!$KS$8,Tipy!JE74=Výsledky!$KS$9),VLOOKUP(Tipy!JE74,'Kategórie hráčov'!$A$2:$B$51,2,FALSE),0))</f>
        <v>0</v>
      </c>
      <c r="KV80" s="61">
        <f>IF(ISBLANK($KX$3),"",IF(OR(Tipy!JF74=Výsledky!$KV$6,Tipy!JF74=Výsledky!$KV$7,Tipy!JF74=Výsledky!$KV$8,Tipy!JF74=Výsledky!$KV$9),VLOOKUP(Tipy!JF74,'Kategórie hráčov'!$A$27:$B$76,2,FALSE),0))</f>
        <v>0</v>
      </c>
      <c r="KW80" s="62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65" t="str">
        <f>IF(ISBLANK($KX$3),"",IF(ISBLANK(Tipy!JB74),"-",SUM(KS80:KW80)))</f>
        <v>-</v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>
        <f>IF(ISBLANK($JH$3),"",IF(ISBLANK(Tipy!JU74),0,IF(AND(Tipy!JU74=Výsledky!$JF$3,Tipy!JW74=Výsledky!$JH$3),60,0)))</f>
        <v>0</v>
      </c>
      <c r="LH80" s="61" t="e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>#VALUE!</v>
      </c>
      <c r="LI80" s="61" t="e">
        <f>IF(ISBLANK($JH$3),"",IF(OR(Tipy!JX74=Výsledky!#REF!,Tipy!JX74=Výsledky!#REF!,Tipy!JX74=Výsledky!#REF!,Tipy!JX74=Výsledky!$JJ$9),IF(VLOOKUP(Tipy!JX74,'Kategórie hráčov'!$A$2:$B$46,2,FALSE)=30,30,20),0))</f>
        <v>#REF!</v>
      </c>
      <c r="LJ80" s="61" t="e">
        <f>IF(ISBLANK($JH$3),"",IF(OR(Tipy!JY74=Výsledky!#REF!,Tipy!JY74=Výsledky!#REF!,Tipy!JY74=Výsledky!#REF!,Tipy!JY74=Výsledky!$JM$9),IF(VLOOKUP(Tipy!JY74,'Kategórie hráčov'!$A$2:$B$46,2,FALSE)=30,30,20),0))</f>
        <v>#REF!</v>
      </c>
      <c r="LK80" s="62">
        <f>IF(ISBLANK($JH$3),"",IF(ISBLANK(Tipy!JU74),0,IF(OR(AND(Tipy!JU74=Výsledky!$JF$3,OR(Tipy!JW74=Výsledky!$JH$3+1,Tipy!JW74=Výsledky!$JH$3-1)),AND(Tipy!JW74=Výsledky!$JH$3,OR(Tipy!JU74=Výsledky!$JF$3+1,Tipy!JU74=Výsledky!$JF$3-1))),10,0)))</f>
        <v>0</v>
      </c>
      <c r="LL80" s="65" t="e">
        <f>IF(ISBLANK($JH$3),"",IF(ISBLANK(Tipy!JU74),"-",SUM(LG80:LK80)))</f>
        <v>#VALUE!</v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>
        <f>IF(ISBLANK($JH$3),"",IF(ISBLANK(Tipy!KI74),0,IF(AND(Tipy!KI74=Výsledky!$JF$3,Tipy!KK74=Výsledky!$JH$3),60,0)))</f>
        <v>0</v>
      </c>
      <c r="LV80" s="61" t="e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>#VALUE!</v>
      </c>
      <c r="LW80" s="61" t="e">
        <f>IF(ISBLANK($JH$3),"",IF(OR(Tipy!KL74=Výsledky!#REF!,Tipy!KL74=Výsledky!#REF!,Tipy!KL74=Výsledky!#REF!,Tipy!KL74=Výsledky!$JJ$9),IF(VLOOKUP(Tipy!KL74,'Kategórie hráčov'!$A$2:$B$46,2,FALSE)=30,30,20),0))</f>
        <v>#REF!</v>
      </c>
      <c r="LX80" s="61" t="e">
        <f>IF(ISBLANK($JH$3),"",IF(OR(Tipy!KM74=Výsledky!#REF!,Tipy!KM74=Výsledky!#REF!,Tipy!KM74=Výsledky!#REF!,Tipy!KM74=Výsledky!$JM$9),IF(VLOOKUP(Tipy!KM74,'Kategórie hráčov'!$A$2:$B$46,2,FALSE)=30,30,20),0))</f>
        <v>#REF!</v>
      </c>
      <c r="LY80" s="62">
        <f>IF(ISBLANK($JH$3),"",IF(ISBLANK(Tipy!KI74),0,IF(OR(AND(Tipy!KI74=Výsledky!$JF$3,OR(Tipy!KK74=Výsledky!$JH$3+1,Tipy!KK74=Výsledky!$JH$3-1)),AND(Tipy!KK74=Výsledky!$JH$3,OR(Tipy!KI74=Výsledky!$JF$3+1,Tipy!KI74=Výsledky!$JF$3-1))),10,0)))</f>
        <v>0</v>
      </c>
      <c r="LZ80" s="65" t="e">
        <f>IF(ISBLANK($JH$3),"",IF(ISBLANK(Tipy!KI74),"-",SUM(LU80:LY80)))</f>
        <v>#VALUE!</v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 x14ac:dyDescent="0.2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>
        <f>IF(ISBLANK($GB$3),"",IF(ISBLANK(Tipy!EX75),0,IF(AND(Tipy!EX75=Výsledky!$FZ$3,Tipy!EZ75=Výsledky!$GB$3),60,0)))</f>
        <v>0</v>
      </c>
      <c r="FX81" s="61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61">
        <f>IF(ISBLANK($GB$3),"",IF(OR(Tipy!FA75=Výsledky!$FW$6,Tipy!FA75=Výsledky!$FW$7,Tipy!FA75=Výsledky!$FW$8,Tipy!FA75=Výsledky!$FW$9),IF(VLOOKUP(Tipy!FA75,'Kategórie hráčov'!$A$2:$B$46,2,FALSE)=30,30,20),0))</f>
        <v>0</v>
      </c>
      <c r="FZ81" s="61">
        <f>IF(ISBLANK($GB$3),"",IF(OR(Tipy!FB75=Výsledky!$FZ$6,Tipy!FB75=Výsledky!$FZ$7,Tipy!FB75=Výsledky!$FZ$8,Tipy!FB75=Výsledky!$FZ$9),IF(VLOOKUP(Tipy!FB75,'Kategórie hráčov'!$A$2:$B$46,2,FALSE)=30,30,20),0))</f>
        <v>0</v>
      </c>
      <c r="GA81" s="62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5">
        <f>IF(ISBLANK($GB$3),"",IF(ISBLANK(Tipy!EX75),"-",SUM(FW81:GA81)))</f>
        <v>0</v>
      </c>
      <c r="GC81" s="64"/>
      <c r="GD81" s="61">
        <f>IF(ISBLANK($GI$3),"",IF(ISBLANK(Tipy!FD75),0,IF(AND(Tipy!FD75=Výsledky!$GG$3,Tipy!FF75=Výsledky!$GI$3),60,0)))</f>
        <v>0</v>
      </c>
      <c r="GE81" s="61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61">
        <f>IF(ISBLANK($GI$3),"",IF(OR(Tipy!FG75=Výsledky!$GD$6,Tipy!FG75=Výsledky!$GD$7,Tipy!FG75=Výsledky!$GD$8,Tipy!FG75=Výsledky!$GD$9),VLOOKUP(Tipy!FG75,'Kategórie hráčov'!$A$2:$B$51,2,FALSE),0))</f>
        <v>0</v>
      </c>
      <c r="GG81" s="61">
        <f>IF(ISBLANK($GI$3),"",IF(OR(Tipy!FH75=Výsledky!$GG$6,Tipy!FH75=Výsledky!$GG$7,Tipy!FH75=Výsledky!$GG$8,Tipy!FH75=Výsledky!$GG$9),VLOOKUP(Tipy!FH75,'Kategórie hráčov'!$A$27:$B$76,2,FALSE),0))</f>
        <v>0</v>
      </c>
      <c r="GH81" s="62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5">
        <f>IF(ISBLANK($GI$3),"",IF(ISBLANK(Tipy!FD75),"-",SUM(GD81:GH81)))</f>
        <v>20</v>
      </c>
      <c r="GJ81" s="64"/>
      <c r="GK81" s="61">
        <f>IF(ISBLANK($GP$3),"",IF(ISBLANK(Tipy!FJ75),0,IF(AND(Tipy!FJ75=Výsledky!$GN$3,Tipy!FL75=Výsledky!$GP$3),60,0)))</f>
        <v>0</v>
      </c>
      <c r="GL81" s="61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61">
        <f>IF(ISBLANK($GP$3),"",IF(OR(Tipy!FM75=Výsledky!$GK$6,Tipy!FM75=Výsledky!$GK$7,Tipy!FM75=Výsledky!$GK$8,Tipy!FM75=Výsledky!$GK$9),VLOOKUP(Tipy!FM75,'Kategórie hráčov'!$A$2:$B$51,2,FALSE),0))</f>
        <v>20</v>
      </c>
      <c r="GN81" s="61">
        <f>IF(ISBLANK($GP$3),"",IF(OR(Tipy!FN75=Výsledky!$GN$6,Tipy!FN75=Výsledky!$GN$7,Tipy!FN75=Výsledky!$GN$8,Tipy!FN75=Výsledky!$GN$9),VLOOKUP(Tipy!FN75,'Kategórie hráčov'!$A$27:$B$76,2,FALSE),0))</f>
        <v>0</v>
      </c>
      <c r="GO81" s="62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5">
        <f>IF(ISBLANK($GP$3),"",IF(ISBLANK(Tipy!FJ75),"-",SUM(GK81:GO81)))</f>
        <v>20</v>
      </c>
      <c r="GQ81" s="64"/>
      <c r="GR81" s="61">
        <f>IF(ISBLANK($GW$3),"",IF(ISBLANK(Tipy!FP75),0,IF(AND(Tipy!FP75=Výsledky!$GU$3,Tipy!FR75=Výsledky!$GW$3),60,0)))</f>
        <v>0</v>
      </c>
      <c r="GS81" s="61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61">
        <f>IF(ISBLANK($GW$3),"",IF(OR(Tipy!FS75=Výsledky!$GR$6,Tipy!FS75=Výsledky!$GR$7,Tipy!FS75=Výsledky!$GR$8,Tipy!FS75=Výsledky!$GR$9),VLOOKUP(Tipy!FS75,'Kategórie hráčov'!$A$2:$B$51,2,FALSE),0))</f>
        <v>0</v>
      </c>
      <c r="GU81" s="61">
        <f>IF(ISBLANK($GW$3),"",IF(OR(Tipy!FT75=Výsledky!$GU$6,Tipy!FT75=Výsledky!$GU$7,Tipy!FT75=Výsledky!$GU$8,Tipy!FT75=Výsledky!$GU$9),VLOOKUP(Tipy!FT75,'Kategórie hráčov'!$A$27:$B$76,2,FALSE),0))</f>
        <v>20</v>
      </c>
      <c r="GV81" s="62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5">
        <f>IF(ISBLANK($GW$3),"",IF(ISBLANK(Tipy!FP75),"-",SUM(GR81:GV81)))</f>
        <v>40</v>
      </c>
      <c r="GX81" s="64"/>
      <c r="GY81" s="61">
        <f>IF(ISBLANK($HD$3),"",IF(ISBLANK(Tipy!FV75),0,IF(AND(Tipy!FV75=Výsledky!$HB$3,Tipy!FX75=Výsledky!$HD$3),60,0)))</f>
        <v>0</v>
      </c>
      <c r="GZ81" s="61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61">
        <f>IF(ISBLANK($HD$3),"",IF(OR(Tipy!FY75=Výsledky!$GY$6,Tipy!FY75=Výsledky!$GY$7,Tipy!FY75=Výsledky!$GY$8,Tipy!FY75=Výsledky!$GY$9),VLOOKUP(Tipy!FY75,'Kategórie hráčov'!$A$2:$B$51,2,FALSE),0))</f>
        <v>20</v>
      </c>
      <c r="HB81" s="61">
        <f>IF(ISBLANK($HD$3),"",IF(OR(Tipy!FZ75=Výsledky!$HB$6,Tipy!FZ75=Výsledky!$HB$7,Tipy!FZ75=Výsledky!$HB$8,Tipy!FZ75=Výsledky!$HB$9),VLOOKUP(Tipy!FZ75,'Kategórie hráčov'!$A$27:$B$76,2,FALSE),0))</f>
        <v>20</v>
      </c>
      <c r="HC81" s="62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5">
        <f>IF(ISBLANK($HD$3),"",IF(ISBLANK(Tipy!FV75),"-",SUM(GY81:HC81)))</f>
        <v>60</v>
      </c>
      <c r="HE81" s="64"/>
      <c r="HF81" s="61">
        <f>IF(ISBLANK($HK$3),"",IF(ISBLANK(Tipy!GB75),0,IF(AND(Tipy!GB75=Výsledky!$HI$3,Tipy!GD75=Výsledky!$HK$3),60,0)))</f>
        <v>0</v>
      </c>
      <c r="HG81" s="61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61">
        <f>IF(ISBLANK($HK$3),"",IF(OR(Tipy!GE75=Výsledky!$HF$6,Tipy!GE75=Výsledky!$HF$7,Tipy!GE75=Výsledky!$HF$8,Tipy!GE75=Výsledky!$HF$9),VLOOKUP(Tipy!GE75,'Kategórie hráčov'!$A$2:$B$51,2,FALSE),0))</f>
        <v>0</v>
      </c>
      <c r="HI81" s="61">
        <f>IF(ISBLANK($HK$3),"",IF(OR(Tipy!GF75=Výsledky!$HI$6,Tipy!GF75=Výsledky!$HI$7,Tipy!GF75=Výsledky!$HI$8,Tipy!GF75=Výsledky!$HI$9),VLOOKUP(Tipy!GF75,'Kategórie hráčov'!$A$27:$B$76,2,FALSE),0))</f>
        <v>20</v>
      </c>
      <c r="HJ81" s="62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5">
        <f>IF(ISBLANK($HK$3),"",IF(ISBLANK(Tipy!GB75),"-",SUM(HF81:HJ81)))</f>
        <v>40</v>
      </c>
      <c r="HL81" s="64"/>
      <c r="HM81" s="61">
        <f>IF(ISBLANK($HR$3),"",IF(ISBLANK(Tipy!GH75),0,IF(AND(Tipy!GH75=Výsledky!$HP$3,Tipy!GJ75=Výsledky!$HR$3),60,0)))</f>
        <v>0</v>
      </c>
      <c r="HN81" s="61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61">
        <f>IF(ISBLANK($HR$3),"",IF(OR(Tipy!GK75=Výsledky!$HM$6,Tipy!GK75=Výsledky!$HM$7,Tipy!GK75=Výsledky!$HM$8,Tipy!GK75=Výsledky!$HM$9),VLOOKUP(Tipy!GK75,'Kategórie hráčov'!$A$2:$B$51,2,FALSE),0))</f>
        <v>0</v>
      </c>
      <c r="HP81" s="61">
        <f>IF(ISBLANK($HR$3),"",IF(OR(Tipy!GL75=Výsledky!$HP$6,Tipy!GL75=Výsledky!$HP$7,Tipy!GL75=Výsledky!$HP$8,Tipy!GL75=Výsledky!$HP$9),VLOOKUP(Tipy!GL75,'Kategórie hráčov'!$A$27:$B$76,2,FALSE),0))</f>
        <v>0</v>
      </c>
      <c r="HQ81" s="62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5">
        <f>IF(ISBLANK($HR$3),"",IF(ISBLANK(Tipy!GH75),"-",SUM(HM81:HQ81)))</f>
        <v>30</v>
      </c>
      <c r="HS81" s="64"/>
      <c r="HT81" s="61">
        <f>IF(ISBLANK($HY$3),"",IF(ISBLANK(Tipy!GN75),0,IF(AND(Tipy!GN75=Výsledky!$HW$3,Tipy!GP75=Výsledky!$HY$3),60,0)))</f>
        <v>0</v>
      </c>
      <c r="HU81" s="61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61">
        <f>IF(ISBLANK($HY$3),"",IF(OR(Tipy!GQ75=Výsledky!$HT$6,Tipy!GQ75=Výsledky!$HT$7,Tipy!GQ75=Výsledky!$HT$8,Tipy!GQ75=Výsledky!$HT$9),VLOOKUP(Tipy!GQ75,'Kategórie hráčov'!$A$2:$B$51,2,FALSE),0))</f>
        <v>20</v>
      </c>
      <c r="HW81" s="61">
        <f>IF(ISBLANK($HY$3),"",IF(OR(Tipy!GR75=Výsledky!$HW$6,Tipy!GR75=Výsledky!$HW$7,Tipy!GR75=Výsledky!$HW$8,Tipy!GR75=Výsledky!$HW$9),VLOOKUP(Tipy!GR75,'Kategórie hráčov'!$A$27:$B$76,2,FALSE),0))</f>
        <v>0</v>
      </c>
      <c r="HX81" s="62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5">
        <f>IF(ISBLANK($HY$3),"",IF(ISBLANK(Tipy!GN75),"-",SUM(HT81:HX81)))</f>
        <v>40</v>
      </c>
      <c r="HZ81" s="64"/>
      <c r="IA81" s="61">
        <f>IF(ISBLANK($IF$3),"",IF(ISBLANK(Tipy!GT75),0,IF(AND(Tipy!GT75=Výsledky!$ID$3,Tipy!GV75=Výsledky!$IF$3),60,0)))</f>
        <v>0</v>
      </c>
      <c r="IB81" s="61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61">
        <f>IF(ISBLANK($IF$3),"",IF(OR(Tipy!GW75=Výsledky!$IA$6,Tipy!GW75=Výsledky!$IA$7,Tipy!GW75=Výsledky!$IA$8,Tipy!GW75=Výsledky!$IA$9),VLOOKUP(Tipy!GW75,'Kategórie hráčov'!$A$2:$B$51,2,FALSE),0))</f>
        <v>0</v>
      </c>
      <c r="ID81" s="61">
        <f>IF(ISBLANK($IF$3),"",IF(OR(Tipy!GX75=Výsledky!$ID$6,Tipy!GX75=Výsledky!$ID$7,Tipy!GX75=Výsledky!$ID$8,Tipy!GX75=Výsledky!$ID$9),IF(VLOOKUP(Tipy!GX75,'Kategórie hráčov'!$A$2:$B$46,2,FALSE)=30,30,20),0))</f>
        <v>0</v>
      </c>
      <c r="IE81" s="62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65">
        <f>IF(ISBLANK($IF$3),"",IF(ISBLANK(Tipy!GT75),"-",SUM(IA81:IE81)))</f>
        <v>10</v>
      </c>
      <c r="IG81" s="64"/>
      <c r="IH81" s="61">
        <f>IF(ISBLANK($IM$3),"",IF(ISBLANK(Tipy!GZ75),0,IF(AND(Tipy!GZ75=Výsledky!$IK$3,Tipy!HB75=Výsledky!$IM$3),60,0)))</f>
        <v>0</v>
      </c>
      <c r="II81" s="61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61">
        <f>IF(ISBLANK($IM$3),"",IF(OR(Tipy!HC75=Výsledky!$IH$6,Tipy!HC75=Výsledky!$IH$7,Tipy!HC75=Výsledky!$IH$8,Tipy!HC75=Výsledky!$IH$9),VLOOKUP(Tipy!HC75,'Kategórie hráčov'!$A$2:$B$51,2,FALSE),0))</f>
        <v>0</v>
      </c>
      <c r="IK81" s="61">
        <f>IF(ISBLANK($IM$3),"",IF(OR(Tipy!HD75=Výsledky!$IK$6,Tipy!HD75=Výsledky!$IK$7,Tipy!HD75=Výsledky!$IK$8,Tipy!HD75=Výsledky!$IK$9),VLOOKUP(Tipy!HD75,'Kategórie hráčov'!$A$27:$B$76,2,FALSE),0))</f>
        <v>0</v>
      </c>
      <c r="IL81" s="62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65" t="str">
        <f>IF(ISBLANK($IM$3),"",IF(ISBLANK(Tipy!GZ75),"-",SUM(IH81:IL81)))</f>
        <v>-</v>
      </c>
      <c r="IN81" s="64"/>
      <c r="IO81" s="61">
        <f>IF(ISBLANK($IT$3),"",IF(ISBLANK(Tipy!HF75),0,IF(AND(Tipy!HF75=Výsledky!$IR$3,Tipy!HH75=Výsledky!$IT$3),60,0)))</f>
        <v>0</v>
      </c>
      <c r="IP81" s="61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61">
        <f>IF(ISBLANK($IT$3),"",IF(OR(Tipy!HI75=Výsledky!$IO$6,Tipy!HI75=Výsledky!$IO$7,Tipy!HI75=Výsledky!$IO$8,Tipy!HI75=Výsledky!$IO$9),VLOOKUP(Tipy!HI75,'Kategórie hráčov'!$A$2:$B$51,2,FALSE),0))</f>
        <v>0</v>
      </c>
      <c r="IR81" s="61">
        <f>IF(ISBLANK($IT$3),"",IF(OR(Tipy!HJ75=Výsledky!$IR$6,Tipy!HJ75=Výsledky!$IR$7,Tipy!HJ75=Výsledky!$IR$8,Tipy!HJ75=Výsledky!$IR$9),VLOOKUP(Tipy!HJ75,'Kategórie hráčov'!$A$27:$B$76,2,FALSE),0))</f>
        <v>20</v>
      </c>
      <c r="IS81" s="62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65">
        <f>IF(ISBLANK($IT$3),"",IF(ISBLANK(Tipy!HF75),"-",SUM(IO81:IS81)))</f>
        <v>50</v>
      </c>
      <c r="IU81" s="64"/>
      <c r="IV81" s="61">
        <f>IF(ISBLANK($JA$3),"",IF(ISBLANK(Tipy!HL75),0,IF(AND(Tipy!HL75=Výsledky!$IY$3,Tipy!HN75=Výsledky!$JA$3),60,0)))</f>
        <v>0</v>
      </c>
      <c r="IW81" s="61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61">
        <f>IF(ISBLANK($JA$3),"",IF(OR(Tipy!HO75=Výsledky!$IV$6,Tipy!HO75=Výsledky!$IV$7,Tipy!HO75=Výsledky!$IV$8,Tipy!HO75=Výsledky!$IV$9),IF(VLOOKUP(Tipy!HO75,'Kategórie hráčov'!$A$2:$B$46,2,FALSE)=30,30,20),0))</f>
        <v>0</v>
      </c>
      <c r="IY81" s="61">
        <f>IF(ISBLANK($JA$3),"",IF(OR(Tipy!HP75=Výsledky!$IY$6,Tipy!HP75=Výsledky!$IY$7,Tipy!HP75=Výsledky!$IY$8,Tipy!HP75=Výsledky!$IY$9),IF(VLOOKUP(Tipy!HP75,'Kategórie hráčov'!$A$2:$B$46,2,FALSE)=30,30,20),0))</f>
        <v>0</v>
      </c>
      <c r="IZ81" s="62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65">
        <f>IF(ISBLANK($JA$3),"",IF(ISBLANK(Tipy!HL75),"-",SUM(IV81:IZ81)))</f>
        <v>0</v>
      </c>
      <c r="JB81" s="64"/>
      <c r="JC81" s="102">
        <f>IF(ISBLANK($JH$3),"",IF(ISBLANK(Tipy!HR75),0,IF(AND(Tipy!HR75=Výsledky!$JF$3,Tipy!HT75=Výsledky!$JH$3),60,0)))</f>
        <v>0</v>
      </c>
      <c r="JD81" s="101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01">
        <f>IF(ISBLANK($JH$3),"",IF(OR(Tipy!HU75=Výsledky!$JC$6,Tipy!HU75=Výsledky!$JC$7,Tipy!HU75=Výsledky!$JC$8,Tipy!HU75=Výsledky!$JC$9),VLOOKUP(Tipy!HU75,'Kategórie hráčov'!$A$2:$B$51,2,FALSE),0))</f>
        <v>20</v>
      </c>
      <c r="JF81" s="101">
        <f>IF(ISBLANK($JH$3),"",IF(OR(Tipy!HV75=Výsledky!$JF$6,Tipy!HV75=Výsledky!$JF$7,Tipy!HV75=Výsledky!$JF$8,Tipy!HV75=Výsledky!$JF$9),VLOOKUP(Tipy!HV75,'Kategórie hráčov'!$A$27:$B$76,2,FALSE),0))</f>
        <v>0</v>
      </c>
      <c r="JG81" s="303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63">
        <f>IF(ISBLANK($JH$3),"",IF(ISBLANK(Tipy!HR75),"-",SUM(JC81:JG81)))</f>
        <v>50</v>
      </c>
      <c r="JI81" s="64"/>
      <c r="JJ81" s="61">
        <f>IF(ISBLANK($JH$3),"",IF(ISBLANK(Tipy!HX75),0,IF(AND(Tipy!HX75=Výsledky!$JF$3,Tipy!HZ75=Výsledky!$JH$3),60,0)))</f>
        <v>0</v>
      </c>
      <c r="JK81" s="61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61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61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62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65" t="str">
        <f>IF(ISBLANK($JH$3),"",IF(ISBLANK(Tipy!HX75),"-",SUM(JJ81:JN81)))</f>
        <v>-</v>
      </c>
      <c r="JP81" s="64"/>
      <c r="JQ81" s="61">
        <f>IF(ISBLANK($JV$3),"",IF(ISBLANK(Tipy!ID75),0,IF(AND(Tipy!ID75=Výsledky!$JT$3,Tipy!IF75=Výsledky!$JV$3),60,0)))</f>
        <v>0</v>
      </c>
      <c r="JR81" s="61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61">
        <f>IF(ISBLANK($JV$3),"",IF(OR(Tipy!IG75=Výsledky!$JQ$6,Tipy!IG75=Výsledky!$JQ$7,Tipy!IG75=Výsledky!$JQ$8,Tipy!IG75=Výsledky!$JQ$9),VLOOKUP(Tipy!IG75,'Kategórie hráčov'!$A$2:$B$51,2,FALSE),0))</f>
        <v>20</v>
      </c>
      <c r="JT81" s="61">
        <f>IF(ISBLANK($JV$3),"",IF(OR(Tipy!IH75=Výsledky!$JT$6,Tipy!IH75=Výsledky!$JT$7,Tipy!IH75=Výsledky!$JT$8,Tipy!IH75=Výsledky!$JT$9),VLOOKUP(Tipy!IH75,'Kategórie hráčov'!$A$27:$B$76,2,FALSE),0))</f>
        <v>0</v>
      </c>
      <c r="JU81" s="62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65">
        <f>IF(ISBLANK($JV$3),"",IF(ISBLANK(Tipy!ID75),"-",SUM(JQ81:JU81)))</f>
        <v>50</v>
      </c>
      <c r="JW81" s="64"/>
      <c r="JX81" s="61">
        <f>IF(ISBLANK($KQ$3),"",IF(ISBLANK(Tipy!IJ75),0,IF(AND(Tipy!IJ75=Výsledky!$KO$3,Tipy!IL75=Výsledky!$KQ$3),60,0)))</f>
        <v>0</v>
      </c>
      <c r="JY81" s="61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>0</v>
      </c>
      <c r="JZ81" s="61">
        <f>IF(ISBLANK($KQ$3),"",IF(OR(Tipy!IM75=Výsledky!$JX$6,Tipy!IM75=Výsledky!$JX$7,Tipy!IM75=Výsledky!$JX$8,Tipy!IM75=Výsledky!$JX$9),IF(VLOOKUP(Tipy!IM75,'Kategórie hráčov'!$A$2:$B$46,2,FALSE)=30,30,20),0))</f>
        <v>0</v>
      </c>
      <c r="KA81" s="61">
        <f>IF(ISBLANK($KQ$3),"",IF(OR(Tipy!IN75=Výsledky!$KA$6,Tipy!IN75=Výsledky!$KA$7,Tipy!IN75=Výsledky!$KA$8,Tipy!IN75=Výsledky!$KA$9),IF(VLOOKUP(Tipy!IN75,'Kategórie hráčov'!$A$2:$B$46,2,FALSE)=30,30,20),0))</f>
        <v>0</v>
      </c>
      <c r="KB81" s="62">
        <f>IF(ISBLANK($KQ$3),"",IF(ISBLANK(Tipy!IJ75),0,IF(OR(AND(Tipy!IJ75=Výsledky!$KO$3,OR(Tipy!IL75=Výsledky!$KQ$3+1,Tipy!IL75=Výsledky!$KQ$3-1)),AND(Tipy!IL75=Výsledky!$KQ$3,OR(Tipy!IJ75=Výsledky!$KO$3+1,Tipy!IJ75=Výsledky!$KO$3-1))),10,0)))</f>
        <v>0</v>
      </c>
      <c r="KC81" s="65" t="str">
        <f>IF(ISBLANK($KQ$3),"",IF(ISBLANK(Tipy!IJ75),"-",SUM(JX81:KB81)))</f>
        <v>-</v>
      </c>
      <c r="KD81" s="64"/>
      <c r="KE81" s="61">
        <f>IF(ISBLANK($KJ$3),"",IF(ISBLANK(Tipy!IP75),0,IF(AND(Tipy!IP75=Výsledky!$KH$3,Tipy!IR75=Výsledky!$KJ$3),60,0)))</f>
        <v>0</v>
      </c>
      <c r="KF81" s="61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20</v>
      </c>
      <c r="KG81" s="61">
        <f>IF(ISBLANK($KJ$3),"",IF(OR(Tipy!IS75=Výsledky!$KE$6,Tipy!IS75=Výsledky!$KE$7,Tipy!IS75=Výsledky!$KE$8,Tipy!IS75=Výsledky!$KE$9),VLOOKUP(Tipy!IS75,'Kategórie hráčov'!$A$2:$B$51,2,FALSE),0))</f>
        <v>20</v>
      </c>
      <c r="KH81" s="61">
        <f>IF(ISBLANK($KJ$3),"",IF(OR(Tipy!IT75=Výsledky!$KH$6,Tipy!IT75=Výsledky!$KH$7,Tipy!IT75=Výsledky!$KH$8,Tipy!IT75=Výsledky!$KH$9),VLOOKUP(Tipy!IT75,'Kategórie hráčov'!$A$27:$B$76,2,FALSE),0))</f>
        <v>20</v>
      </c>
      <c r="KI81" s="62">
        <f>IF(ISBLANK($KJ$3),"",IF(ISBLANK(Tipy!IP75),0,IF(OR(AND(Tipy!IP75=Výsledky!$KH$3,OR(Tipy!IR75=Výsledky!$KJ$3+1,Tipy!IR75=Výsledky!$KJ$3-1)),AND(Tipy!IR75=Výsledky!$KJ$3,OR(Tipy!IP75=Výsledky!$KH$3+1,Tipy!IP75=Výsledky!$KH$3-1))),10,0)))</f>
        <v>10</v>
      </c>
      <c r="KJ81" s="65">
        <f>IF(ISBLANK($KJ$3),"",IF(ISBLANK(Tipy!IP75),"-",SUM(KE81:KI81)))</f>
        <v>70</v>
      </c>
      <c r="KK81" s="64"/>
      <c r="KL81" s="61">
        <f>IF(ISBLANK($KQ$3),"",IF(ISBLANK(Tipy!IV75),0,IF(AND(Tipy!IV75=Výsledky!$KO$3,Tipy!IX75=Výsledky!$KQ$3),60,0)))</f>
        <v>0</v>
      </c>
      <c r="KM81" s="61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0</v>
      </c>
      <c r="KN81" s="61">
        <f>IF(ISBLANK($KQ$3),"",IF(OR(Tipy!IY75=Výsledky!$KL$6,Tipy!IY75=Výsledky!$KL$7,Tipy!IY75=Výsledky!$KL$8,Tipy!IY75=Výsledky!$KL$9),VLOOKUP(Tipy!IY75,'Kategórie hráčov'!$A$2:$B$51,2,FALSE),0))</f>
        <v>0</v>
      </c>
      <c r="KO81" s="61">
        <f>IF(ISBLANK($KQ$3),"",IF(OR(Tipy!IZ75=Výsledky!$KO$6,Tipy!IZ75=Výsledky!$KO$7,Tipy!IZ75=Výsledky!$KO$8,Tipy!IZ75=Výsledky!$KO$9),VLOOKUP(Tipy!IZ75,'Kategórie hráčov'!$A$27:$B$76,2,FALSE),0))</f>
        <v>0</v>
      </c>
      <c r="KP81" s="62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65">
        <f>IF(ISBLANK($KJ$3),"",IF(ISBLANK(Tipy!IV75),"-",SUM(KL81:KP81)))</f>
        <v>10</v>
      </c>
      <c r="KR81" s="64"/>
      <c r="KS81" s="61">
        <f>IF(ISBLANK($KX$3),"",IF(ISBLANK(Tipy!JB75),0,IF(AND(Tipy!JB75=Výsledky!$KV$3,Tipy!JD75=Výsledky!$KX$3),60,0)))</f>
        <v>0</v>
      </c>
      <c r="KT81" s="61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61">
        <f>IF(ISBLANK($KX$3),"",IF(OR(Tipy!JE75=Výsledky!$KS$6,Tipy!JE75=Výsledky!$KS$7,Tipy!JE75=Výsledky!$KS$8,Tipy!JE75=Výsledky!$KS$9),VLOOKUP(Tipy!JE75,'Kategórie hráčov'!$A$2:$B$51,2,FALSE),0))</f>
        <v>0</v>
      </c>
      <c r="KV81" s="61">
        <f>IF(ISBLANK($KX$3),"",IF(OR(Tipy!JF75=Výsledky!$KV$6,Tipy!JF75=Výsledky!$KV$7,Tipy!JF75=Výsledky!$KV$8,Tipy!JF75=Výsledky!$KV$9),VLOOKUP(Tipy!JF75,'Kategórie hráčov'!$A$27:$B$76,2,FALSE),0))</f>
        <v>0</v>
      </c>
      <c r="KW81" s="62">
        <f>IF(ISBLANK($KX$3),"",IF(ISBLANK(Tipy!JB75),0,IF(OR(AND(Tipy!JB75=Výsledky!$KV$3,OR(Tipy!JD75=Výsledky!$KX$3+1,Tipy!JD75=Výsledky!$KX$3-1)),AND(Tipy!JD75=Výsledky!$KX$3,OR(Tipy!JB75=Výsledky!$KV$3+1,Tipy!JB75=Výsledky!$KV$3-1))),10,0)))</f>
        <v>10</v>
      </c>
      <c r="KX81" s="65">
        <f>IF(ISBLANK($KX$3),"",IF(ISBLANK(Tipy!JB75),"-",SUM(KS81:KW81)))</f>
        <v>30</v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>
        <f>IF(ISBLANK($JH$3),"",IF(ISBLANK(Tipy!JU75),0,IF(AND(Tipy!JU75=Výsledky!$JF$3,Tipy!JW75=Výsledky!$JH$3),60,0)))</f>
        <v>0</v>
      </c>
      <c r="LH81" s="61" t="e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>#VALUE!</v>
      </c>
      <c r="LI81" s="61" t="e">
        <f>IF(ISBLANK($JH$3),"",IF(OR(Tipy!JX75=Výsledky!#REF!,Tipy!JX75=Výsledky!#REF!,Tipy!JX75=Výsledky!#REF!,Tipy!JX75=Výsledky!$JJ$9),IF(VLOOKUP(Tipy!JX75,'Kategórie hráčov'!$A$2:$B$46,2,FALSE)=30,30,20),0))</f>
        <v>#REF!</v>
      </c>
      <c r="LJ81" s="61" t="e">
        <f>IF(ISBLANK($JH$3),"",IF(OR(Tipy!JY75=Výsledky!#REF!,Tipy!JY75=Výsledky!#REF!,Tipy!JY75=Výsledky!#REF!,Tipy!JY75=Výsledky!$JM$9),IF(VLOOKUP(Tipy!JY75,'Kategórie hráčov'!$A$2:$B$46,2,FALSE)=30,30,20),0))</f>
        <v>#REF!</v>
      </c>
      <c r="LK81" s="62">
        <f>IF(ISBLANK($JH$3),"",IF(ISBLANK(Tipy!JU75),0,IF(OR(AND(Tipy!JU75=Výsledky!$JF$3,OR(Tipy!JW75=Výsledky!$JH$3+1,Tipy!JW75=Výsledky!$JH$3-1)),AND(Tipy!JW75=Výsledky!$JH$3,OR(Tipy!JU75=Výsledky!$JF$3+1,Tipy!JU75=Výsledky!$JF$3-1))),10,0)))</f>
        <v>0</v>
      </c>
      <c r="LL81" s="65" t="e">
        <f>IF(ISBLANK($JH$3),"",IF(ISBLANK(Tipy!JU75),"-",SUM(LG81:LK81)))</f>
        <v>#VALUE!</v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>
        <f>IF(ISBLANK($JH$3),"",IF(ISBLANK(Tipy!KI75),0,IF(AND(Tipy!KI75=Výsledky!$JF$3,Tipy!KK75=Výsledky!$JH$3),60,0)))</f>
        <v>0</v>
      </c>
      <c r="LV81" s="61" t="e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>#VALUE!</v>
      </c>
      <c r="LW81" s="61" t="e">
        <f>IF(ISBLANK($JH$3),"",IF(OR(Tipy!KL75=Výsledky!#REF!,Tipy!KL75=Výsledky!#REF!,Tipy!KL75=Výsledky!#REF!,Tipy!KL75=Výsledky!$JJ$9),IF(VLOOKUP(Tipy!KL75,'Kategórie hráčov'!$A$2:$B$46,2,FALSE)=30,30,20),0))</f>
        <v>#REF!</v>
      </c>
      <c r="LX81" s="61" t="e">
        <f>IF(ISBLANK($JH$3),"",IF(OR(Tipy!KM75=Výsledky!#REF!,Tipy!KM75=Výsledky!#REF!,Tipy!KM75=Výsledky!#REF!,Tipy!KM75=Výsledky!$JM$9),IF(VLOOKUP(Tipy!KM75,'Kategórie hráčov'!$A$2:$B$46,2,FALSE)=30,30,20),0))</f>
        <v>#REF!</v>
      </c>
      <c r="LY81" s="62">
        <f>IF(ISBLANK($JH$3),"",IF(ISBLANK(Tipy!KI75),0,IF(OR(AND(Tipy!KI75=Výsledky!$JF$3,OR(Tipy!KK75=Výsledky!$JH$3+1,Tipy!KK75=Výsledky!$JH$3-1)),AND(Tipy!KK75=Výsledky!$JH$3,OR(Tipy!KI75=Výsledky!$JF$3+1,Tipy!KI75=Výsledky!$JF$3-1))),10,0)))</f>
        <v>0</v>
      </c>
      <c r="LZ81" s="65" t="e">
        <f>IF(ISBLANK($JH$3),"",IF(ISBLANK(Tipy!KI75),"-",SUM(LU81:LY81)))</f>
        <v>#VALUE!</v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 x14ac:dyDescent="0.2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>
        <f>IF(ISBLANK($GB$3),"",IF(ISBLANK(Tipy!EX76),0,IF(AND(Tipy!EX76=Výsledky!$FZ$3,Tipy!EZ76=Výsledky!$GB$3),60,0)))</f>
        <v>0</v>
      </c>
      <c r="FX82" s="61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61">
        <f>IF(ISBLANK($GB$3),"",IF(OR(Tipy!FA76=Výsledky!$FW$6,Tipy!FA76=Výsledky!$FW$7,Tipy!FA76=Výsledky!$FW$8,Tipy!FA76=Výsledky!$FW$9),IF(VLOOKUP(Tipy!FA76,'Kategórie hráčov'!$A$2:$B$46,2,FALSE)=30,30,20),0))</f>
        <v>0</v>
      </c>
      <c r="FZ82" s="61">
        <f>IF(ISBLANK($GB$3),"",IF(OR(Tipy!FB76=Výsledky!$FZ$6,Tipy!FB76=Výsledky!$FZ$7,Tipy!FB76=Výsledky!$FZ$8,Tipy!FB76=Výsledky!$FZ$9),IF(VLOOKUP(Tipy!FB76,'Kategórie hráčov'!$A$2:$B$46,2,FALSE)=30,30,20),0))</f>
        <v>0</v>
      </c>
      <c r="GA82" s="62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5">
        <f>IF(ISBLANK($GB$3),"",IF(ISBLANK(Tipy!EX76),"-",SUM(FW82:GA82)))</f>
        <v>0</v>
      </c>
      <c r="GC82" s="64"/>
      <c r="GD82" s="61">
        <f>IF(ISBLANK($GI$3),"",IF(ISBLANK(Tipy!FD76),0,IF(AND(Tipy!FD76=Výsledky!$GG$3,Tipy!FF76=Výsledky!$GI$3),60,0)))</f>
        <v>0</v>
      </c>
      <c r="GE82" s="61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61">
        <f>IF(ISBLANK($GI$3),"",IF(OR(Tipy!FG76=Výsledky!$GD$6,Tipy!FG76=Výsledky!$GD$7,Tipy!FG76=Výsledky!$GD$8,Tipy!FG76=Výsledky!$GD$9),VLOOKUP(Tipy!FG76,'Kategórie hráčov'!$A$2:$B$51,2,FALSE),0))</f>
        <v>20</v>
      </c>
      <c r="GG82" s="61">
        <f>IF(ISBLANK($GI$3),"",IF(OR(Tipy!FH76=Výsledky!$GG$6,Tipy!FH76=Výsledky!$GG$7,Tipy!FH76=Výsledky!$GG$8,Tipy!FH76=Výsledky!$GG$9),VLOOKUP(Tipy!FH76,'Kategórie hráčov'!$A$27:$B$76,2,FALSE),0))</f>
        <v>0</v>
      </c>
      <c r="GH82" s="62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5">
        <f>IF(ISBLANK($GI$3),"",IF(ISBLANK(Tipy!FD76),"-",SUM(GD82:GH82)))</f>
        <v>40</v>
      </c>
      <c r="GJ82" s="64"/>
      <c r="GK82" s="61">
        <f>IF(ISBLANK($GP$3),"",IF(ISBLANK(Tipy!FJ76),0,IF(AND(Tipy!FJ76=Výsledky!$GN$3,Tipy!FL76=Výsledky!$GP$3),60,0)))</f>
        <v>0</v>
      </c>
      <c r="GL82" s="61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61">
        <f>IF(ISBLANK($GP$3),"",IF(OR(Tipy!FM76=Výsledky!$GK$6,Tipy!FM76=Výsledky!$GK$7,Tipy!FM76=Výsledky!$GK$8,Tipy!FM76=Výsledky!$GK$9),VLOOKUP(Tipy!FM76,'Kategórie hráčov'!$A$2:$B$51,2,FALSE),0))</f>
        <v>0</v>
      </c>
      <c r="GN82" s="61">
        <f>IF(ISBLANK($GP$3),"",IF(OR(Tipy!FN76=Výsledky!$GN$6,Tipy!FN76=Výsledky!$GN$7,Tipy!FN76=Výsledky!$GN$8,Tipy!FN76=Výsledky!$GN$9),VLOOKUP(Tipy!FN76,'Kategórie hráčov'!$A$27:$B$76,2,FALSE),0))</f>
        <v>0</v>
      </c>
      <c r="GO82" s="62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5">
        <f>IF(ISBLANK($GP$3),"",IF(ISBLANK(Tipy!FJ76),"-",SUM(GK82:GO82)))</f>
        <v>0</v>
      </c>
      <c r="GQ82" s="64"/>
      <c r="GR82" s="61">
        <f>IF(ISBLANK($GW$3),"",IF(ISBLANK(Tipy!FP76),0,IF(AND(Tipy!FP76=Výsledky!$GU$3,Tipy!FR76=Výsledky!$GW$3),60,0)))</f>
        <v>0</v>
      </c>
      <c r="GS82" s="61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61">
        <f>IF(ISBLANK($GW$3),"",IF(OR(Tipy!FS76=Výsledky!$GR$6,Tipy!FS76=Výsledky!$GR$7,Tipy!FS76=Výsledky!$GR$8,Tipy!FS76=Výsledky!$GR$9),VLOOKUP(Tipy!FS76,'Kategórie hráčov'!$A$2:$B$51,2,FALSE),0))</f>
        <v>0</v>
      </c>
      <c r="GU82" s="61">
        <f>IF(ISBLANK($GW$3),"",IF(OR(Tipy!FT76=Výsledky!$GU$6,Tipy!FT76=Výsledky!$GU$7,Tipy!FT76=Výsledky!$GU$8,Tipy!FT76=Výsledky!$GU$9),VLOOKUP(Tipy!FT76,'Kategórie hráčov'!$A$27:$B$76,2,FALSE),0))</f>
        <v>0</v>
      </c>
      <c r="GV82" s="62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5">
        <f>IF(ISBLANK($GW$3),"",IF(ISBLANK(Tipy!FP76),"-",SUM(GR82:GV82)))</f>
        <v>30</v>
      </c>
      <c r="GX82" s="64"/>
      <c r="GY82" s="61">
        <f>IF(ISBLANK($HD$3),"",IF(ISBLANK(Tipy!FV76),0,IF(AND(Tipy!FV76=Výsledky!$HB$3,Tipy!FX76=Výsledky!$HD$3),60,0)))</f>
        <v>0</v>
      </c>
      <c r="GZ82" s="61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61">
        <f>IF(ISBLANK($HD$3),"",IF(OR(Tipy!FY76=Výsledky!$GY$6,Tipy!FY76=Výsledky!$GY$7,Tipy!FY76=Výsledky!$GY$8,Tipy!FY76=Výsledky!$GY$9),VLOOKUP(Tipy!FY76,'Kategórie hráčov'!$A$2:$B$51,2,FALSE),0))</f>
        <v>20</v>
      </c>
      <c r="HB82" s="61">
        <f>IF(ISBLANK($HD$3),"",IF(OR(Tipy!FZ76=Výsledky!$HB$6,Tipy!FZ76=Výsledky!$HB$7,Tipy!FZ76=Výsledky!$HB$8,Tipy!FZ76=Výsledky!$HB$9),VLOOKUP(Tipy!FZ76,'Kategórie hráčov'!$A$27:$B$76,2,FALSE),0))</f>
        <v>0</v>
      </c>
      <c r="HC82" s="62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5">
        <f>IF(ISBLANK($HD$3),"",IF(ISBLANK(Tipy!FV76),"-",SUM(GY82:HC82)))</f>
        <v>40</v>
      </c>
      <c r="HE82" s="64"/>
      <c r="HF82" s="61">
        <f>IF(ISBLANK($HK$3),"",IF(ISBLANK(Tipy!GB76),0,IF(AND(Tipy!GB76=Výsledky!$HI$3,Tipy!GD76=Výsledky!$HK$3),60,0)))</f>
        <v>0</v>
      </c>
      <c r="HG82" s="61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61">
        <f>IF(ISBLANK($HK$3),"",IF(OR(Tipy!GE76=Výsledky!$HF$6,Tipy!GE76=Výsledky!$HF$7,Tipy!GE76=Výsledky!$HF$8,Tipy!GE76=Výsledky!$HF$9),VLOOKUP(Tipy!GE76,'Kategórie hráčov'!$A$2:$B$51,2,FALSE),0))</f>
        <v>0</v>
      </c>
      <c r="HI82" s="61">
        <f>IF(ISBLANK($HK$3),"",IF(OR(Tipy!GF76=Výsledky!$HI$6,Tipy!GF76=Výsledky!$HI$7,Tipy!GF76=Výsledky!$HI$8,Tipy!GF76=Výsledky!$HI$9),VLOOKUP(Tipy!GF76,'Kategórie hráčov'!$A$27:$B$76,2,FALSE),0))</f>
        <v>0</v>
      </c>
      <c r="HJ82" s="62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5">
        <f>IF(ISBLANK($HK$3),"",IF(ISBLANK(Tipy!GB76),"-",SUM(HF82:HJ82)))</f>
        <v>20</v>
      </c>
      <c r="HL82" s="64"/>
      <c r="HM82" s="61">
        <f>IF(ISBLANK($HR$3),"",IF(ISBLANK(Tipy!GH76),0,IF(AND(Tipy!GH76=Výsledky!$HP$3,Tipy!GJ76=Výsledky!$HR$3),60,0)))</f>
        <v>0</v>
      </c>
      <c r="HN82" s="61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61">
        <f>IF(ISBLANK($HR$3),"",IF(OR(Tipy!GK76=Výsledky!$HM$6,Tipy!GK76=Výsledky!$HM$7,Tipy!GK76=Výsledky!$HM$8,Tipy!GK76=Výsledky!$HM$9),VLOOKUP(Tipy!GK76,'Kategórie hráčov'!$A$2:$B$51,2,FALSE),0))</f>
        <v>0</v>
      </c>
      <c r="HP82" s="61">
        <f>IF(ISBLANK($HR$3),"",IF(OR(Tipy!GL76=Výsledky!$HP$6,Tipy!GL76=Výsledky!$HP$7,Tipy!GL76=Výsledky!$HP$8,Tipy!GL76=Výsledky!$HP$9),VLOOKUP(Tipy!GL76,'Kategórie hráčov'!$A$27:$B$76,2,FALSE),0))</f>
        <v>0</v>
      </c>
      <c r="HQ82" s="62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5">
        <f>IF(ISBLANK($HR$3),"",IF(ISBLANK(Tipy!GH76),"-",SUM(HM82:HQ82)))</f>
        <v>30</v>
      </c>
      <c r="HS82" s="64"/>
      <c r="HT82" s="61">
        <f>IF(ISBLANK($HY$3),"",IF(ISBLANK(Tipy!GN76),0,IF(AND(Tipy!GN76=Výsledky!$HW$3,Tipy!GP76=Výsledky!$HY$3),60,0)))</f>
        <v>0</v>
      </c>
      <c r="HU82" s="61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61">
        <f>IF(ISBLANK($HY$3),"",IF(OR(Tipy!GQ76=Výsledky!$HT$6,Tipy!GQ76=Výsledky!$HT$7,Tipy!GQ76=Výsledky!$HT$8,Tipy!GQ76=Výsledky!$HT$9),VLOOKUP(Tipy!GQ76,'Kategórie hráčov'!$A$2:$B$51,2,FALSE),0))</f>
        <v>0</v>
      </c>
      <c r="HW82" s="61">
        <f>IF(ISBLANK($HY$3),"",IF(OR(Tipy!GR76=Výsledky!$HW$6,Tipy!GR76=Výsledky!$HW$7,Tipy!GR76=Výsledky!$HW$8,Tipy!GR76=Výsledky!$HW$9),VLOOKUP(Tipy!GR76,'Kategórie hráčov'!$A$27:$B$76,2,FALSE),0))</f>
        <v>20</v>
      </c>
      <c r="HX82" s="62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5">
        <f>IF(ISBLANK($HY$3),"",IF(ISBLANK(Tipy!GN76),"-",SUM(HT82:HX82)))</f>
        <v>40</v>
      </c>
      <c r="HZ82" s="64"/>
      <c r="IA82" s="61">
        <f>IF(ISBLANK($IF$3),"",IF(ISBLANK(Tipy!GT76),0,IF(AND(Tipy!GT76=Výsledky!$ID$3,Tipy!GV76=Výsledky!$IF$3),60,0)))</f>
        <v>0</v>
      </c>
      <c r="IB82" s="61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61">
        <f>IF(ISBLANK($IF$3),"",IF(OR(Tipy!GW76=Výsledky!$IA$6,Tipy!GW76=Výsledky!$IA$7,Tipy!GW76=Výsledky!$IA$8,Tipy!GW76=Výsledky!$IA$9),VLOOKUP(Tipy!GW76,'Kategórie hráčov'!$A$2:$B$51,2,FALSE),0))</f>
        <v>0</v>
      </c>
      <c r="ID82" s="61">
        <f>IF(ISBLANK($IF$3),"",IF(OR(Tipy!GX76=Výsledky!$ID$6,Tipy!GX76=Výsledky!$ID$7,Tipy!GX76=Výsledky!$ID$8,Tipy!GX76=Výsledky!$ID$9),IF(VLOOKUP(Tipy!GX76,'Kategórie hráčov'!$A$2:$B$46,2,FALSE)=30,30,20),0))</f>
        <v>0</v>
      </c>
      <c r="IE82" s="62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65">
        <f>IF(ISBLANK($IF$3),"",IF(ISBLANK(Tipy!GT76),"-",SUM(IA82:IE82)))</f>
        <v>10</v>
      </c>
      <c r="IG82" s="64"/>
      <c r="IH82" s="61">
        <f>IF(ISBLANK($IM$3),"",IF(ISBLANK(Tipy!GZ76),0,IF(AND(Tipy!GZ76=Výsledky!$IK$3,Tipy!HB76=Výsledky!$IM$3),60,0)))</f>
        <v>0</v>
      </c>
      <c r="II82" s="61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61">
        <f>IF(ISBLANK($IM$3),"",IF(OR(Tipy!HC76=Výsledky!$IH$6,Tipy!HC76=Výsledky!$IH$7,Tipy!HC76=Výsledky!$IH$8,Tipy!HC76=Výsledky!$IH$9),VLOOKUP(Tipy!HC76,'Kategórie hráčov'!$A$2:$B$51,2,FALSE),0))</f>
        <v>20</v>
      </c>
      <c r="IK82" s="61">
        <f>IF(ISBLANK($IM$3),"",IF(OR(Tipy!HD76=Výsledky!$IK$6,Tipy!HD76=Výsledky!$IK$7,Tipy!HD76=Výsledky!$IK$8,Tipy!HD76=Výsledky!$IK$9),VLOOKUP(Tipy!HD76,'Kategórie hráčov'!$A$27:$B$76,2,FALSE),0))</f>
        <v>30</v>
      </c>
      <c r="IL82" s="62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65">
        <f>IF(ISBLANK($IM$3),"",IF(ISBLANK(Tipy!GZ76),"-",SUM(IH82:IL82)))</f>
        <v>70</v>
      </c>
      <c r="IN82" s="64"/>
      <c r="IO82" s="61">
        <f>IF(ISBLANK($IT$3),"",IF(ISBLANK(Tipy!HF76),0,IF(AND(Tipy!HF76=Výsledky!$IR$3,Tipy!HH76=Výsledky!$IT$3),60,0)))</f>
        <v>0</v>
      </c>
      <c r="IP82" s="61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61">
        <f>IF(ISBLANK($IT$3),"",IF(OR(Tipy!HI76=Výsledky!$IO$6,Tipy!HI76=Výsledky!$IO$7,Tipy!HI76=Výsledky!$IO$8,Tipy!HI76=Výsledky!$IO$9),VLOOKUP(Tipy!HI76,'Kategórie hráčov'!$A$2:$B$51,2,FALSE),0))</f>
        <v>0</v>
      </c>
      <c r="IR82" s="61">
        <f>IF(ISBLANK($IT$3),"",IF(OR(Tipy!HJ76=Výsledky!$IR$6,Tipy!HJ76=Výsledky!$IR$7,Tipy!HJ76=Výsledky!$IR$8,Tipy!HJ76=Výsledky!$IR$9),VLOOKUP(Tipy!HJ76,'Kategórie hráčov'!$A$27:$B$76,2,FALSE),0))</f>
        <v>20</v>
      </c>
      <c r="IS82" s="62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65">
        <f>IF(ISBLANK($IT$3),"",IF(ISBLANK(Tipy!HF76),"-",SUM(IO82:IS82)))</f>
        <v>50</v>
      </c>
      <c r="IU82" s="64"/>
      <c r="IV82" s="61">
        <f>IF(ISBLANK($JA$3),"",IF(ISBLANK(Tipy!HL76),0,IF(AND(Tipy!HL76=Výsledky!$IY$3,Tipy!HN76=Výsledky!$JA$3),60,0)))</f>
        <v>0</v>
      </c>
      <c r="IW82" s="61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61">
        <f>IF(ISBLANK($JA$3),"",IF(OR(Tipy!HO76=Výsledky!$IV$6,Tipy!HO76=Výsledky!$IV$7,Tipy!HO76=Výsledky!$IV$8,Tipy!HO76=Výsledky!$IV$9),IF(VLOOKUP(Tipy!HO76,'Kategórie hráčov'!$A$2:$B$46,2,FALSE)=30,30,20),0))</f>
        <v>0</v>
      </c>
      <c r="IY82" s="61">
        <f>IF(ISBLANK($JA$3),"",IF(OR(Tipy!HP76=Výsledky!$IY$6,Tipy!HP76=Výsledky!$IY$7,Tipy!HP76=Výsledky!$IY$8,Tipy!HP76=Výsledky!$IY$9),IF(VLOOKUP(Tipy!HP76,'Kategórie hráčov'!$A$2:$B$46,2,FALSE)=30,30,20),0))</f>
        <v>0</v>
      </c>
      <c r="IZ82" s="62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65">
        <f>IF(ISBLANK($JA$3),"",IF(ISBLANK(Tipy!HL76),"-",SUM(IV82:IZ82)))</f>
        <v>0</v>
      </c>
      <c r="JB82" s="64"/>
      <c r="JC82" s="102">
        <f>IF(ISBLANK($JH$3),"",IF(ISBLANK(Tipy!HR76),0,IF(AND(Tipy!HR76=Výsledky!$JF$3,Tipy!HT76=Výsledky!$JH$3),60,0)))</f>
        <v>0</v>
      </c>
      <c r="JD82" s="101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101">
        <f>IF(ISBLANK($JH$3),"",IF(OR(Tipy!HU76=Výsledky!$JC$6,Tipy!HU76=Výsledky!$JC$7,Tipy!HU76=Výsledky!$JC$8,Tipy!HU76=Výsledky!$JC$9),VLOOKUP(Tipy!HU76,'Kategórie hráčov'!$A$2:$B$51,2,FALSE),0))</f>
        <v>20</v>
      </c>
      <c r="JF82" s="101">
        <f>IF(ISBLANK($JH$3),"",IF(OR(Tipy!HV76=Výsledky!$JF$6,Tipy!HV76=Výsledky!$JF$7,Tipy!HV76=Výsledky!$JF$8,Tipy!HV76=Výsledky!$JF$9),VLOOKUP(Tipy!HV76,'Kategórie hráčov'!$A$27:$B$76,2,FALSE),0))</f>
        <v>0</v>
      </c>
      <c r="JG82" s="30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63">
        <f>IF(ISBLANK($JH$3),"",IF(ISBLANK(Tipy!HR76),"-",SUM(JC82:JG82)))</f>
        <v>40</v>
      </c>
      <c r="JI82" s="64"/>
      <c r="JJ82" s="61">
        <f>IF(ISBLANK($JH$3),"",IF(ISBLANK(Tipy!HX76),0,IF(AND(Tipy!HX76=Výsledky!$JF$3,Tipy!HZ76=Výsledky!$JH$3),60,0)))</f>
        <v>0</v>
      </c>
      <c r="JK82" s="61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61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61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62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65" t="str">
        <f>IF(ISBLANK($JH$3),"",IF(ISBLANK(Tipy!HX76),"-",SUM(JJ82:JN82)))</f>
        <v>-</v>
      </c>
      <c r="JP82" s="64"/>
      <c r="JQ82" s="61">
        <f>IF(ISBLANK($JV$3),"",IF(ISBLANK(Tipy!ID76),0,IF(AND(Tipy!ID76=Výsledky!$JT$3,Tipy!IF76=Výsledky!$JV$3),60,0)))</f>
        <v>0</v>
      </c>
      <c r="JR82" s="61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61">
        <f>IF(ISBLANK($JV$3),"",IF(OR(Tipy!IG76=Výsledky!$JQ$6,Tipy!IG76=Výsledky!$JQ$7,Tipy!IG76=Výsledky!$JQ$8,Tipy!IG76=Výsledky!$JQ$9),VLOOKUP(Tipy!IG76,'Kategórie hráčov'!$A$2:$B$51,2,FALSE),0))</f>
        <v>0</v>
      </c>
      <c r="JT82" s="61">
        <f>IF(ISBLANK($JV$3),"",IF(OR(Tipy!IH76=Výsledky!$JT$6,Tipy!IH76=Výsledky!$JT$7,Tipy!IH76=Výsledky!$JT$8,Tipy!IH76=Výsledky!$JT$9),VLOOKUP(Tipy!IH76,'Kategórie hráčov'!$A$27:$B$76,2,FALSE),0))</f>
        <v>0</v>
      </c>
      <c r="JU82" s="62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65">
        <f>IF(ISBLANK($JV$3),"",IF(ISBLANK(Tipy!ID76),"-",SUM(JQ82:JU82)))</f>
        <v>20</v>
      </c>
      <c r="JW82" s="64"/>
      <c r="JX82" s="61">
        <f>IF(ISBLANK($KQ$3),"",IF(ISBLANK(Tipy!IJ76),0,IF(AND(Tipy!IJ76=Výsledky!$KO$3,Tipy!IL76=Výsledky!$KQ$3),60,0)))</f>
        <v>0</v>
      </c>
      <c r="JY82" s="61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>0</v>
      </c>
      <c r="JZ82" s="61">
        <f>IF(ISBLANK($KQ$3),"",IF(OR(Tipy!IM76=Výsledky!$JX$6,Tipy!IM76=Výsledky!$JX$7,Tipy!IM76=Výsledky!$JX$8,Tipy!IM76=Výsledky!$JX$9),IF(VLOOKUP(Tipy!IM76,'Kategórie hráčov'!$A$2:$B$46,2,FALSE)=30,30,20),0))</f>
        <v>0</v>
      </c>
      <c r="KA82" s="61">
        <f>IF(ISBLANK($KQ$3),"",IF(OR(Tipy!IN76=Výsledky!$KA$6,Tipy!IN76=Výsledky!$KA$7,Tipy!IN76=Výsledky!$KA$8,Tipy!IN76=Výsledky!$KA$9),IF(VLOOKUP(Tipy!IN76,'Kategórie hráčov'!$A$2:$B$46,2,FALSE)=30,30,20),0))</f>
        <v>0</v>
      </c>
      <c r="KB82" s="62">
        <f>IF(ISBLANK($KQ$3),"",IF(ISBLANK(Tipy!IJ76),0,IF(OR(AND(Tipy!IJ76=Výsledky!$KO$3,OR(Tipy!IL76=Výsledky!$KQ$3+1,Tipy!IL76=Výsledky!$KQ$3-1)),AND(Tipy!IL76=Výsledky!$KQ$3,OR(Tipy!IJ76=Výsledky!$KO$3+1,Tipy!IJ76=Výsledky!$KO$3-1))),10,0)))</f>
        <v>0</v>
      </c>
      <c r="KC82" s="65" t="str">
        <f>IF(ISBLANK($KQ$3),"",IF(ISBLANK(Tipy!IJ76),"-",SUM(JX82:KB82)))</f>
        <v>-</v>
      </c>
      <c r="KD82" s="64"/>
      <c r="KE82" s="61">
        <f>IF(ISBLANK($KJ$3),"",IF(ISBLANK(Tipy!IP76),0,IF(AND(Tipy!IP76=Výsledky!$KH$3,Tipy!IR76=Výsledky!$KJ$3),60,0)))</f>
        <v>0</v>
      </c>
      <c r="KF82" s="61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20</v>
      </c>
      <c r="KG82" s="61">
        <f>IF(ISBLANK($KJ$3),"",IF(OR(Tipy!IS76=Výsledky!$KE$6,Tipy!IS76=Výsledky!$KE$7,Tipy!IS76=Výsledky!$KE$8,Tipy!IS76=Výsledky!$KE$9),VLOOKUP(Tipy!IS76,'Kategórie hráčov'!$A$2:$B$51,2,FALSE),0))</f>
        <v>0</v>
      </c>
      <c r="KH82" s="61">
        <f>IF(ISBLANK($KJ$3),"",IF(OR(Tipy!IT76=Výsledky!$KH$6,Tipy!IT76=Výsledky!$KH$7,Tipy!IT76=Výsledky!$KH$8,Tipy!IT76=Výsledky!$KH$9),VLOOKUP(Tipy!IT76,'Kategórie hráčov'!$A$27:$B$76,2,FALSE),0))</f>
        <v>30</v>
      </c>
      <c r="KI82" s="62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65">
        <f>IF(ISBLANK($KJ$3),"",IF(ISBLANK(Tipy!IP76),"-",SUM(KE82:KI82)))</f>
        <v>50</v>
      </c>
      <c r="KK82" s="64"/>
      <c r="KL82" s="61">
        <f>IF(ISBLANK($KQ$3),"",IF(ISBLANK(Tipy!IV76),0,IF(AND(Tipy!IV76=Výsledky!$KO$3,Tipy!IX76=Výsledky!$KQ$3),60,0)))</f>
        <v>0</v>
      </c>
      <c r="KM82" s="61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61">
        <f>IF(ISBLANK($KQ$3),"",IF(OR(Tipy!IY76=Výsledky!$KL$6,Tipy!IY76=Výsledky!$KL$7,Tipy!IY76=Výsledky!$KL$8,Tipy!IY76=Výsledky!$KL$9),VLOOKUP(Tipy!IY76,'Kategórie hráčov'!$A$2:$B$51,2,FALSE),0))</f>
        <v>0</v>
      </c>
      <c r="KO82" s="61">
        <f>IF(ISBLANK($KQ$3),"",IF(OR(Tipy!IZ76=Výsledky!$KO$6,Tipy!IZ76=Výsledky!$KO$7,Tipy!IZ76=Výsledky!$KO$8,Tipy!IZ76=Výsledky!$KO$9),VLOOKUP(Tipy!IZ76,'Kategórie hráčov'!$A$27:$B$76,2,FALSE),0))</f>
        <v>0</v>
      </c>
      <c r="KP82" s="62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65">
        <f>IF(ISBLANK($KJ$3),"",IF(ISBLANK(Tipy!IV76),"-",SUM(KL82:KP82)))</f>
        <v>0</v>
      </c>
      <c r="KR82" s="64"/>
      <c r="KS82" s="61">
        <f>IF(ISBLANK($KX$3),"",IF(ISBLANK(Tipy!JB76),0,IF(AND(Tipy!JB76=Výsledky!$KV$3,Tipy!JD76=Výsledky!$KX$3),60,0)))</f>
        <v>0</v>
      </c>
      <c r="KT82" s="61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20</v>
      </c>
      <c r="KU82" s="61">
        <f>IF(ISBLANK($KX$3),"",IF(OR(Tipy!JE76=Výsledky!$KS$6,Tipy!JE76=Výsledky!$KS$7,Tipy!JE76=Výsledky!$KS$8,Tipy!JE76=Výsledky!$KS$9),VLOOKUP(Tipy!JE76,'Kategórie hráčov'!$A$2:$B$51,2,FALSE),0))</f>
        <v>0</v>
      </c>
      <c r="KV82" s="61">
        <f>IF(ISBLANK($KX$3),"",IF(OR(Tipy!JF76=Výsledky!$KV$6,Tipy!JF76=Výsledky!$KV$7,Tipy!JF76=Výsledky!$KV$8,Tipy!JF76=Výsledky!$KV$9),VLOOKUP(Tipy!JF76,'Kategórie hráčov'!$A$27:$B$76,2,FALSE),0))</f>
        <v>0</v>
      </c>
      <c r="KW82" s="62">
        <f>IF(ISBLANK($KX$3),"",IF(ISBLANK(Tipy!JB76),0,IF(OR(AND(Tipy!JB76=Výsledky!$KV$3,OR(Tipy!JD76=Výsledky!$KX$3+1,Tipy!JD76=Výsledky!$KX$3-1)),AND(Tipy!JD76=Výsledky!$KX$3,OR(Tipy!JB76=Výsledky!$KV$3+1,Tipy!JB76=Výsledky!$KV$3-1))),10,0)))</f>
        <v>10</v>
      </c>
      <c r="KX82" s="65">
        <f>IF(ISBLANK($KX$3),"",IF(ISBLANK(Tipy!JB76),"-",SUM(KS82:KW82)))</f>
        <v>30</v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>
        <f>IF(ISBLANK($JH$3),"",IF(ISBLANK(Tipy!JU76),0,IF(AND(Tipy!JU76=Výsledky!$JF$3,Tipy!JW76=Výsledky!$JH$3),60,0)))</f>
        <v>0</v>
      </c>
      <c r="LH82" s="61" t="e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>#VALUE!</v>
      </c>
      <c r="LI82" s="61" t="e">
        <f>IF(ISBLANK($JH$3),"",IF(OR(Tipy!JX76=Výsledky!#REF!,Tipy!JX76=Výsledky!#REF!,Tipy!JX76=Výsledky!#REF!,Tipy!JX76=Výsledky!$JJ$9),IF(VLOOKUP(Tipy!JX76,'Kategórie hráčov'!$A$2:$B$46,2,FALSE)=30,30,20),0))</f>
        <v>#REF!</v>
      </c>
      <c r="LJ82" s="61" t="e">
        <f>IF(ISBLANK($JH$3),"",IF(OR(Tipy!JY76=Výsledky!#REF!,Tipy!JY76=Výsledky!#REF!,Tipy!JY76=Výsledky!#REF!,Tipy!JY76=Výsledky!$JM$9),IF(VLOOKUP(Tipy!JY76,'Kategórie hráčov'!$A$2:$B$46,2,FALSE)=30,30,20),0))</f>
        <v>#REF!</v>
      </c>
      <c r="LK82" s="62">
        <f>IF(ISBLANK($JH$3),"",IF(ISBLANK(Tipy!JU76),0,IF(OR(AND(Tipy!JU76=Výsledky!$JF$3,OR(Tipy!JW76=Výsledky!$JH$3+1,Tipy!JW76=Výsledky!$JH$3-1)),AND(Tipy!JW76=Výsledky!$JH$3,OR(Tipy!JU76=Výsledky!$JF$3+1,Tipy!JU76=Výsledky!$JF$3-1))),10,0)))</f>
        <v>0</v>
      </c>
      <c r="LL82" s="65" t="e">
        <f>IF(ISBLANK($JH$3),"",IF(ISBLANK(Tipy!JU76),"-",SUM(LG82:LK82)))</f>
        <v>#VALUE!</v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>
        <f>IF(ISBLANK($JH$3),"",IF(ISBLANK(Tipy!KI76),0,IF(AND(Tipy!KI76=Výsledky!$JF$3,Tipy!KK76=Výsledky!$JH$3),60,0)))</f>
        <v>0</v>
      </c>
      <c r="LV82" s="61" t="e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>#VALUE!</v>
      </c>
      <c r="LW82" s="61" t="e">
        <f>IF(ISBLANK($JH$3),"",IF(OR(Tipy!KL76=Výsledky!#REF!,Tipy!KL76=Výsledky!#REF!,Tipy!KL76=Výsledky!#REF!,Tipy!KL76=Výsledky!$JJ$9),IF(VLOOKUP(Tipy!KL76,'Kategórie hráčov'!$A$2:$B$46,2,FALSE)=30,30,20),0))</f>
        <v>#REF!</v>
      </c>
      <c r="LX82" s="61" t="e">
        <f>IF(ISBLANK($JH$3),"",IF(OR(Tipy!KM76=Výsledky!#REF!,Tipy!KM76=Výsledky!#REF!,Tipy!KM76=Výsledky!#REF!,Tipy!KM76=Výsledky!$JM$9),IF(VLOOKUP(Tipy!KM76,'Kategórie hráčov'!$A$2:$B$46,2,FALSE)=30,30,20),0))</f>
        <v>#REF!</v>
      </c>
      <c r="LY82" s="62">
        <f>IF(ISBLANK($JH$3),"",IF(ISBLANK(Tipy!KI76),0,IF(OR(AND(Tipy!KI76=Výsledky!$JF$3,OR(Tipy!KK76=Výsledky!$JH$3+1,Tipy!KK76=Výsledky!$JH$3-1)),AND(Tipy!KK76=Výsledky!$JH$3,OR(Tipy!KI76=Výsledky!$JF$3+1,Tipy!KI76=Výsledky!$JF$3-1))),10,0)))</f>
        <v>0</v>
      </c>
      <c r="LZ82" s="65" t="e">
        <f>IF(ISBLANK($JH$3),"",IF(ISBLANK(Tipy!KI76),"-",SUM(LU82:LY82)))</f>
        <v>#VALUE!</v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 x14ac:dyDescent="0.2">
      <c r="A83" s="287">
        <f>Tipy!A77</f>
        <v>7</v>
      </c>
      <c r="B83" s="302" t="s">
        <v>260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>
        <f>IF(ISBLANK($GB$3),"",IF(ISBLANK(Tipy!EX77),0,IF(AND(Tipy!EX77=Výsledky!$FZ$3,Tipy!EZ77=Výsledky!$GB$3),60,0)))</f>
        <v>0</v>
      </c>
      <c r="FX83" s="61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61">
        <f>IF(ISBLANK($GB$3),"",IF(OR(Tipy!FA77=Výsledky!$FW$6,Tipy!FA77=Výsledky!$FW$7,Tipy!FA77=Výsledky!$FW$8,Tipy!FA77=Výsledky!$FW$9),IF(VLOOKUP(Tipy!FA77,'Kategórie hráčov'!$A$2:$B$46,2,FALSE)=30,30,20),0))</f>
        <v>0</v>
      </c>
      <c r="FZ83" s="61">
        <f>IF(ISBLANK($GB$3),"",IF(OR(Tipy!FB77=Výsledky!$FZ$6,Tipy!FB77=Výsledky!$FZ$7,Tipy!FB77=Výsledky!$FZ$8,Tipy!FB77=Výsledky!$FZ$9),IF(VLOOKUP(Tipy!FB77,'Kategórie hráčov'!$A$2:$B$46,2,FALSE)=30,30,20),0))</f>
        <v>0</v>
      </c>
      <c r="GA83" s="62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5">
        <f>IF(ISBLANK($GB$3),"",IF(ISBLANK(Tipy!EX77),"-",SUM(FW83:GA83)))</f>
        <v>0</v>
      </c>
      <c r="GC83" s="64"/>
      <c r="GD83" s="61">
        <f>IF(ISBLANK($GI$3),"",IF(ISBLANK(Tipy!FD77),0,IF(AND(Tipy!FD77=Výsledky!$GG$3,Tipy!FF77=Výsledky!$GI$3),60,0)))</f>
        <v>0</v>
      </c>
      <c r="GE83" s="61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61">
        <f>IF(ISBLANK($GI$3),"",IF(OR(Tipy!FG77=Výsledky!$GD$6,Tipy!FG77=Výsledky!$GD$7,Tipy!FG77=Výsledky!$GD$8,Tipy!FG77=Výsledky!$GD$9),VLOOKUP(Tipy!FG77,'Kategórie hráčov'!$A$2:$B$51,2,FALSE),0))</f>
        <v>0</v>
      </c>
      <c r="GG83" s="61">
        <f>IF(ISBLANK($GI$3),"",IF(OR(Tipy!FH77=Výsledky!$GG$6,Tipy!FH77=Výsledky!$GG$7,Tipy!FH77=Výsledky!$GG$8,Tipy!FH77=Výsledky!$GG$9),VLOOKUP(Tipy!FH77,'Kategórie hráčov'!$A$27:$B$76,2,FALSE),0))</f>
        <v>30</v>
      </c>
      <c r="GH83" s="62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5">
        <f>IF(ISBLANK($GI$3),"",IF(ISBLANK(Tipy!FD77),"-",SUM(GD83:GH83)))</f>
        <v>50</v>
      </c>
      <c r="GJ83" s="64"/>
      <c r="GK83" s="61">
        <f>IF(ISBLANK($GP$3),"",IF(ISBLANK(Tipy!FJ77),0,IF(AND(Tipy!FJ77=Výsledky!$GN$3,Tipy!FL77=Výsledky!$GP$3),60,0)))</f>
        <v>0</v>
      </c>
      <c r="GL83" s="61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61">
        <f>IF(ISBLANK($GP$3),"",IF(OR(Tipy!FM77=Výsledky!$GK$6,Tipy!FM77=Výsledky!$GK$7,Tipy!FM77=Výsledky!$GK$8,Tipy!FM77=Výsledky!$GK$9),VLOOKUP(Tipy!FM77,'Kategórie hráčov'!$A$2:$B$51,2,FALSE),0))</f>
        <v>0</v>
      </c>
      <c r="GN83" s="61">
        <f>IF(ISBLANK($GP$3),"",IF(OR(Tipy!FN77=Výsledky!$GN$6,Tipy!FN77=Výsledky!$GN$7,Tipy!FN77=Výsledky!$GN$8,Tipy!FN77=Výsledky!$GN$9),VLOOKUP(Tipy!FN77,'Kategórie hráčov'!$A$27:$B$76,2,FALSE),0))</f>
        <v>0</v>
      </c>
      <c r="GO83" s="62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5">
        <f>IF(ISBLANK($GP$3),"",IF(ISBLANK(Tipy!FJ77),"-",SUM(GK83:GO83)))</f>
        <v>10</v>
      </c>
      <c r="GQ83" s="64"/>
      <c r="GR83" s="61">
        <f>IF(ISBLANK($GW$3),"",IF(ISBLANK(Tipy!FP77),0,IF(AND(Tipy!FP77=Výsledky!$GU$3,Tipy!FR77=Výsledky!$GW$3),60,0)))</f>
        <v>60</v>
      </c>
      <c r="GS83" s="61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61">
        <f>IF(ISBLANK($GW$3),"",IF(OR(Tipy!FS77=Výsledky!$GR$6,Tipy!FS77=Výsledky!$GR$7,Tipy!FS77=Výsledky!$GR$8,Tipy!FS77=Výsledky!$GR$9),VLOOKUP(Tipy!FS77,'Kategórie hráčov'!$A$2:$B$51,2,FALSE),0))</f>
        <v>0</v>
      </c>
      <c r="GU83" s="61">
        <f>IF(ISBLANK($GW$3),"",IF(OR(Tipy!FT77=Výsledky!$GU$6,Tipy!FT77=Výsledky!$GU$7,Tipy!FT77=Výsledky!$GU$8,Tipy!FT77=Výsledky!$GU$9),VLOOKUP(Tipy!FT77,'Kategórie hráčov'!$A$27:$B$76,2,FALSE),0))</f>
        <v>0</v>
      </c>
      <c r="GV83" s="62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5">
        <f>IF(ISBLANK($GW$3),"",IF(ISBLANK(Tipy!FP77),"-",SUM(GR83:GV83)))</f>
        <v>60</v>
      </c>
      <c r="GX83" s="64"/>
      <c r="GY83" s="61">
        <f>IF(ISBLANK($HD$3),"",IF(ISBLANK(Tipy!FV77),0,IF(AND(Tipy!FV77=Výsledky!$HB$3,Tipy!FX77=Výsledky!$HD$3),60,0)))</f>
        <v>0</v>
      </c>
      <c r="GZ83" s="61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61">
        <f>IF(ISBLANK($HD$3),"",IF(OR(Tipy!FY77=Výsledky!$GY$6,Tipy!FY77=Výsledky!$GY$7,Tipy!FY77=Výsledky!$GY$8,Tipy!FY77=Výsledky!$GY$9),VLOOKUP(Tipy!FY77,'Kategórie hráčov'!$A$2:$B$51,2,FALSE),0))</f>
        <v>0</v>
      </c>
      <c r="HB83" s="61">
        <f>IF(ISBLANK($HD$3),"",IF(OR(Tipy!FZ77=Výsledky!$HB$6,Tipy!FZ77=Výsledky!$HB$7,Tipy!FZ77=Výsledky!$HB$8,Tipy!FZ77=Výsledky!$HB$9),VLOOKUP(Tipy!FZ77,'Kategórie hráčov'!$A$27:$B$76,2,FALSE),0))</f>
        <v>20</v>
      </c>
      <c r="HC83" s="62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5">
        <f>IF(ISBLANK($HD$3),"",IF(ISBLANK(Tipy!FV77),"-",SUM(GY83:HC83)))</f>
        <v>40</v>
      </c>
      <c r="HE83" s="64"/>
      <c r="HF83" s="61">
        <f>IF(ISBLANK($HK$3),"",IF(ISBLANK(Tipy!GB77),0,IF(AND(Tipy!GB77=Výsledky!$HI$3,Tipy!GD77=Výsledky!$HK$3),60,0)))</f>
        <v>0</v>
      </c>
      <c r="HG83" s="61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61">
        <f>IF(ISBLANK($HK$3),"",IF(OR(Tipy!GE77=Výsledky!$HF$6,Tipy!GE77=Výsledky!$HF$7,Tipy!GE77=Výsledky!$HF$8,Tipy!GE77=Výsledky!$HF$9),VLOOKUP(Tipy!GE77,'Kategórie hráčov'!$A$2:$B$51,2,FALSE),0))</f>
        <v>0</v>
      </c>
      <c r="HI83" s="61">
        <f>IF(ISBLANK($HK$3),"",IF(OR(Tipy!GF77=Výsledky!$HI$6,Tipy!GF77=Výsledky!$HI$7,Tipy!GF77=Výsledky!$HI$8,Tipy!GF77=Výsledky!$HI$9),VLOOKUP(Tipy!GF77,'Kategórie hráčov'!$A$27:$B$76,2,FALSE),0))</f>
        <v>0</v>
      </c>
      <c r="HJ83" s="62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5">
        <f>IF(ISBLANK($HK$3),"",IF(ISBLANK(Tipy!GB77),"-",SUM(HF83:HJ83)))</f>
        <v>0</v>
      </c>
      <c r="HL83" s="64"/>
      <c r="HM83" s="61">
        <f>IF(ISBLANK($HR$3),"",IF(ISBLANK(Tipy!GH77),0,IF(AND(Tipy!GH77=Výsledky!$HP$3,Tipy!GJ77=Výsledky!$HR$3),60,0)))</f>
        <v>0</v>
      </c>
      <c r="HN83" s="61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61">
        <f>IF(ISBLANK($HR$3),"",IF(OR(Tipy!GK77=Výsledky!$HM$6,Tipy!GK77=Výsledky!$HM$7,Tipy!GK77=Výsledky!$HM$8,Tipy!GK77=Výsledky!$HM$9),VLOOKUP(Tipy!GK77,'Kategórie hráčov'!$A$2:$B$51,2,FALSE),0))</f>
        <v>0</v>
      </c>
      <c r="HP83" s="61">
        <f>IF(ISBLANK($HR$3),"",IF(OR(Tipy!GL77=Výsledky!$HP$6,Tipy!GL77=Výsledky!$HP$7,Tipy!GL77=Výsledky!$HP$8,Tipy!GL77=Výsledky!$HP$9),VLOOKUP(Tipy!GL77,'Kategórie hráčov'!$A$27:$B$76,2,FALSE),0))</f>
        <v>0</v>
      </c>
      <c r="HQ83" s="62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5">
        <f>IF(ISBLANK($HR$3),"",IF(ISBLANK(Tipy!GH77),"-",SUM(HM83:HQ83)))</f>
        <v>30</v>
      </c>
      <c r="HS83" s="64"/>
      <c r="HT83" s="61">
        <f>IF(ISBLANK($HY$3),"",IF(ISBLANK(Tipy!GN77),0,IF(AND(Tipy!GN77=Výsledky!$HW$3,Tipy!GP77=Výsledky!$HY$3),60,0)))</f>
        <v>0</v>
      </c>
      <c r="HU83" s="61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61">
        <f>IF(ISBLANK($HY$3),"",IF(OR(Tipy!GQ77=Výsledky!$HT$6,Tipy!GQ77=Výsledky!$HT$7,Tipy!GQ77=Výsledky!$HT$8,Tipy!GQ77=Výsledky!$HT$9),VLOOKUP(Tipy!GQ77,'Kategórie hráčov'!$A$2:$B$51,2,FALSE),0))</f>
        <v>20</v>
      </c>
      <c r="HW83" s="61">
        <f>IF(ISBLANK($HY$3),"",IF(OR(Tipy!GR77=Výsledky!$HW$6,Tipy!GR77=Výsledky!$HW$7,Tipy!GR77=Výsledky!$HW$8,Tipy!GR77=Výsledky!$HW$9),VLOOKUP(Tipy!GR77,'Kategórie hráčov'!$A$27:$B$76,2,FALSE),0))</f>
        <v>0</v>
      </c>
      <c r="HX83" s="62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5">
        <f>IF(ISBLANK($HY$3),"",IF(ISBLANK(Tipy!GN77),"-",SUM(HT83:HX83)))</f>
        <v>40</v>
      </c>
      <c r="HZ83" s="64"/>
      <c r="IA83" s="61">
        <f>IF(ISBLANK($IF$3),"",IF(ISBLANK(Tipy!GT77),0,IF(AND(Tipy!GT77=Výsledky!$ID$3,Tipy!GV77=Výsledky!$IF$3),60,0)))</f>
        <v>0</v>
      </c>
      <c r="IB83" s="61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61">
        <f>IF(ISBLANK($IF$3),"",IF(OR(Tipy!GW77=Výsledky!$IA$6,Tipy!GW77=Výsledky!$IA$7,Tipy!GW77=Výsledky!$IA$8,Tipy!GW77=Výsledky!$IA$9),VLOOKUP(Tipy!GW77,'Kategórie hráčov'!$A$2:$B$51,2,FALSE),0))</f>
        <v>0</v>
      </c>
      <c r="ID83" s="61">
        <f>IF(ISBLANK($IF$3),"",IF(OR(Tipy!GX77=Výsledky!$ID$6,Tipy!GX77=Výsledky!$ID$7,Tipy!GX77=Výsledky!$ID$8,Tipy!GX77=Výsledky!$ID$9),IF(VLOOKUP(Tipy!GX77,'Kategórie hráčov'!$A$2:$B$46,2,FALSE)=30,30,20),0))</f>
        <v>0</v>
      </c>
      <c r="IE83" s="62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65">
        <f>IF(ISBLANK($IF$3),"",IF(ISBLANK(Tipy!GT77),"-",SUM(IA83:IE83)))</f>
        <v>10</v>
      </c>
      <c r="IG83" s="64"/>
      <c r="IH83" s="61">
        <f>IF(ISBLANK($IM$3),"",IF(ISBLANK(Tipy!GZ77),0,IF(AND(Tipy!GZ77=Výsledky!$IK$3,Tipy!HB77=Výsledky!$IM$3),60,0)))</f>
        <v>0</v>
      </c>
      <c r="II83" s="61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61">
        <f>IF(ISBLANK($IM$3),"",IF(OR(Tipy!HC77=Výsledky!$IH$6,Tipy!HC77=Výsledky!$IH$7,Tipy!HC77=Výsledky!$IH$8,Tipy!HC77=Výsledky!$IH$9),VLOOKUP(Tipy!HC77,'Kategórie hráčov'!$A$2:$B$51,2,FALSE),0))</f>
        <v>20</v>
      </c>
      <c r="IK83" s="61">
        <f>IF(ISBLANK($IM$3),"",IF(OR(Tipy!HD77=Výsledky!$IK$6,Tipy!HD77=Výsledky!$IK$7,Tipy!HD77=Výsledky!$IK$8,Tipy!HD77=Výsledky!$IK$9),VLOOKUP(Tipy!HD77,'Kategórie hráčov'!$A$27:$B$76,2,FALSE),0))</f>
        <v>0</v>
      </c>
      <c r="IL83" s="62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65">
        <f>IF(ISBLANK($IM$3),"",IF(ISBLANK(Tipy!GZ77),"-",SUM(IH83:IL83)))</f>
        <v>40</v>
      </c>
      <c r="IN83" s="64"/>
      <c r="IO83" s="61">
        <f>IF(ISBLANK($IT$3),"",IF(ISBLANK(Tipy!HF77),0,IF(AND(Tipy!HF77=Výsledky!$IR$3,Tipy!HH77=Výsledky!$IT$3),60,0)))</f>
        <v>0</v>
      </c>
      <c r="IP83" s="61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61">
        <f>IF(ISBLANK($IT$3),"",IF(OR(Tipy!HI77=Výsledky!$IO$6,Tipy!HI77=Výsledky!$IO$7,Tipy!HI77=Výsledky!$IO$8,Tipy!HI77=Výsledky!$IO$9),VLOOKUP(Tipy!HI77,'Kategórie hráčov'!$A$2:$B$51,2,FALSE),0))</f>
        <v>0</v>
      </c>
      <c r="IR83" s="61">
        <f>IF(ISBLANK($IT$3),"",IF(OR(Tipy!HJ77=Výsledky!$IR$6,Tipy!HJ77=Výsledky!$IR$7,Tipy!HJ77=Výsledky!$IR$8,Tipy!HJ77=Výsledky!$IR$9),VLOOKUP(Tipy!HJ77,'Kategórie hráčov'!$A$27:$B$76,2,FALSE),0))</f>
        <v>0</v>
      </c>
      <c r="IS83" s="62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65">
        <f>IF(ISBLANK($IT$3),"",IF(ISBLANK(Tipy!HF77),"-",SUM(IO83:IS83)))</f>
        <v>20</v>
      </c>
      <c r="IU83" s="64"/>
      <c r="IV83" s="61">
        <f>IF(ISBLANK($JA$3),"",IF(ISBLANK(Tipy!HL77),0,IF(AND(Tipy!HL77=Výsledky!$IY$3,Tipy!HN77=Výsledky!$JA$3),60,0)))</f>
        <v>0</v>
      </c>
      <c r="IW83" s="61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61">
        <f>IF(ISBLANK($JA$3),"",IF(OR(Tipy!HO77=Výsledky!$IV$6,Tipy!HO77=Výsledky!$IV$7,Tipy!HO77=Výsledky!$IV$8,Tipy!HO77=Výsledky!$IV$9),IF(VLOOKUP(Tipy!HO77,'Kategórie hráčov'!$A$2:$B$46,2,FALSE)=30,30,20),0))</f>
        <v>0</v>
      </c>
      <c r="IY83" s="61">
        <f>IF(ISBLANK($JA$3),"",IF(OR(Tipy!HP77=Výsledky!$IY$6,Tipy!HP77=Výsledky!$IY$7,Tipy!HP77=Výsledky!$IY$8,Tipy!HP77=Výsledky!$IY$9),IF(VLOOKUP(Tipy!HP77,'Kategórie hráčov'!$A$2:$B$46,2,FALSE)=30,30,20),0))</f>
        <v>0</v>
      </c>
      <c r="IZ83" s="62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65">
        <f>IF(ISBLANK($JA$3),"",IF(ISBLANK(Tipy!HL77),"-",SUM(IV83:IZ83)))</f>
        <v>0</v>
      </c>
      <c r="JB83" s="64"/>
      <c r="JC83" s="102">
        <f>IF(ISBLANK($JH$3),"",IF(ISBLANK(Tipy!HR77),0,IF(AND(Tipy!HR77=Výsledky!$JF$3,Tipy!HT77=Výsledky!$JH$3),60,0)))</f>
        <v>0</v>
      </c>
      <c r="JD83" s="101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01">
        <f>IF(ISBLANK($JH$3),"",IF(OR(Tipy!HU77=Výsledky!$JC$6,Tipy!HU77=Výsledky!$JC$7,Tipy!HU77=Výsledky!$JC$8,Tipy!HU77=Výsledky!$JC$9),VLOOKUP(Tipy!HU77,'Kategórie hráčov'!$A$2:$B$51,2,FALSE),0))</f>
        <v>20</v>
      </c>
      <c r="JF83" s="101">
        <f>IF(ISBLANK($JH$3),"",IF(OR(Tipy!HV77=Výsledky!$JF$6,Tipy!HV77=Výsledky!$JF$7,Tipy!HV77=Výsledky!$JF$8,Tipy!HV77=Výsledky!$JF$9),VLOOKUP(Tipy!HV77,'Kategórie hráčov'!$A$27:$B$76,2,FALSE),0))</f>
        <v>0</v>
      </c>
      <c r="JG83" s="303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63">
        <f>IF(ISBLANK($JH$3),"",IF(ISBLANK(Tipy!HR77),"-",SUM(JC83:JG83)))</f>
        <v>40</v>
      </c>
      <c r="JI83" s="64"/>
      <c r="JJ83" s="61">
        <f>IF(ISBLANK($JH$3),"",IF(ISBLANK(Tipy!HX77),0,IF(AND(Tipy!HX77=Výsledky!$JF$3,Tipy!HZ77=Výsledky!$JH$3),60,0)))</f>
        <v>0</v>
      </c>
      <c r="JK83" s="61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61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61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62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65" t="str">
        <f>IF(ISBLANK($JH$3),"",IF(ISBLANK(Tipy!HX77),"-",SUM(JJ83:JN83)))</f>
        <v>-</v>
      </c>
      <c r="JP83" s="64"/>
      <c r="JQ83" s="61">
        <f>IF(ISBLANK($JV$3),"",IF(ISBLANK(Tipy!ID77),0,IF(AND(Tipy!ID77=Výsledky!$JT$3,Tipy!IF77=Výsledky!$JV$3),60,0)))</f>
        <v>0</v>
      </c>
      <c r="JR83" s="61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61">
        <f>IF(ISBLANK($JV$3),"",IF(OR(Tipy!IG77=Výsledky!$JQ$6,Tipy!IG77=Výsledky!$JQ$7,Tipy!IG77=Výsledky!$JQ$8,Tipy!IG77=Výsledky!$JQ$9),VLOOKUP(Tipy!IG77,'Kategórie hráčov'!$A$2:$B$51,2,FALSE),0))</f>
        <v>20</v>
      </c>
      <c r="JT83" s="61">
        <f>IF(ISBLANK($JV$3),"",IF(OR(Tipy!IH77=Výsledky!$JT$6,Tipy!IH77=Výsledky!$JT$7,Tipy!IH77=Výsledky!$JT$8,Tipy!IH77=Výsledky!$JT$9),VLOOKUP(Tipy!IH77,'Kategórie hráčov'!$A$27:$B$76,2,FALSE),0))</f>
        <v>0</v>
      </c>
      <c r="JU83" s="62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65">
        <f>IF(ISBLANK($JV$3),"",IF(ISBLANK(Tipy!ID77),"-",SUM(JQ83:JU83)))</f>
        <v>40</v>
      </c>
      <c r="JW83" s="64"/>
      <c r="JX83" s="61">
        <f>IF(ISBLANK($KQ$3),"",IF(ISBLANK(Tipy!IJ77),0,IF(AND(Tipy!IJ77=Výsledky!$KO$3,Tipy!IL77=Výsledky!$KQ$3),60,0)))</f>
        <v>0</v>
      </c>
      <c r="JY83" s="61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>0</v>
      </c>
      <c r="JZ83" s="61">
        <f>IF(ISBLANK($KQ$3),"",IF(OR(Tipy!IM77=Výsledky!$JX$6,Tipy!IM77=Výsledky!$JX$7,Tipy!IM77=Výsledky!$JX$8,Tipy!IM77=Výsledky!$JX$9),IF(VLOOKUP(Tipy!IM77,'Kategórie hráčov'!$A$2:$B$46,2,FALSE)=30,30,20),0))</f>
        <v>0</v>
      </c>
      <c r="KA83" s="61">
        <f>IF(ISBLANK($KQ$3),"",IF(OR(Tipy!IN77=Výsledky!$KA$6,Tipy!IN77=Výsledky!$KA$7,Tipy!IN77=Výsledky!$KA$8,Tipy!IN77=Výsledky!$KA$9),IF(VLOOKUP(Tipy!IN77,'Kategórie hráčov'!$A$2:$B$46,2,FALSE)=30,30,20),0))</f>
        <v>0</v>
      </c>
      <c r="KB83" s="62">
        <f>IF(ISBLANK($KQ$3),"",IF(ISBLANK(Tipy!IJ77),0,IF(OR(AND(Tipy!IJ77=Výsledky!$KO$3,OR(Tipy!IL77=Výsledky!$KQ$3+1,Tipy!IL77=Výsledky!$KQ$3-1)),AND(Tipy!IL77=Výsledky!$KQ$3,OR(Tipy!IJ77=Výsledky!$KO$3+1,Tipy!IJ77=Výsledky!$KO$3-1))),10,0)))</f>
        <v>0</v>
      </c>
      <c r="KC83" s="65" t="str">
        <f>IF(ISBLANK($KQ$3),"",IF(ISBLANK(Tipy!IJ77),"-",SUM(JX83:KB83)))</f>
        <v>-</v>
      </c>
      <c r="KD83" s="64"/>
      <c r="KE83" s="61">
        <f>IF(ISBLANK($KJ$3),"",IF(ISBLANK(Tipy!IP77),0,IF(AND(Tipy!IP77=Výsledky!$KH$3,Tipy!IR77=Výsledky!$KJ$3),60,0)))</f>
        <v>0</v>
      </c>
      <c r="KF83" s="61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61">
        <f>IF(ISBLANK($KJ$3),"",IF(OR(Tipy!IS77=Výsledky!$KE$6,Tipy!IS77=Výsledky!$KE$7,Tipy!IS77=Výsledky!$KE$8,Tipy!IS77=Výsledky!$KE$9),VLOOKUP(Tipy!IS77,'Kategórie hráčov'!$A$2:$B$51,2,FALSE),0))</f>
        <v>20</v>
      </c>
      <c r="KH83" s="61">
        <f>IF(ISBLANK($KJ$3),"",IF(OR(Tipy!IT77=Výsledky!$KH$6,Tipy!IT77=Výsledky!$KH$7,Tipy!IT77=Výsledky!$KH$8,Tipy!IT77=Výsledky!$KH$9),VLOOKUP(Tipy!IT77,'Kategórie hráčov'!$A$27:$B$76,2,FALSE),0))</f>
        <v>0</v>
      </c>
      <c r="KI83" s="62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65">
        <f>IF(ISBLANK($KJ$3),"",IF(ISBLANK(Tipy!IP77),"-",SUM(KE83:KI83)))</f>
        <v>40</v>
      </c>
      <c r="KK83" s="64"/>
      <c r="KL83" s="61">
        <f>IF(ISBLANK($KQ$3),"",IF(ISBLANK(Tipy!IV77),0,IF(AND(Tipy!IV77=Výsledky!$KO$3,Tipy!IX77=Výsledky!$KQ$3),60,0)))</f>
        <v>0</v>
      </c>
      <c r="KM83" s="61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0</v>
      </c>
      <c r="KN83" s="61">
        <f>IF(ISBLANK($KQ$3),"",IF(OR(Tipy!IY77=Výsledky!$KL$6,Tipy!IY77=Výsledky!$KL$7,Tipy!IY77=Výsledky!$KL$8,Tipy!IY77=Výsledky!$KL$9),VLOOKUP(Tipy!IY77,'Kategórie hráčov'!$A$2:$B$51,2,FALSE),0))</f>
        <v>0</v>
      </c>
      <c r="KO83" s="61">
        <f>IF(ISBLANK($KQ$3),"",IF(OR(Tipy!IZ77=Výsledky!$KO$6,Tipy!IZ77=Výsledky!$KO$7,Tipy!IZ77=Výsledky!$KO$8,Tipy!IZ77=Výsledky!$KO$9),VLOOKUP(Tipy!IZ77,'Kategórie hráčov'!$A$27:$B$76,2,FALSE),0))</f>
        <v>0</v>
      </c>
      <c r="KP83" s="62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65">
        <f>IF(ISBLANK($KJ$3),"",IF(ISBLANK(Tipy!IV77),"-",SUM(KL83:KP83)))</f>
        <v>0</v>
      </c>
      <c r="KR83" s="64"/>
      <c r="KS83" s="61">
        <f>IF(ISBLANK($KX$3),"",IF(ISBLANK(Tipy!JB77),0,IF(AND(Tipy!JB77=Výsledky!$KV$3,Tipy!JD77=Výsledky!$KX$3),60,0)))</f>
        <v>0</v>
      </c>
      <c r="KT83" s="61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61">
        <f>IF(ISBLANK($KX$3),"",IF(OR(Tipy!JE77=Výsledky!$KS$6,Tipy!JE77=Výsledky!$KS$7,Tipy!JE77=Výsledky!$KS$8,Tipy!JE77=Výsledky!$KS$9),VLOOKUP(Tipy!JE77,'Kategórie hráčov'!$A$2:$B$51,2,FALSE),0))</f>
        <v>0</v>
      </c>
      <c r="KV83" s="61">
        <f>IF(ISBLANK($KX$3),"",IF(OR(Tipy!JF77=Výsledky!$KV$6,Tipy!JF77=Výsledky!$KV$7,Tipy!JF77=Výsledky!$KV$8,Tipy!JF77=Výsledky!$KV$9),VLOOKUP(Tipy!JF77,'Kategórie hráčov'!$A$27:$B$76,2,FALSE),0))</f>
        <v>20</v>
      </c>
      <c r="KW83" s="62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65">
        <f>IF(ISBLANK($KX$3),"",IF(ISBLANK(Tipy!JB77),"-",SUM(KS83:KW83)))</f>
        <v>40</v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>
        <f>IF(ISBLANK($JH$3),"",IF(ISBLANK(Tipy!JU77),0,IF(AND(Tipy!JU77=Výsledky!$JF$3,Tipy!JW77=Výsledky!$JH$3),60,0)))</f>
        <v>0</v>
      </c>
      <c r="LH83" s="61" t="e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>#VALUE!</v>
      </c>
      <c r="LI83" s="61" t="e">
        <f>IF(ISBLANK($JH$3),"",IF(OR(Tipy!JX77=Výsledky!#REF!,Tipy!JX77=Výsledky!#REF!,Tipy!JX77=Výsledky!#REF!,Tipy!JX77=Výsledky!$JJ$9),IF(VLOOKUP(Tipy!JX77,'Kategórie hráčov'!$A$2:$B$46,2,FALSE)=30,30,20),0))</f>
        <v>#REF!</v>
      </c>
      <c r="LJ83" s="61" t="e">
        <f>IF(ISBLANK($JH$3),"",IF(OR(Tipy!JY77=Výsledky!#REF!,Tipy!JY77=Výsledky!#REF!,Tipy!JY77=Výsledky!#REF!,Tipy!JY77=Výsledky!$JM$9),IF(VLOOKUP(Tipy!JY77,'Kategórie hráčov'!$A$2:$B$46,2,FALSE)=30,30,20),0))</f>
        <v>#REF!</v>
      </c>
      <c r="LK83" s="62">
        <f>IF(ISBLANK($JH$3),"",IF(ISBLANK(Tipy!JU77),0,IF(OR(AND(Tipy!JU77=Výsledky!$JF$3,OR(Tipy!JW77=Výsledky!$JH$3+1,Tipy!JW77=Výsledky!$JH$3-1)),AND(Tipy!JW77=Výsledky!$JH$3,OR(Tipy!JU77=Výsledky!$JF$3+1,Tipy!JU77=Výsledky!$JF$3-1))),10,0)))</f>
        <v>0</v>
      </c>
      <c r="LL83" s="65" t="e">
        <f>IF(ISBLANK($JH$3),"",IF(ISBLANK(Tipy!JU77),"-",SUM(LG83:LK83)))</f>
        <v>#VALUE!</v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>
        <f>IF(ISBLANK($JH$3),"",IF(ISBLANK(Tipy!KI77),0,IF(AND(Tipy!KI77=Výsledky!$JF$3,Tipy!KK77=Výsledky!$JH$3),60,0)))</f>
        <v>0</v>
      </c>
      <c r="LV83" s="61" t="e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>#VALUE!</v>
      </c>
      <c r="LW83" s="61" t="e">
        <f>IF(ISBLANK($JH$3),"",IF(OR(Tipy!KL77=Výsledky!#REF!,Tipy!KL77=Výsledky!#REF!,Tipy!KL77=Výsledky!#REF!,Tipy!KL77=Výsledky!$JJ$9),IF(VLOOKUP(Tipy!KL77,'Kategórie hráčov'!$A$2:$B$46,2,FALSE)=30,30,20),0))</f>
        <v>#REF!</v>
      </c>
      <c r="LX83" s="61" t="e">
        <f>IF(ISBLANK($JH$3),"",IF(OR(Tipy!KM77=Výsledky!#REF!,Tipy!KM77=Výsledky!#REF!,Tipy!KM77=Výsledky!#REF!,Tipy!KM77=Výsledky!$JM$9),IF(VLOOKUP(Tipy!KM77,'Kategórie hráčov'!$A$2:$B$46,2,FALSE)=30,30,20),0))</f>
        <v>#REF!</v>
      </c>
      <c r="LY83" s="62">
        <f>IF(ISBLANK($JH$3),"",IF(ISBLANK(Tipy!KI77),0,IF(OR(AND(Tipy!KI77=Výsledky!$JF$3,OR(Tipy!KK77=Výsledky!$JH$3+1,Tipy!KK77=Výsledky!$JH$3-1)),AND(Tipy!KK77=Výsledky!$JH$3,OR(Tipy!KI77=Výsledky!$JF$3+1,Tipy!KI77=Výsledky!$JF$3-1))),10,0)))</f>
        <v>0</v>
      </c>
      <c r="LZ83" s="65" t="e">
        <f>IF(ISBLANK($JH$3),"",IF(ISBLANK(Tipy!KI77),"-",SUM(LU83:LY83)))</f>
        <v>#VALUE!</v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 x14ac:dyDescent="0.25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78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79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>
        <f>IF(ISBLANK($GB$3),"",IF(ISBLANK(Tipy!EX78),0,IF(AND(Tipy!EX78=Výsledky!$FZ$3,Tipy!EZ78=Výsledky!$GB$3),60,0)))</f>
        <v>0</v>
      </c>
      <c r="FX84" s="68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8">
        <f>IF(ISBLANK($GB$3),"",IF(OR(Tipy!FA78=Výsledky!$FW$6,Tipy!FA78=Výsledky!$FW$7,Tipy!FA78=Výsledky!$FW$8,Tipy!FA78=Výsledky!$FW$9),IF(VLOOKUP(Tipy!FA78,'Kategórie hráčov'!$A$2:$B$46,2,FALSE)=30,30,20),0))</f>
        <v>0</v>
      </c>
      <c r="FZ84" s="68">
        <f>IF(ISBLANK($GB$3),"",IF(OR(Tipy!FB78=Výsledky!$FZ$6,Tipy!FB78=Výsledky!$FZ$7,Tipy!FB78=Výsledky!$FZ$8,Tipy!FB78=Výsledky!$FZ$9),IF(VLOOKUP(Tipy!FB78,'Kategórie hráčov'!$A$2:$B$46,2,FALSE)=30,30,20),0))</f>
        <v>0</v>
      </c>
      <c r="GA84" s="69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5">
        <f>IF(ISBLANK($GB$3),"",IF(ISBLANK(Tipy!EX78),"-",SUM(FW84:GA84)))</f>
        <v>0</v>
      </c>
      <c r="GC84" s="64"/>
      <c r="GD84" s="61">
        <f>IF(ISBLANK($GI$3),"",IF(ISBLANK(Tipy!FD78),0,IF(AND(Tipy!FD78=Výsledky!$GG$3,Tipy!FF78=Výsledky!$GI$3),60,0)))</f>
        <v>0</v>
      </c>
      <c r="GE84" s="61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61">
        <f>IF(ISBLANK($GI$3),"",IF(OR(Tipy!FG78=Výsledky!$GD$6,Tipy!FG78=Výsledky!$GD$7,Tipy!FG78=Výsledky!$GD$8,Tipy!FG78=Výsledky!$GD$9),VLOOKUP(Tipy!FG78,'Kategórie hráčov'!$A$2:$B$51,2,FALSE),0))</f>
        <v>0</v>
      </c>
      <c r="GG84" s="61">
        <f>IF(ISBLANK($GI$3),"",IF(OR(Tipy!FH78=Výsledky!$GG$6,Tipy!FH78=Výsledky!$GG$7,Tipy!FH78=Výsledky!$GG$8,Tipy!FH78=Výsledky!$GG$9),VLOOKUP(Tipy!FH78,'Kategórie hráčov'!$A$27:$B$76,2,FALSE),0))</f>
        <v>0</v>
      </c>
      <c r="GH84" s="62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5">
        <f>IF(ISBLANK($GI$3),"",IF(ISBLANK(Tipy!FD78),"-",SUM(GD84:GH84)))</f>
        <v>20</v>
      </c>
      <c r="GJ84" s="64"/>
      <c r="GK84" s="61">
        <f>IF(ISBLANK($GP$3),"",IF(ISBLANK(Tipy!FJ78),0,IF(AND(Tipy!FJ78=Výsledky!$GN$3,Tipy!FL78=Výsledky!$GP$3),60,0)))</f>
        <v>0</v>
      </c>
      <c r="GL84" s="61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61">
        <f>IF(ISBLANK($GP$3),"",IF(OR(Tipy!FM78=Výsledky!$GK$6,Tipy!FM78=Výsledky!$GK$7,Tipy!FM78=Výsledky!$GK$8,Tipy!FM78=Výsledky!$GK$9),VLOOKUP(Tipy!FM78,'Kategórie hráčov'!$A$2:$B$51,2,FALSE),0))</f>
        <v>0</v>
      </c>
      <c r="GN84" s="61">
        <f>IF(ISBLANK($GP$3),"",IF(OR(Tipy!FN78=Výsledky!$GN$6,Tipy!FN78=Výsledky!$GN$7,Tipy!FN78=Výsledky!$GN$8,Tipy!FN78=Výsledky!$GN$9),VLOOKUP(Tipy!FN78,'Kategórie hráčov'!$A$27:$B$76,2,FALSE),0))</f>
        <v>0</v>
      </c>
      <c r="GO84" s="62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5">
        <f>IF(ISBLANK($GP$3),"",IF(ISBLANK(Tipy!FJ78),"-",SUM(GK84:GO84)))</f>
        <v>0</v>
      </c>
      <c r="GQ84" s="64"/>
      <c r="GR84" s="67">
        <f>IF(ISBLANK($GW$3),"",IF(ISBLANK(Tipy!FP78),0,IF(AND(Tipy!FP78=Výsledky!$GU$3,Tipy!FR78=Výsledky!$GW$3),60,0)))</f>
        <v>0</v>
      </c>
      <c r="GS84" s="61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8">
        <f>IF(ISBLANK($GW$3),"",IF(OR(Tipy!FS78=Výsledky!$GR$6,Tipy!FS78=Výsledky!$GR$7,Tipy!FS78=Výsledky!$GR$8,Tipy!FS78=Výsledky!$GR$9),VLOOKUP(Tipy!FS78,'Kategórie hráčov'!$A$2:$B$51,2,FALSE),0))</f>
        <v>20</v>
      </c>
      <c r="GU84" s="68">
        <f>IF(ISBLANK($GW$3),"",IF(OR(Tipy!FT78=Výsledky!$GU$6,Tipy!FT78=Výsledky!$GU$7,Tipy!FT78=Výsledky!$GU$8,Tipy!FT78=Výsledky!$GU$9),VLOOKUP(Tipy!FT78,'Kategórie hráčov'!$A$27:$B$76,2,FALSE),0))</f>
        <v>0</v>
      </c>
      <c r="GV84" s="69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5">
        <f>IF(ISBLANK($GW$3),"",IF(ISBLANK(Tipy!FP78),"-",SUM(GR84:GV84)))</f>
        <v>40</v>
      </c>
      <c r="GX84" s="64"/>
      <c r="GY84" s="67">
        <f>IF(ISBLANK($HD$3),"",IF(ISBLANK(Tipy!FV78),0,IF(AND(Tipy!FV78=Výsledky!$HB$3,Tipy!FX78=Výsledky!$HD$3),60,0)))</f>
        <v>0</v>
      </c>
      <c r="GZ84" s="68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8">
        <f>IF(ISBLANK($HD$3),"",IF(OR(Tipy!FY78=Výsledky!$GY$6,Tipy!FY78=Výsledky!$GY$7,Tipy!FY78=Výsledky!$GY$8,Tipy!FY78=Výsledky!$GY$9),VLOOKUP(Tipy!FY78,'Kategórie hráčov'!$A$2:$B$51,2,FALSE),0))</f>
        <v>0</v>
      </c>
      <c r="HB84" s="68">
        <f>IF(ISBLANK($HD$3),"",IF(OR(Tipy!FZ78=Výsledky!$HB$6,Tipy!FZ78=Výsledky!$HB$7,Tipy!FZ78=Výsledky!$HB$8,Tipy!FZ78=Výsledky!$HB$9),VLOOKUP(Tipy!FZ78,'Kategórie hráčov'!$A$27:$B$76,2,FALSE),0))</f>
        <v>20</v>
      </c>
      <c r="HC84" s="69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5">
        <f>IF(ISBLANK($HD$3),"",IF(ISBLANK(Tipy!FV78),"-",SUM(GY84:HC84)))</f>
        <v>40</v>
      </c>
      <c r="HE84" s="64"/>
      <c r="HF84" s="61">
        <f>IF(ISBLANK($HK$3),"",IF(ISBLANK(Tipy!GB78),0,IF(AND(Tipy!GB78=Výsledky!$HI$3,Tipy!GD78=Výsledky!$HK$3),60,0)))</f>
        <v>0</v>
      </c>
      <c r="HG84" s="61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8">
        <f>IF(ISBLANK($HK$3),"",IF(OR(Tipy!GE78=Výsledky!$HF$6,Tipy!GE78=Výsledky!$HF$7,Tipy!GE78=Výsledky!$HF$8,Tipy!GE78=Výsledky!$HF$9),VLOOKUP(Tipy!GE78,'Kategórie hráčov'!$A$2:$B$51,2,FALSE),0))</f>
        <v>0</v>
      </c>
      <c r="HI84" s="68">
        <f>IF(ISBLANK($HK$3),"",IF(OR(Tipy!GF78=Výsledky!$HI$6,Tipy!GF78=Výsledky!$HI$7,Tipy!GF78=Výsledky!$HI$8,Tipy!GF78=Výsledky!$HI$9),VLOOKUP(Tipy!GF78,'Kategórie hráčov'!$A$27:$B$76,2,FALSE),0))</f>
        <v>0</v>
      </c>
      <c r="HJ84" s="62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5">
        <f>IF(ISBLANK($HK$3),"",IF(ISBLANK(Tipy!GB78),"-",SUM(HF84:HJ84)))</f>
        <v>0</v>
      </c>
      <c r="HL84" s="64"/>
      <c r="HM84" s="61">
        <f>IF(ISBLANK($HR$3),"",IF(ISBLANK(Tipy!GH78),0,IF(AND(Tipy!GH78=Výsledky!$HP$3,Tipy!GJ78=Výsledky!$HR$3),60,0)))</f>
        <v>0</v>
      </c>
      <c r="HN84" s="61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61">
        <f>IF(ISBLANK($HR$3),"",IF(OR(Tipy!GK78=Výsledky!$HM$6,Tipy!GK78=Výsledky!$HM$7,Tipy!GK78=Výsledky!$HM$8,Tipy!GK78=Výsledky!$HM$9),VLOOKUP(Tipy!GK78,'Kategórie hráčov'!$A$2:$B$51,2,FALSE),0))</f>
        <v>0</v>
      </c>
      <c r="HP84" s="68">
        <f>IF(ISBLANK($HR$3),"",IF(OR(Tipy!GL78=Výsledky!$HP$6,Tipy!GL78=Výsledky!$HP$7,Tipy!GL78=Výsledky!$HP$8,Tipy!GL78=Výsledky!$HP$9),VLOOKUP(Tipy!GL78,'Kategórie hráčov'!$A$27:$B$76,2,FALSE),0))</f>
        <v>0</v>
      </c>
      <c r="HQ84" s="62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5">
        <f>IF(ISBLANK($HR$3),"",IF(ISBLANK(Tipy!GH78),"-",SUM(HM84:HQ84)))</f>
        <v>30</v>
      </c>
      <c r="HS84" s="64"/>
      <c r="HT84" s="67">
        <f>IF(ISBLANK($HY$3),"",IF(ISBLANK(Tipy!GN78),0,IF(AND(Tipy!GN78=Výsledky!$HW$3,Tipy!GP78=Výsledky!$HY$3),60,0)))</f>
        <v>0</v>
      </c>
      <c r="HU84" s="68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8">
        <f>IF(ISBLANK($HY$3),"",IF(OR(Tipy!GQ78=Výsledky!$HT$6,Tipy!GQ78=Výsledky!$HT$7,Tipy!GQ78=Výsledky!$HT$8,Tipy!GQ78=Výsledky!$HT$9),VLOOKUP(Tipy!GQ78,'Kategórie hráčov'!$A$2:$B$51,2,FALSE),0))</f>
        <v>20</v>
      </c>
      <c r="HW84" s="68">
        <f>IF(ISBLANK($HY$3),"",IF(OR(Tipy!GR78=Výsledky!$HW$6,Tipy!GR78=Výsledky!$HW$7,Tipy!GR78=Výsledky!$HW$8,Tipy!GR78=Výsledky!$HW$9),VLOOKUP(Tipy!GR78,'Kategórie hráčov'!$A$27:$B$76,2,FALSE),0))</f>
        <v>0</v>
      </c>
      <c r="HX84" s="69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5">
        <f>IF(ISBLANK($HY$3),"",IF(ISBLANK(Tipy!GN78),"-",SUM(HT84:HX84)))</f>
        <v>40</v>
      </c>
      <c r="HZ84" s="64"/>
      <c r="IA84" s="61">
        <f>IF(ISBLANK($IF$3),"",IF(ISBLANK(Tipy!GT78),0,IF(AND(Tipy!GT78=Výsledky!$ID$3,Tipy!GV78=Výsledky!$IF$3),60,0)))</f>
        <v>0</v>
      </c>
      <c r="IB84" s="61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61">
        <f>IF(ISBLANK($IF$3),"",IF(OR(Tipy!GW78=Výsledky!$IA$6,Tipy!GW78=Výsledky!$IA$7,Tipy!GW78=Výsledky!$IA$8,Tipy!GW78=Výsledky!$IA$9),VLOOKUP(Tipy!GW78,'Kategórie hráčov'!$A$2:$B$51,2,FALSE),0))</f>
        <v>0</v>
      </c>
      <c r="ID84" s="61">
        <f>IF(ISBLANK($IF$3),"",IF(OR(Tipy!GX78=Výsledky!$ID$6,Tipy!GX78=Výsledky!$ID$7,Tipy!GX78=Výsledky!$ID$8,Tipy!GX78=Výsledky!$ID$9),IF(VLOOKUP(Tipy!GX78,'Kategórie hráčov'!$A$2:$B$46,2,FALSE)=30,30,20),0))</f>
        <v>0</v>
      </c>
      <c r="IE84" s="62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65">
        <f>IF(ISBLANK($IF$3),"",IF(ISBLANK(Tipy!GT78),"-",SUM(IA84:IE84)))</f>
        <v>0</v>
      </c>
      <c r="IG84" s="64"/>
      <c r="IH84" s="61">
        <f>IF(ISBLANK($IM$3),"",IF(ISBLANK(Tipy!GZ78),0,IF(AND(Tipy!GZ78=Výsledky!$IK$3,Tipy!HB78=Výsledky!$IM$3),60,0)))</f>
        <v>0</v>
      </c>
      <c r="II84" s="61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61">
        <f>IF(ISBLANK($IM$3),"",IF(OR(Tipy!HC78=Výsledky!$IH$6,Tipy!HC78=Výsledky!$IH$7,Tipy!HC78=Výsledky!$IH$8,Tipy!HC78=Výsledky!$IH$9),VLOOKUP(Tipy!HC78,'Kategórie hráčov'!$A$2:$B$51,2,FALSE),0))</f>
        <v>20</v>
      </c>
      <c r="IK84" s="61">
        <f>IF(ISBLANK($IM$3),"",IF(OR(Tipy!HD78=Výsledky!$IK$6,Tipy!HD78=Výsledky!$IK$7,Tipy!HD78=Výsledky!$IK$8,Tipy!HD78=Výsledky!$IK$9),VLOOKUP(Tipy!HD78,'Kategórie hráčov'!$A$27:$B$76,2,FALSE),0))</f>
        <v>0</v>
      </c>
      <c r="IL84" s="62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65">
        <f>IF(ISBLANK($IM$3),"",IF(ISBLANK(Tipy!GZ78),"-",SUM(IH84:IL84)))</f>
        <v>40</v>
      </c>
      <c r="IN84" s="64"/>
      <c r="IO84" s="67">
        <f>IF(ISBLANK($IT$3),"",IF(ISBLANK(Tipy!HF78),0,IF(AND(Tipy!HF78=Výsledky!$IR$3,Tipy!HH78=Výsledky!$IT$3),60,0)))</f>
        <v>0</v>
      </c>
      <c r="IP84" s="68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8">
        <f>IF(ISBLANK($IT$3),"",IF(OR(Tipy!HI78=Výsledky!$IO$6,Tipy!HI78=Výsledky!$IO$7,Tipy!HI78=Výsledky!$IO$8,Tipy!HI78=Výsledky!$IO$9),VLOOKUP(Tipy!HI78,'Kategórie hráčov'!$A$2:$B$51,2,FALSE),0))</f>
        <v>0</v>
      </c>
      <c r="IR84" s="68">
        <f>IF(ISBLANK($IT$3),"",IF(OR(Tipy!HJ78=Výsledky!$IR$6,Tipy!HJ78=Výsledky!$IR$7,Tipy!HJ78=Výsledky!$IR$8,Tipy!HJ78=Výsledky!$IR$9),VLOOKUP(Tipy!HJ78,'Kategórie hráčov'!$A$27:$B$76,2,FALSE),0))</f>
        <v>0</v>
      </c>
      <c r="IS84" s="69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65" t="str">
        <f>IF(ISBLANK($IT$3),"",IF(ISBLANK(Tipy!HF78),"-",SUM(IO84:IS84)))</f>
        <v>-</v>
      </c>
      <c r="IU84" s="64"/>
      <c r="IV84" s="61">
        <f>IF(ISBLANK($JA$3),"",IF(ISBLANK(Tipy!HL78),0,IF(AND(Tipy!HL78=Výsledky!$IY$3,Tipy!HN78=Výsledky!$JA$3),60,0)))</f>
        <v>0</v>
      </c>
      <c r="IW84" s="61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61">
        <f>IF(ISBLANK($JA$3),"",IF(OR(Tipy!HO78=Výsledky!$IV$6,Tipy!HO78=Výsledky!$IV$7,Tipy!HO78=Výsledky!$IV$8,Tipy!HO78=Výsledky!$IV$9),IF(VLOOKUP(Tipy!HO78,'Kategórie hráčov'!$A$2:$B$46,2,FALSE)=30,30,20),0))</f>
        <v>0</v>
      </c>
      <c r="IY84" s="61">
        <f>IF(ISBLANK($JA$3),"",IF(OR(Tipy!HP78=Výsledky!$IY$6,Tipy!HP78=Výsledky!$IY$7,Tipy!HP78=Výsledky!$IY$8,Tipy!HP78=Výsledky!$IY$9),IF(VLOOKUP(Tipy!HP78,'Kategórie hráčov'!$A$2:$B$46,2,FALSE)=30,30,20),0))</f>
        <v>0</v>
      </c>
      <c r="IZ84" s="62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65">
        <f>IF(ISBLANK($JA$3),"",IF(ISBLANK(Tipy!HL78),"-",SUM(IV84:IZ84)))</f>
        <v>0</v>
      </c>
      <c r="JB84" s="64"/>
      <c r="JC84" s="67">
        <f>IF(ISBLANK($JH$3),"",IF(ISBLANK(Tipy!HR78),0,IF(AND(Tipy!HR78=Výsledky!$JF$3,Tipy!HT78=Výsledky!$JH$3),60,0)))</f>
        <v>0</v>
      </c>
      <c r="JD84" s="68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8">
        <f>IF(ISBLANK($JH$3),"",IF(OR(Tipy!HU78=Výsledky!$JC$6,Tipy!HU78=Výsledky!$JC$7,Tipy!HU78=Výsledky!$JC$8,Tipy!HU78=Výsledky!$JC$9),VLOOKUP(Tipy!HU78,'Kategórie hráčov'!$A$2:$B$51,2,FALSE),0))</f>
        <v>20</v>
      </c>
      <c r="JF84" s="68">
        <f>IF(ISBLANK($JH$3),"",IF(OR(Tipy!HV78=Výsledky!$JF$6,Tipy!HV78=Výsledky!$JF$7,Tipy!HV78=Výsledky!$JF$8,Tipy!HV78=Výsledky!$JF$9),VLOOKUP(Tipy!HV78,'Kategórie hráčov'!$A$27:$B$76,2,FALSE),0))</f>
        <v>0</v>
      </c>
      <c r="JG84" s="319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63">
        <f>IF(ISBLANK($JH$3),"",IF(ISBLANK(Tipy!HR78),"-",SUM(JC84:JG84)))</f>
        <v>50</v>
      </c>
      <c r="JI84" s="64"/>
      <c r="JJ84" s="67">
        <f>IF(ISBLANK($JH$3),"",IF(ISBLANK(Tipy!HX78),0,IF(AND(Tipy!HX78=Výsledky!$JF$3,Tipy!HZ78=Výsledky!$JH$3),60,0)))</f>
        <v>0</v>
      </c>
      <c r="JK84" s="68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8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8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9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70" t="str">
        <f>IF(ISBLANK($JH$3),"",IF(ISBLANK(Tipy!HX78),"-",SUM(JJ84:JN84)))</f>
        <v>-</v>
      </c>
      <c r="JP84" s="64"/>
      <c r="JQ84" s="67">
        <f>IF(ISBLANK($JV$3),"",IF(ISBLANK(Tipy!ID78),0,IF(AND(Tipy!ID78=Výsledky!$JT$3,Tipy!IF78=Výsledky!$JV$3),60,0)))</f>
        <v>0</v>
      </c>
      <c r="JR84" s="68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8">
        <f>IF(ISBLANK($JV$3),"",IF(OR(Tipy!IG78=Výsledky!$JQ$6,Tipy!IG78=Výsledky!$JQ$7,Tipy!IG78=Výsledky!$JQ$8,Tipy!IG78=Výsledky!$JQ$9),VLOOKUP(Tipy!IG78,'Kategórie hráčov'!$A$2:$B$51,2,FALSE),0))</f>
        <v>20</v>
      </c>
      <c r="JT84" s="68">
        <f>IF(ISBLANK($JV$3),"",IF(OR(Tipy!IH78=Výsledky!$JT$6,Tipy!IH78=Výsledky!$JT$7,Tipy!IH78=Výsledky!$JT$8,Tipy!IH78=Výsledky!$JT$9),VLOOKUP(Tipy!IH78,'Kategórie hráčov'!$A$27:$B$76,2,FALSE),0))</f>
        <v>0</v>
      </c>
      <c r="JU84" s="69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70">
        <f>IF(ISBLANK($JV$3),"",IF(ISBLANK(Tipy!ID78),"-",SUM(JQ84:JU84)))</f>
        <v>50</v>
      </c>
      <c r="JW84" s="64"/>
      <c r="JX84" s="67">
        <f>IF(ISBLANK($KQ$3),"",IF(ISBLANK(Tipy!IJ78),0,IF(AND(Tipy!IJ78=Výsledky!$KO$3,Tipy!IL78=Výsledky!$KQ$3),60,0)))</f>
        <v>0</v>
      </c>
      <c r="JY84" s="68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>0</v>
      </c>
      <c r="JZ84" s="68">
        <f>IF(ISBLANK($KQ$3),"",IF(OR(Tipy!IM78=Výsledky!$JX$6,Tipy!IM78=Výsledky!$JX$7,Tipy!IM78=Výsledky!$JX$8,Tipy!IM78=Výsledky!$JX$9),IF(VLOOKUP(Tipy!IM78,'Kategórie hráčov'!$A$2:$B$46,2,FALSE)=30,30,20),0))</f>
        <v>0</v>
      </c>
      <c r="KA84" s="68">
        <f>IF(ISBLANK($KQ$3),"",IF(OR(Tipy!IN78=Výsledky!$KA$6,Tipy!IN78=Výsledky!$KA$7,Tipy!IN78=Výsledky!$KA$8,Tipy!IN78=Výsledky!$KA$9),IF(VLOOKUP(Tipy!IN78,'Kategórie hráčov'!$A$2:$B$46,2,FALSE)=30,30,20),0))</f>
        <v>0</v>
      </c>
      <c r="KB84" s="69">
        <f>IF(ISBLANK($KQ$3),"",IF(ISBLANK(Tipy!IJ78),0,IF(OR(AND(Tipy!IJ78=Výsledky!$KO$3,OR(Tipy!IL78=Výsledky!$KQ$3+1,Tipy!IL78=Výsledky!$KQ$3-1)),AND(Tipy!IL78=Výsledky!$KQ$3,OR(Tipy!IJ78=Výsledky!$KO$3+1,Tipy!IJ78=Výsledky!$KO$3-1))),10,0)))</f>
        <v>0</v>
      </c>
      <c r="KC84" s="70" t="str">
        <f>IF(ISBLANK($KQ$3),"",IF(ISBLANK(Tipy!IJ78),"-",SUM(JX84:KB84)))</f>
        <v>-</v>
      </c>
      <c r="KD84" s="64"/>
      <c r="KE84" s="61">
        <f>IF(ISBLANK($KJ$3),"",IF(ISBLANK(Tipy!IP78),0,IF(AND(Tipy!IP78=Výsledky!$KH$3,Tipy!IR78=Výsledky!$KJ$3),60,0)))</f>
        <v>0</v>
      </c>
      <c r="KF84" s="61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20</v>
      </c>
      <c r="KG84" s="61">
        <f>IF(ISBLANK($KJ$3),"",IF(OR(Tipy!IS78=Výsledky!$KE$6,Tipy!IS78=Výsledky!$KE$7,Tipy!IS78=Výsledky!$KE$8,Tipy!IS78=Výsledky!$KE$9),VLOOKUP(Tipy!IS78,'Kategórie hráčov'!$A$2:$B$51,2,FALSE),0))</f>
        <v>20</v>
      </c>
      <c r="KH84" s="61">
        <f>IF(ISBLANK($KJ$3),"",IF(OR(Tipy!IT78=Výsledky!$KH$6,Tipy!IT78=Výsledky!$KH$7,Tipy!IT78=Výsledky!$KH$8,Tipy!IT78=Výsledky!$KH$9),VLOOKUP(Tipy!IT78,'Kategórie hráčov'!$A$27:$B$76,2,FALSE),0))</f>
        <v>0</v>
      </c>
      <c r="KI84" s="62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65">
        <f>IF(ISBLANK($KJ$3),"",IF(ISBLANK(Tipy!IP78),"-",SUM(KE84:KI84)))</f>
        <v>40</v>
      </c>
      <c r="KK84" s="64"/>
      <c r="KL84" s="61">
        <f>IF(ISBLANK($KQ$3),"",IF(ISBLANK(Tipy!IV78),0,IF(AND(Tipy!IV78=Výsledky!$KO$3,Tipy!IX78=Výsledky!$KQ$3),60,0)))</f>
        <v>0</v>
      </c>
      <c r="KM84" s="61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0</v>
      </c>
      <c r="KN84" s="61">
        <f>IF(ISBLANK($KQ$3),"",IF(OR(Tipy!IY78=Výsledky!$KL$6,Tipy!IY78=Výsledky!$KL$7,Tipy!IY78=Výsledky!$KL$8,Tipy!IY78=Výsledky!$KL$9),VLOOKUP(Tipy!IY78,'Kategórie hráčov'!$A$2:$B$51,2,FALSE),0))</f>
        <v>0</v>
      </c>
      <c r="KO84" s="61">
        <f>IF(ISBLANK($KQ$3),"",IF(OR(Tipy!IZ78=Výsledky!$KO$6,Tipy!IZ78=Výsledky!$KO$7,Tipy!IZ78=Výsledky!$KO$8,Tipy!IZ78=Výsledky!$KO$9),VLOOKUP(Tipy!IZ78,'Kategórie hráčov'!$A$27:$B$76,2,FALSE),0))</f>
        <v>0</v>
      </c>
      <c r="KP84" s="62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65">
        <f>IF(ISBLANK($KJ$3),"",IF(ISBLANK(Tipy!IV78),"-",SUM(KL84:KP84)))</f>
        <v>0</v>
      </c>
      <c r="KR84" s="64"/>
      <c r="KS84" s="67">
        <f>IF(ISBLANK($KX$3),"",IF(ISBLANK(Tipy!JB78),0,IF(AND(Tipy!JB78=Výsledky!$KV$3,Tipy!JD78=Výsledky!$KX$3),60,0)))</f>
        <v>0</v>
      </c>
      <c r="KT84" s="68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20</v>
      </c>
      <c r="KU84" s="68">
        <f>IF(ISBLANK($KX$3),"",IF(OR(Tipy!JE78=Výsledky!$KS$6,Tipy!JE78=Výsledky!$KS$7,Tipy!JE78=Výsledky!$KS$8,Tipy!JE78=Výsledky!$KS$9),VLOOKUP(Tipy!JE78,'Kategórie hráčov'!$A$2:$B$51,2,FALSE),0))</f>
        <v>0</v>
      </c>
      <c r="KV84" s="68">
        <f>IF(ISBLANK($KX$3),"",IF(OR(Tipy!JF78=Výsledky!$KV$6,Tipy!JF78=Výsledky!$KV$7,Tipy!JF78=Výsledky!$KV$8,Tipy!JF78=Výsledky!$KV$9),VLOOKUP(Tipy!JF78,'Kategórie hráčov'!$A$27:$B$76,2,FALSE),0))</f>
        <v>0</v>
      </c>
      <c r="KW84" s="69">
        <f>IF(ISBLANK($KX$3),"",IF(ISBLANK(Tipy!JB78),0,IF(OR(AND(Tipy!JB78=Výsledky!$KV$3,OR(Tipy!JD78=Výsledky!$KX$3+1,Tipy!JD78=Výsledky!$KX$3-1)),AND(Tipy!JD78=Výsledky!$KX$3,OR(Tipy!JB78=Výsledky!$KV$3+1,Tipy!JB78=Výsledky!$KV$3-1))),10,0)))</f>
        <v>10</v>
      </c>
      <c r="KX84" s="70">
        <f>IF(ISBLANK($KX$3),"",IF(ISBLANK(Tipy!JB78),"-",SUM(KS84:KW84)))</f>
        <v>30</v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>
        <f>IF(ISBLANK($JH$3),"",IF(ISBLANK(Tipy!JU78),0,IF(AND(Tipy!JU78=Výsledky!$JF$3,Tipy!JW78=Výsledky!$JH$3),60,0)))</f>
        <v>0</v>
      </c>
      <c r="LH84" s="68" t="e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>#VALUE!</v>
      </c>
      <c r="LI84" s="68" t="e">
        <f>IF(ISBLANK($JH$3),"",IF(OR(Tipy!JX78=Výsledky!#REF!,Tipy!JX78=Výsledky!#REF!,Tipy!JX78=Výsledky!#REF!,Tipy!JX78=Výsledky!$JJ$9),IF(VLOOKUP(Tipy!JX78,'Kategórie hráčov'!$A$2:$B$46,2,FALSE)=30,30,20),0))</f>
        <v>#REF!</v>
      </c>
      <c r="LJ84" s="68" t="e">
        <f>IF(ISBLANK($JH$3),"",IF(OR(Tipy!JY78=Výsledky!#REF!,Tipy!JY78=Výsledky!#REF!,Tipy!JY78=Výsledky!#REF!,Tipy!JY78=Výsledky!$JM$9),IF(VLOOKUP(Tipy!JY78,'Kategórie hráčov'!$A$2:$B$46,2,FALSE)=30,30,20),0))</f>
        <v>#REF!</v>
      </c>
      <c r="LK84" s="69">
        <f>IF(ISBLANK($JH$3),"",IF(ISBLANK(Tipy!JU78),0,IF(OR(AND(Tipy!JU78=Výsledky!$JF$3,OR(Tipy!JW78=Výsledky!$JH$3+1,Tipy!JW78=Výsledky!$JH$3-1)),AND(Tipy!JW78=Výsledky!$JH$3,OR(Tipy!JU78=Výsledky!$JF$3+1,Tipy!JU78=Výsledky!$JF$3-1))),10,0)))</f>
        <v>0</v>
      </c>
      <c r="LL84" s="70" t="e">
        <f>IF(ISBLANK($JH$3),"",IF(ISBLANK(Tipy!JU78),"-",SUM(LG84:LK84)))</f>
        <v>#VALUE!</v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>
        <f>IF(ISBLANK($JH$3),"",IF(ISBLANK(Tipy!KI78),0,IF(AND(Tipy!KI78=Výsledky!$JF$3,Tipy!KK78=Výsledky!$JH$3),60,0)))</f>
        <v>0</v>
      </c>
      <c r="LV84" s="68" t="e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>#VALUE!</v>
      </c>
      <c r="LW84" s="68" t="e">
        <f>IF(ISBLANK($JH$3),"",IF(OR(Tipy!KL78=Výsledky!#REF!,Tipy!KL78=Výsledky!#REF!,Tipy!KL78=Výsledky!#REF!,Tipy!KL78=Výsledky!$JJ$9),IF(VLOOKUP(Tipy!KL78,'Kategórie hráčov'!$A$2:$B$46,2,FALSE)=30,30,20),0))</f>
        <v>#REF!</v>
      </c>
      <c r="LX84" s="68" t="e">
        <f>IF(ISBLANK($JH$3),"",IF(OR(Tipy!KM78=Výsledky!#REF!,Tipy!KM78=Výsledky!#REF!,Tipy!KM78=Výsledky!#REF!,Tipy!KM78=Výsledky!$JM$9),IF(VLOOKUP(Tipy!KM78,'Kategórie hráčov'!$A$2:$B$46,2,FALSE)=30,30,20),0))</f>
        <v>#REF!</v>
      </c>
      <c r="LY84" s="69">
        <f>IF(ISBLANK($JH$3),"",IF(ISBLANK(Tipy!KI78),0,IF(OR(AND(Tipy!KI78=Výsledky!$JF$3,OR(Tipy!KK78=Výsledky!$JH$3+1,Tipy!KK78=Výsledky!$JH$3-1)),AND(Tipy!KK78=Výsledky!$JH$3,OR(Tipy!KI78=Výsledky!$JF$3+1,Tipy!KI78=Výsledky!$JF$3-1))),10,0)))</f>
        <v>0</v>
      </c>
      <c r="LZ84" s="70" t="e">
        <f>IF(ISBLANK($JH$3),"",IF(ISBLANK(Tipy!KI78),"-",SUM(LU84:LY84)))</f>
        <v>#VALUE!</v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 x14ac:dyDescent="0.2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 x14ac:dyDescent="0.2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 x14ac:dyDescent="0.2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 x14ac:dyDescent="0.2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 x14ac:dyDescent="0.2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 x14ac:dyDescent="0.25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516" t="s">
        <v>151</v>
      </c>
      <c r="B92" s="79" t="s">
        <v>144</v>
      </c>
      <c r="C92" s="80"/>
      <c r="D92" s="474">
        <f>IF(ISBLANK(I3),"",COUNTIF(I12:I90,"&gt;=0"))</f>
        <v>0</v>
      </c>
      <c r="E92" s="474"/>
      <c r="F92" s="475">
        <f>IF(ISBLANK(I3),"",D92/COUNT($A$12:$A$90))</f>
        <v>0</v>
      </c>
      <c r="G92" s="475"/>
      <c r="H92" s="81"/>
      <c r="I92" s="82"/>
      <c r="J92" s="83"/>
      <c r="K92" s="474">
        <f>IF(ISBLANK(P3),"",COUNTIF(P12:P90,"&gt;=0"))</f>
        <v>67</v>
      </c>
      <c r="L92" s="474"/>
      <c r="M92" s="475">
        <f>IF(ISBLANK(P3),"",K92/COUNT($A$12:$A$90))</f>
        <v>0.9178082191780822</v>
      </c>
      <c r="N92" s="475"/>
      <c r="O92" s="81"/>
      <c r="P92" s="82"/>
      <c r="Q92" s="84"/>
      <c r="R92" s="474">
        <f>IF(ISBLANK(W3),"",COUNTIF(W12:W90,"&gt;=0"))</f>
        <v>62</v>
      </c>
      <c r="S92" s="474"/>
      <c r="T92" s="475">
        <f>IF(ISBLANK(W3),"",R92/COUNT($A$12:$A$90))</f>
        <v>0.84931506849315064</v>
      </c>
      <c r="U92" s="475"/>
      <c r="V92" s="81"/>
      <c r="W92" s="82"/>
      <c r="X92" s="84"/>
      <c r="Y92" s="474">
        <f>IF(ISBLANK(AD3),"",COUNTIF(AD12:AD90,"&gt;=0"))</f>
        <v>62</v>
      </c>
      <c r="Z92" s="474"/>
      <c r="AA92" s="475">
        <f>IF(ISBLANK(AD3),"",Y92/COUNT($A$12:$A$90))</f>
        <v>0.84931506849315064</v>
      </c>
      <c r="AB92" s="475"/>
      <c r="AC92" s="81"/>
      <c r="AD92" s="82"/>
      <c r="AE92" s="84"/>
      <c r="AF92" s="474">
        <f>IF(ISBLANK(AK3),"",COUNTIF(AK12:AK90,"&gt;=0"))</f>
        <v>58</v>
      </c>
      <c r="AG92" s="474"/>
      <c r="AH92" s="475">
        <f>IF(ISBLANK(AK3),"",AF92/COUNT($A$12:$A$90))</f>
        <v>0.79452054794520544</v>
      </c>
      <c r="AI92" s="475"/>
      <c r="AJ92" s="81"/>
      <c r="AK92" s="82"/>
      <c r="AL92" s="84"/>
      <c r="AM92" s="474">
        <f>IF(ISBLANK(AR3),"",COUNTIF(AR12:AR90,"&gt;=0"))</f>
        <v>62</v>
      </c>
      <c r="AN92" s="474"/>
      <c r="AO92" s="475">
        <f>IF(ISBLANK(AR3),"",AM92/COUNT($A$12:$A$90))</f>
        <v>0.84931506849315064</v>
      </c>
      <c r="AP92" s="475"/>
      <c r="AQ92" s="81"/>
      <c r="AR92" s="82"/>
      <c r="AS92" s="84"/>
      <c r="AT92" s="526">
        <f>IF(ISBLANK(AY3),"",COUNTIF(AY12:AY90,"&gt;=0"))</f>
        <v>60</v>
      </c>
      <c r="AU92" s="474"/>
      <c r="AV92" s="475">
        <f>IF(ISBLANK(AY3),"",AT92/COUNT($A$12:$A$90))</f>
        <v>0.82191780821917804</v>
      </c>
      <c r="AW92" s="475"/>
      <c r="AX92" s="81"/>
      <c r="AY92" s="82"/>
      <c r="AZ92" s="84"/>
      <c r="BA92" s="474">
        <f>IF(ISBLANK(BF3),"",COUNTIF(BF12:BF90,"&gt;=0"))</f>
        <v>51</v>
      </c>
      <c r="BB92" s="474"/>
      <c r="BC92" s="475">
        <f>IF(ISBLANK(BF3),"",BA92/COUNT($A$12:$A$90))</f>
        <v>0.69863013698630139</v>
      </c>
      <c r="BD92" s="475"/>
      <c r="BE92" s="81"/>
      <c r="BF92" s="82"/>
      <c r="BG92" s="84"/>
      <c r="BH92" s="474">
        <f>IF(ISBLANK(BM3),"",COUNTIF(BM12:BM90,"&gt;=0"))</f>
        <v>54</v>
      </c>
      <c r="BI92" s="474"/>
      <c r="BJ92" s="475">
        <f>IF(ISBLANK(BM3),"",BH92/COUNT($A$12:$A$90))</f>
        <v>0.73972602739726023</v>
      </c>
      <c r="BK92" s="475"/>
      <c r="BL92" s="81"/>
      <c r="BM92" s="82"/>
      <c r="BN92" s="84"/>
      <c r="BO92" s="474">
        <f>IF(ISBLANK(BT3),"",COUNTIF(BT12:BT90,"&gt;=0"))</f>
        <v>58</v>
      </c>
      <c r="BP92" s="474"/>
      <c r="BQ92" s="475">
        <f>IF(ISBLANK(BT3),"",BO92/COUNT($A$12:$A$90))</f>
        <v>0.79452054794520544</v>
      </c>
      <c r="BR92" s="475"/>
      <c r="BS92" s="81"/>
      <c r="BT92" s="82"/>
      <c r="BU92" s="84"/>
      <c r="BV92" s="474">
        <f>IF(ISBLANK(CA3),"",COUNTIF(CA12:CA90,"&gt;=0"))</f>
        <v>57</v>
      </c>
      <c r="BW92" s="474"/>
      <c r="BX92" s="475">
        <f>IF(ISBLANK(CA3),"",BV92/COUNT($A$12:$A$90))</f>
        <v>0.78082191780821919</v>
      </c>
      <c r="BY92" s="475"/>
      <c r="BZ92" s="81"/>
      <c r="CA92" s="82"/>
      <c r="CB92" s="84"/>
      <c r="CC92" s="474">
        <f>IF(ISBLANK(CH3),"",COUNTIF(CH12:CH90,"&gt;=0"))</f>
        <v>54</v>
      </c>
      <c r="CD92" s="474"/>
      <c r="CE92" s="475">
        <f>IF(ISBLANK(CH3),"",CC92/COUNT($A$12:$A$90))</f>
        <v>0.73972602739726023</v>
      </c>
      <c r="CF92" s="475"/>
      <c r="CG92" s="81"/>
      <c r="CH92" s="82"/>
      <c r="CI92" s="84"/>
      <c r="CJ92" s="474">
        <f>IF(ISBLANK(CO3),"",COUNTIF(CO12:CO90,"&gt;=0"))</f>
        <v>57</v>
      </c>
      <c r="CK92" s="474"/>
      <c r="CL92" s="475">
        <f>IF(ISBLANK(CO3),"",CJ92/COUNT($A$12:$A$90))</f>
        <v>0.78082191780821919</v>
      </c>
      <c r="CM92" s="475"/>
      <c r="CN92" s="81"/>
      <c r="CO92" s="82"/>
      <c r="CP92" s="84"/>
      <c r="CQ92" s="474">
        <f>IF(ISBLANK(CV3),"",COUNTIF(CV12:CV90,"&gt;=0"))</f>
        <v>54</v>
      </c>
      <c r="CR92" s="474"/>
      <c r="CS92" s="475">
        <f>IF(ISBLANK(CV3),"",CQ92/COUNT($A$12:$A$90))</f>
        <v>0.73972602739726023</v>
      </c>
      <c r="CT92" s="475"/>
      <c r="CU92" s="81"/>
      <c r="CV92" s="82"/>
      <c r="CW92" s="84"/>
      <c r="CX92" s="474">
        <f>IF(ISBLANK(DC3),"",COUNTIF(DC12:DC90,"&gt;=0"))</f>
        <v>53</v>
      </c>
      <c r="CY92" s="474"/>
      <c r="CZ92" s="475">
        <f>IF(ISBLANK(DC3),"",CX92/COUNT($A$12:$A$90))</f>
        <v>0.72602739726027399</v>
      </c>
      <c r="DA92" s="475"/>
      <c r="DB92" s="81"/>
      <c r="DC92" s="82"/>
      <c r="DD92" s="84"/>
      <c r="DE92" s="474">
        <f>IF(ISBLANK(DJ3),"",COUNTIF(DJ12:DJ90,"&gt;=0"))</f>
        <v>52</v>
      </c>
      <c r="DF92" s="474"/>
      <c r="DG92" s="475">
        <f>IF(ISBLANK(DJ3),"",DE92/COUNT($A$12:$A$90))</f>
        <v>0.71232876712328763</v>
      </c>
      <c r="DH92" s="475"/>
      <c r="DI92" s="81"/>
      <c r="DJ92" s="82"/>
      <c r="DK92" s="84"/>
      <c r="DL92" s="474">
        <f>IF(ISBLANK(DQ3),"",COUNTIF(DQ12:DQ90,"&gt;=0"))</f>
        <v>57</v>
      </c>
      <c r="DM92" s="474"/>
      <c r="DN92" s="475">
        <f>IF(ISBLANK(DQ3),"",DL92/COUNT($A$12:$A$90))</f>
        <v>0.78082191780821919</v>
      </c>
      <c r="DO92" s="475"/>
      <c r="DP92" s="81"/>
      <c r="DQ92" s="82"/>
      <c r="DR92" s="84"/>
      <c r="DS92" s="474">
        <f>IF(ISBLANK(DX3),"",COUNTIF(DX12:DX90,"&gt;=0"))</f>
        <v>44</v>
      </c>
      <c r="DT92" s="474"/>
      <c r="DU92" s="475">
        <f>IF(ISBLANK(DX3),"",DS92/COUNT($A$12:$A$90))</f>
        <v>0.60273972602739723</v>
      </c>
      <c r="DV92" s="475"/>
      <c r="DW92" s="81"/>
      <c r="DX92" s="82"/>
      <c r="DY92" s="84"/>
      <c r="DZ92" s="474">
        <f>IF(ISBLANK(EE3),"",COUNTIF(EE12:EE90,"&gt;=0"))</f>
        <v>52</v>
      </c>
      <c r="EA92" s="474"/>
      <c r="EB92" s="475">
        <f>IF(ISBLANK(EE3),"",DZ92/COUNT($A$12:$A$90))</f>
        <v>0.71232876712328763</v>
      </c>
      <c r="EC92" s="475"/>
      <c r="ED92" s="81"/>
      <c r="EE92" s="82"/>
      <c r="EF92" s="84"/>
      <c r="EG92" s="474">
        <f>IF(ISBLANK(EL3),"",COUNTIF(EL12:EL90,"&gt;=0"))</f>
        <v>51</v>
      </c>
      <c r="EH92" s="474"/>
      <c r="EI92" s="475">
        <f>IF(ISBLANK(EL3),"",EG92/COUNT($A$12:$A$90))</f>
        <v>0.69863013698630139</v>
      </c>
      <c r="EJ92" s="475"/>
      <c r="EK92" s="81"/>
      <c r="EL92" s="82"/>
      <c r="EM92" s="84"/>
      <c r="EN92" s="474">
        <f>IF(ISBLANK(ES3),"",COUNTIF(ES12:ES90,"&gt;=0"))</f>
        <v>51</v>
      </c>
      <c r="EO92" s="474"/>
      <c r="EP92" s="475">
        <f>IF(ISBLANK(ES3),"",EN92/COUNT($A$12:$A$90))</f>
        <v>0.69863013698630139</v>
      </c>
      <c r="EQ92" s="475"/>
      <c r="ER92" s="81"/>
      <c r="ES92" s="82"/>
      <c r="ET92" s="84"/>
      <c r="EU92" s="474">
        <f>IF(ISBLANK(EZ3),"",COUNTIF(EZ12:EZ90,"&gt;=0"))</f>
        <v>48</v>
      </c>
      <c r="EV92" s="474"/>
      <c r="EW92" s="475">
        <f>IF(ISBLANK(EZ3),"",EU92/COUNT($A$12:$A$90))</f>
        <v>0.65753424657534243</v>
      </c>
      <c r="EX92" s="475"/>
      <c r="EY92" s="81"/>
      <c r="EZ92" s="82"/>
      <c r="FA92" s="84"/>
      <c r="FB92" s="474">
        <f>IF(ISBLANK(FG3),"",COUNTIF(FG12:FG90,"&gt;=0"))</f>
        <v>47</v>
      </c>
      <c r="FC92" s="474"/>
      <c r="FD92" s="475">
        <f>IF(ISBLANK(FG3),"",FB92/COUNT($A$12:$A$90))</f>
        <v>0.64383561643835618</v>
      </c>
      <c r="FE92" s="475"/>
      <c r="FF92" s="81"/>
      <c r="FG92" s="82"/>
      <c r="FH92" s="84"/>
      <c r="FI92" s="474">
        <f>IF(ISBLANK(FN3),"",COUNTIF(FN12:FN90,"&gt;=0"))</f>
        <v>47</v>
      </c>
      <c r="FJ92" s="474"/>
      <c r="FK92" s="475">
        <f>IF(ISBLANK(FN3),"",FI92/COUNT($A$12:$A$90))</f>
        <v>0.64383561643835618</v>
      </c>
      <c r="FL92" s="475"/>
      <c r="FM92" s="81"/>
      <c r="FN92" s="82"/>
      <c r="FO92" s="84"/>
      <c r="FP92" s="474">
        <f>IF(ISBLANK(DJ3),"",COUNTIF(FU12:FU90,"&gt;=0"))</f>
        <v>51</v>
      </c>
      <c r="FQ92" s="474"/>
      <c r="FR92" s="475">
        <f>IF(ISBLANK(DJ3),"",FP92/COUNT($A$12:$A$90))</f>
        <v>0.69863013698630139</v>
      </c>
      <c r="FS92" s="475"/>
      <c r="FT92" s="81"/>
      <c r="FU92" s="82"/>
      <c r="FV92" s="84"/>
      <c r="FW92" s="474">
        <f>IF(ISBLANK(GB3),"",COUNTIF(GB12:GB90,"&gt;=0"))</f>
        <v>48</v>
      </c>
      <c r="FX92" s="474"/>
      <c r="FY92" s="475">
        <f>IF(ISBLANK(GB3),"",FW92/COUNT($A$12:$A$90))</f>
        <v>0.65753424657534243</v>
      </c>
      <c r="FZ92" s="475"/>
      <c r="GA92" s="81"/>
      <c r="GB92" s="82"/>
      <c r="GC92" s="84"/>
      <c r="GD92" s="474">
        <f>IF(ISBLANK(GI3),"",COUNTIF(GI12:GI90,"&gt;=0"))</f>
        <v>45</v>
      </c>
      <c r="GE92" s="474"/>
      <c r="GF92" s="475">
        <f>IF(ISBLANK(GI3),"",GD92/COUNT($A$12:$A$90))</f>
        <v>0.61643835616438358</v>
      </c>
      <c r="GG92" s="475"/>
      <c r="GH92" s="81"/>
      <c r="GI92" s="82"/>
      <c r="GJ92" s="84"/>
      <c r="GK92" s="474">
        <f>IF(ISBLANK(GP3),"",COUNTIF(GP12:GP90,"&gt;=0"))</f>
        <v>47</v>
      </c>
      <c r="GL92" s="474"/>
      <c r="GM92" s="475">
        <f>IF(ISBLANK(GP3),"",GK92/COUNT($A$12:$A$90))</f>
        <v>0.64383561643835618</v>
      </c>
      <c r="GN92" s="475"/>
      <c r="GO92" s="81"/>
      <c r="GP92" s="82"/>
      <c r="GQ92" s="84"/>
      <c r="GR92" s="474">
        <f>IF(ISBLANK(GW3),"",COUNTIF(GW12:GW90,"&gt;=0"))</f>
        <v>45</v>
      </c>
      <c r="GS92" s="474"/>
      <c r="GT92" s="475">
        <f>IF(ISBLANK(GI3),"",GR92/COUNT($A$12:$A$90))</f>
        <v>0.61643835616438358</v>
      </c>
      <c r="GU92" s="475"/>
      <c r="GV92" s="81"/>
      <c r="GW92" s="82"/>
      <c r="GX92" s="84"/>
      <c r="GY92" s="474">
        <f>IF(ISBLANK(HD3),"",COUNTIF(HD12:HD90,"&gt;=0"))</f>
        <v>50</v>
      </c>
      <c r="GZ92" s="474"/>
      <c r="HA92" s="475">
        <f>IF(ISBLANK(HD3),"",GY92/COUNT($A$12:$A$90))</f>
        <v>0.68493150684931503</v>
      </c>
      <c r="HB92" s="475"/>
      <c r="HC92" s="81"/>
      <c r="HD92" s="82"/>
      <c r="HE92" s="84"/>
      <c r="HF92" s="474">
        <f>IF(ISBLANK(HK3),"",COUNTIF(HK12:HK90,"&gt;=0"))</f>
        <v>48</v>
      </c>
      <c r="HG92" s="474"/>
      <c r="HH92" s="475">
        <f>IF(ISBLANK(HK3),"",HF92/COUNT($A$12:$A$90))</f>
        <v>0.65753424657534243</v>
      </c>
      <c r="HI92" s="475"/>
      <c r="HJ92" s="81"/>
      <c r="HK92" s="82"/>
      <c r="HL92" s="84"/>
      <c r="HM92" s="474">
        <f>IF(ISBLANK(HR3),"",COUNTIF(HR12:HR90,"&gt;=0"))</f>
        <v>48</v>
      </c>
      <c r="HN92" s="474"/>
      <c r="HO92" s="475">
        <f>IF(ISBLANK(HR3),"",HM92/COUNT($A$12:$A$90))</f>
        <v>0.65753424657534243</v>
      </c>
      <c r="HP92" s="475"/>
      <c r="HQ92" s="81"/>
      <c r="HR92" s="82"/>
      <c r="HS92" s="84"/>
      <c r="HT92" s="474">
        <f>IF(ISBLANK(HY3),"",COUNTIF(HY12:HY90,"&gt;=0"))</f>
        <v>46</v>
      </c>
      <c r="HU92" s="474"/>
      <c r="HV92" s="475">
        <f>IF(ISBLANK(HR3),"",HT92/COUNT($A$12:$A$90))</f>
        <v>0.63013698630136983</v>
      </c>
      <c r="HW92" s="475"/>
      <c r="HX92" s="81"/>
      <c r="HY92" s="82"/>
      <c r="HZ92" s="84"/>
      <c r="IA92" s="474">
        <f>IF(ISBLANK(IF3),"",COUNTIF(IF12:IF90,"&gt;=0"))</f>
        <v>49</v>
      </c>
      <c r="IB92" s="474"/>
      <c r="IC92" s="475">
        <f>IF(ISBLANK(IF3),"",IA92/COUNT($A$12:$A$90))</f>
        <v>0.67123287671232879</v>
      </c>
      <c r="ID92" s="475"/>
      <c r="IE92" s="81"/>
      <c r="IF92" s="82"/>
      <c r="IG92" s="84"/>
      <c r="IH92" s="474">
        <f>IF(ISBLANK(IF3),"",COUNTIF(IM12:IM90,"&gt;=0"))</f>
        <v>45</v>
      </c>
      <c r="II92" s="474"/>
      <c r="IJ92" s="475">
        <f>IF(ISBLANK(IF3),"",IH92/COUNT($A$12:$A$90))</f>
        <v>0.61643835616438358</v>
      </c>
      <c r="IK92" s="475"/>
      <c r="IL92" s="81"/>
      <c r="IM92" s="82"/>
      <c r="IN92" s="84"/>
      <c r="IO92" s="474">
        <f>IF(ISBLANK(IT3),"",COUNTIF(IT12:IT90,"&gt;=0"))</f>
        <v>46</v>
      </c>
      <c r="IP92" s="474"/>
      <c r="IQ92" s="475">
        <f>IF(ISBLANK(IT3),"",IO92/COUNT($A$12:$A$90))</f>
        <v>0.63013698630136983</v>
      </c>
      <c r="IR92" s="475"/>
      <c r="IS92" s="81"/>
      <c r="IT92" s="82"/>
      <c r="IU92" s="84"/>
      <c r="IV92" s="474">
        <f>IF(ISBLANK(JA3),"",COUNTIF(JA12:JA90,"&gt;=0"))</f>
        <v>49</v>
      </c>
      <c r="IW92" s="474"/>
      <c r="IX92" s="475">
        <f>IF(ISBLANK(JA3),"",IV92/COUNT($A$12:$A$90))</f>
        <v>0.67123287671232879</v>
      </c>
      <c r="IY92" s="475"/>
      <c r="IZ92" s="81"/>
      <c r="JA92" s="82"/>
      <c r="JB92" s="84"/>
      <c r="JC92" s="474">
        <f>IF(ISBLANK(JH3),"",COUNTIF(JH12:JH90,"&gt;=0"))</f>
        <v>42</v>
      </c>
      <c r="JD92" s="474"/>
      <c r="JE92" s="475">
        <f>IF(ISBLANK(JH3),"",JC92/COUNT($A$12:$A$90))</f>
        <v>0.57534246575342463</v>
      </c>
      <c r="JF92" s="475"/>
      <c r="JG92" s="81"/>
      <c r="JH92" s="82"/>
      <c r="JI92" s="84"/>
      <c r="JJ92" s="474">
        <f>IF(ISBLANK(JH3),"",COUNTIF(JO12:JO90,"&gt;=0"))</f>
        <v>0</v>
      </c>
      <c r="JK92" s="474"/>
      <c r="JL92" s="475">
        <f>IF(ISBLANK(JH3),"",JJ92/COUNT($A$12:$A$90))</f>
        <v>0</v>
      </c>
      <c r="JM92" s="475"/>
      <c r="JN92" s="81"/>
      <c r="JO92" s="82"/>
      <c r="JP92" s="84"/>
      <c r="JQ92" s="474">
        <f>IF(ISBLANK(JV3),"",COUNTIF(JV12:JV90,"&gt;=0"))</f>
        <v>42</v>
      </c>
      <c r="JR92" s="474"/>
      <c r="JS92" s="475">
        <f>IF(ISBLANK(JV3),"",JQ92/COUNT($A$12:$A$90))</f>
        <v>0.57534246575342463</v>
      </c>
      <c r="JT92" s="475"/>
      <c r="JU92" s="81"/>
      <c r="JV92" s="82"/>
      <c r="JW92" s="84"/>
      <c r="JX92" s="474">
        <f>IF(ISBLANK(KQ3),"",COUNTIF(KC12:KC90,"&gt;=0"))</f>
        <v>0</v>
      </c>
      <c r="JY92" s="474"/>
      <c r="JZ92" s="475">
        <f>IF(ISBLANK(KQ3),"",JX92/COUNT($A$12:$A$90))</f>
        <v>0</v>
      </c>
      <c r="KA92" s="475"/>
      <c r="KB92" s="81"/>
      <c r="KC92" s="82"/>
      <c r="KD92" s="84"/>
      <c r="KE92" s="474">
        <f>IF(ISBLANK(KJ3),"",COUNTIF(KJ12:KJ90,"&gt;=0"))</f>
        <v>46</v>
      </c>
      <c r="KF92" s="474"/>
      <c r="KG92" s="475">
        <f>IF(ISBLANK(KJ3),"",KE92/COUNT($A$12:$A$90))</f>
        <v>0.63013698630136983</v>
      </c>
      <c r="KH92" s="475"/>
      <c r="KI92" s="81"/>
      <c r="KJ92" s="82"/>
      <c r="KK92" s="84"/>
      <c r="KL92" s="474">
        <f>IF(ISBLANK(KQ3),"",COUNTIF(KQ12:KQ90,"&gt;=0"))</f>
        <v>43</v>
      </c>
      <c r="KM92" s="474"/>
      <c r="KN92" s="475">
        <f>IF(ISBLANK(KQ3),"",KL92/COUNT($A$12:$A$90))</f>
        <v>0.58904109589041098</v>
      </c>
      <c r="KO92" s="475"/>
      <c r="KP92" s="81"/>
      <c r="KQ92" s="82"/>
      <c r="KR92" s="84"/>
      <c r="KS92" s="474">
        <f>IF(ISBLANK(KX3),"",COUNTIF(KX12:KX90,"&gt;=0"))</f>
        <v>43</v>
      </c>
      <c r="KT92" s="474"/>
      <c r="KU92" s="475">
        <f>IF(ISBLANK(KX3),"",KS92/COUNT($A$12:$A$90))</f>
        <v>0.58904109589041098</v>
      </c>
      <c r="KV92" s="475"/>
      <c r="KW92" s="81"/>
      <c r="KX92" s="82"/>
      <c r="KY92" s="85"/>
      <c r="KZ92" s="474" t="str">
        <f>IF(ISBLANK(LE3),"",COUNTIF(LE12:LE90,"&gt;=0"))</f>
        <v/>
      </c>
      <c r="LA92" s="474"/>
      <c r="LB92" s="475" t="str">
        <f>IF(ISBLANK(LE3),"",KZ92/COUNT($A$12:$A$90))</f>
        <v/>
      </c>
      <c r="LC92" s="475"/>
      <c r="LD92" s="81"/>
      <c r="LE92" s="82"/>
      <c r="LF92" s="84"/>
      <c r="LG92" s="474" t="str">
        <f>IF(ISBLANK(LE3),"",COUNTIF(LL12:LL90,"&gt;=0"))</f>
        <v/>
      </c>
      <c r="LH92" s="474"/>
      <c r="LI92" s="475" t="str">
        <f>IF(ISBLANK(LE3),"",LG92/COUNT($A$12:$A$90))</f>
        <v/>
      </c>
      <c r="LJ92" s="475"/>
      <c r="LK92" s="81"/>
      <c r="LL92" s="82"/>
      <c r="LM92" s="84"/>
      <c r="LN92" s="474" t="str">
        <f>IF(ISBLANK(LS3),"",COUNTIF(LS12:LS90,"&gt;=0"))</f>
        <v/>
      </c>
      <c r="LO92" s="474"/>
      <c r="LP92" s="475" t="str">
        <f>IF(ISBLANK(LS3),"",LN92/COUNT($A$12:$A$90))</f>
        <v/>
      </c>
      <c r="LQ92" s="475"/>
      <c r="LR92" s="81"/>
      <c r="LS92" s="82"/>
      <c r="LT92" s="84"/>
      <c r="LU92" s="474" t="str">
        <f>IF(ISBLANK(LS3),"",COUNTIF(LZ12:LZ90,"&gt;=0"))</f>
        <v/>
      </c>
      <c r="LV92" s="474"/>
      <c r="LW92" s="475" t="str">
        <f>IF(ISBLANK(LS3),"",LU92/COUNT($A$12:$A$90))</f>
        <v/>
      </c>
      <c r="LX92" s="475"/>
      <c r="LY92" s="81"/>
      <c r="LZ92" s="82"/>
      <c r="MA92" s="84"/>
      <c r="MB92" s="474" t="str">
        <f>IF(ISBLANK(MG3),"",COUNTIF(MG12:MG90,"&gt;=0"))</f>
        <v/>
      </c>
      <c r="MC92" s="474"/>
      <c r="MD92" s="475" t="str">
        <f>IF(ISBLANK(MG3),"",MB92/COUNT($A$12:$A$90))</f>
        <v/>
      </c>
      <c r="ME92" s="475"/>
      <c r="MF92" s="81"/>
      <c r="MG92" s="82"/>
      <c r="MH92" s="84"/>
      <c r="MI92" s="474" t="str">
        <f>IF(ISBLANK(MN3),"",COUNTIF(MN12:MN90,"&gt;=0"))</f>
        <v/>
      </c>
      <c r="MJ92" s="474"/>
      <c r="MK92" s="475" t="str">
        <f>IF(ISBLANK(MN3),"",MI92/COUNT($A$12:$A$90))</f>
        <v/>
      </c>
      <c r="ML92" s="475"/>
      <c r="MM92" s="81"/>
      <c r="MN92" s="82"/>
      <c r="MO92" s="84"/>
      <c r="MP92" s="474" t="str">
        <f>IF(ISBLANK(MU3),"",COUNTIF(MU12:MU90,"&gt;=0"))</f>
        <v/>
      </c>
      <c r="MQ92" s="474"/>
      <c r="MR92" s="475" t="str">
        <f>IF(ISBLANK(MU3),"",MP92/COUNT($A$12:$A$90))</f>
        <v/>
      </c>
      <c r="MS92" s="475"/>
      <c r="MT92" s="81"/>
      <c r="MU92" s="82"/>
      <c r="MV92" s="84"/>
      <c r="MW92" s="474" t="str">
        <f>IF(ISBLANK(NP3),"",COUNTIF(NB12:NB90,"&gt;=0"))</f>
        <v/>
      </c>
      <c r="MX92" s="474"/>
      <c r="MY92" s="475" t="str">
        <f>IF(ISBLANK(NP3),"",MW92/COUNT($A$12:$A$90))</f>
        <v/>
      </c>
      <c r="MZ92" s="475"/>
      <c r="NA92" s="81"/>
      <c r="NB92" s="82"/>
      <c r="NC92" s="84"/>
      <c r="ND92" s="474" t="str">
        <f>IF(ISBLANK(NB3),"",COUNTIF(NI12:NI90,"&gt;=0"))</f>
        <v/>
      </c>
      <c r="NE92" s="474"/>
      <c r="NF92" s="475" t="str">
        <f>IF(ISBLANK(NB3),"",ND92/COUNT($A$12:$A$90))</f>
        <v/>
      </c>
      <c r="NG92" s="475"/>
      <c r="NH92" s="81"/>
      <c r="NI92" s="82"/>
      <c r="NJ92" s="84"/>
      <c r="NK92" s="474" t="str">
        <f>IF(ISBLANK(OD3),"",COUNTIF(NP12:NP90,"&gt;=0"))</f>
        <v/>
      </c>
      <c r="NL92" s="474"/>
      <c r="NM92" s="475" t="str">
        <f>IF(ISBLANK(OD3),"",NK92/COUNT($A$12:$A$90))</f>
        <v/>
      </c>
      <c r="NN92" s="475"/>
      <c r="NO92" s="81"/>
      <c r="NP92" s="82"/>
      <c r="NQ92" s="84"/>
      <c r="NR92" s="474" t="str">
        <f>IF(ISBLANK(NI3),"",COUNTIF(NW12:NW90,"&gt;=0"))</f>
        <v/>
      </c>
      <c r="NS92" s="474"/>
      <c r="NT92" s="475" t="str">
        <f>IF(ISBLANK(NI3),"",NR92/COUNT($A$12:$A$90))</f>
        <v/>
      </c>
      <c r="NU92" s="475"/>
      <c r="NV92" s="81"/>
      <c r="NW92" s="82"/>
      <c r="NX92" s="84"/>
      <c r="NY92" s="474" t="str">
        <f>IF(ISBLANK(OK3),"",COUNTIF(OD12:OD90,"&gt;=0"))</f>
        <v/>
      </c>
      <c r="NZ92" s="474"/>
      <c r="OA92" s="475" t="str">
        <f>IF(ISBLANK(OK3),"",NY92/COUNT($A$12:$A$90))</f>
        <v/>
      </c>
      <c r="OB92" s="475"/>
      <c r="OC92" s="81"/>
      <c r="OD92" s="82"/>
      <c r="OE92" s="84"/>
      <c r="OF92" s="474" t="str">
        <f>IF(ISBLANK(NW3),"",COUNTIF(OK12:OK90,"&gt;=0"))</f>
        <v/>
      </c>
      <c r="OG92" s="474"/>
      <c r="OH92" s="475" t="str">
        <f>IF(ISBLANK(NW3),"",OF92/COUNT($A$12:$A$90))</f>
        <v/>
      </c>
      <c r="OI92" s="475"/>
      <c r="OJ92" s="81"/>
      <c r="OK92" s="82"/>
      <c r="OL92" s="84"/>
      <c r="OM92" s="474" t="str">
        <f>IF(ISBLANK(OR3),"",COUNTIF(OR12:OR90,"&gt;=0"))</f>
        <v/>
      </c>
      <c r="ON92" s="474"/>
      <c r="OO92" s="475" t="str">
        <f>IF(ISBLANK(OR3),"",OM92/COUNT($A$12:$A$90))</f>
        <v/>
      </c>
      <c r="OP92" s="475"/>
      <c r="OQ92" s="81"/>
      <c r="OR92" s="82"/>
      <c r="OS92" s="84"/>
      <c r="OT92" s="474" t="str">
        <f>IF(ISBLANK(OY3),"",COUNTIF(OY12:OY90,"&gt;=0"))</f>
        <v/>
      </c>
      <c r="OU92" s="474"/>
      <c r="OV92" s="475" t="str">
        <f>IF(ISBLANK(OY3),"",OT92/COUNT($A$12:$A$90))</f>
        <v/>
      </c>
      <c r="OW92" s="475"/>
      <c r="OX92" s="81"/>
      <c r="OY92" s="82"/>
      <c r="OZ92" s="84"/>
      <c r="PA92" s="474" t="str">
        <f>IF(ISBLANK(PF3),"",COUNTIF(PF12:PF90,"&gt;=0"))</f>
        <v/>
      </c>
      <c r="PB92" s="474"/>
      <c r="PC92" s="475" t="str">
        <f>IF(ISBLANK(PF3),"",PA92/COUNT($A$12:$A$90))</f>
        <v/>
      </c>
      <c r="PD92" s="475"/>
      <c r="PE92" s="81"/>
      <c r="PF92" s="82"/>
      <c r="PG92" s="84"/>
      <c r="PH92" s="474" t="str">
        <f>IF(ISBLANK(PM3),"",COUNTIF(PM12:PM90,"&gt;=0"))</f>
        <v/>
      </c>
      <c r="PI92" s="474"/>
      <c r="PJ92" s="475" t="str">
        <f>IF(ISBLANK(PM3),"",PH92/COUNT($A$12:$A$90))</f>
        <v/>
      </c>
      <c r="PK92" s="475"/>
      <c r="PL92" s="81"/>
      <c r="PM92" s="82"/>
      <c r="PN92" s="84"/>
      <c r="PO92" s="474" t="str">
        <f>IF(ISBLANK(PT3),"",COUNTIF(PT12:PT90,"&gt;=0"))</f>
        <v/>
      </c>
      <c r="PP92" s="474"/>
      <c r="PQ92" s="475" t="str">
        <f>IF(ISBLANK(PT3),"",PO92/COUNT($A$12:$A$90))</f>
        <v/>
      </c>
      <c r="PR92" s="475"/>
      <c r="PS92" s="81"/>
      <c r="PT92" s="82"/>
      <c r="PU92" s="84"/>
      <c r="PV92" s="474" t="str">
        <f>IF(ISBLANK(QA3),"",COUNTIF(QA12:QA90,"&gt;=0"))</f>
        <v/>
      </c>
      <c r="PW92" s="474"/>
      <c r="PX92" s="475" t="str">
        <f>IF(ISBLANK(QA3),"",PV92/COUNT($A$12:$A$90))</f>
        <v/>
      </c>
      <c r="PY92" s="475"/>
      <c r="PZ92" s="81"/>
      <c r="QA92" s="82"/>
      <c r="QB92" s="84"/>
      <c r="QC92" s="474" t="str">
        <f>IF(ISBLANK(QH3),"",COUNTIF(QH12:QH90,"&gt;=0"))</f>
        <v/>
      </c>
      <c r="QD92" s="474"/>
      <c r="QE92" s="475" t="str">
        <f>IF(ISBLANK(QH3),"",QC92/COUNT($A$12:$A$90))</f>
        <v/>
      </c>
      <c r="QF92" s="475"/>
      <c r="QG92" s="81"/>
      <c r="QH92" s="82"/>
      <c r="QI92" s="85"/>
      <c r="QJ92" s="474" t="str">
        <f>IF(ISBLANK(QV3),"",COUNTIF(QO12:QO90,"&gt;=0"))</f>
        <v/>
      </c>
      <c r="QK92" s="474"/>
      <c r="QL92" s="475" t="str">
        <f>IF(ISBLANK(QV3),"",QJ92/COUNT($A$12:$A$90))</f>
        <v/>
      </c>
      <c r="QM92" s="475"/>
      <c r="QN92" s="81"/>
      <c r="QO92" s="82"/>
      <c r="QP92" s="85"/>
      <c r="QQ92" s="474" t="str">
        <f>IF(ISBLANK(QO3),"",COUNTIF(QV12:QV90,"&gt;=0"))</f>
        <v/>
      </c>
      <c r="QR92" s="474"/>
      <c r="QS92" s="475" t="str">
        <f>IF(ISBLANK(QO3),"",QQ92/COUNT($A$12:$A$90))</f>
        <v/>
      </c>
      <c r="QT92" s="475"/>
      <c r="QU92" s="81"/>
      <c r="QV92" s="82"/>
    </row>
    <row r="93" spans="1:464" ht="15" customHeight="1" x14ac:dyDescent="0.2">
      <c r="A93" s="517"/>
      <c r="B93" s="86" t="s">
        <v>145</v>
      </c>
      <c r="C93" s="80"/>
      <c r="D93" s="454">
        <f>IF(ISBLANK(I3),"",COUNTIF(D12:D90,"=60"))</f>
        <v>0</v>
      </c>
      <c r="E93" s="454"/>
      <c r="F93" s="455" t="e">
        <f>IF(ISBLANK(I3),"",D93/D92)</f>
        <v>#DIV/0!</v>
      </c>
      <c r="G93" s="455"/>
      <c r="H93" s="455" t="e">
        <f>IF(ISBLANK(I3),"",(D93+D94)/D92)</f>
        <v>#DIV/0!</v>
      </c>
      <c r="I93" s="476"/>
      <c r="J93" s="83"/>
      <c r="K93" s="454">
        <f>IF(ISBLANK(P3),"",COUNTIF(K12:K90,"=60"))</f>
        <v>12</v>
      </c>
      <c r="L93" s="454"/>
      <c r="M93" s="455">
        <f>IF(ISBLANK(P3),"",K93/K92)</f>
        <v>0.17910447761194029</v>
      </c>
      <c r="N93" s="455"/>
      <c r="O93" s="455">
        <f>IF(ISBLANK(P3),"",(K93+K94)/K92)</f>
        <v>0.29850746268656714</v>
      </c>
      <c r="P93" s="476"/>
      <c r="Q93" s="84"/>
      <c r="R93" s="454">
        <f>IF(ISBLANK(W3),"",COUNTIF(R12:R90,"=60"))</f>
        <v>17</v>
      </c>
      <c r="S93" s="454"/>
      <c r="T93" s="455">
        <f>IF(ISBLANK(W3),"",R93/R92)</f>
        <v>0.27419354838709675</v>
      </c>
      <c r="U93" s="455"/>
      <c r="V93" s="455">
        <f>IF(ISBLANK(W3),"",(R93+R94)/R92)</f>
        <v>0.9838709677419355</v>
      </c>
      <c r="W93" s="476"/>
      <c r="X93" s="84"/>
      <c r="Y93" s="454">
        <f>IF(ISBLANK(AD3),"",COUNTIF(Y12:Y90,"=60"))</f>
        <v>15</v>
      </c>
      <c r="Z93" s="454"/>
      <c r="AA93" s="455">
        <f>IF(ISBLANK(AD3),"",Y93/Y92)</f>
        <v>0.24193548387096775</v>
      </c>
      <c r="AB93" s="455"/>
      <c r="AC93" s="455">
        <f>IF(ISBLANK(AD3),"",(Y93+Y94)/Y92)</f>
        <v>0.62903225806451613</v>
      </c>
      <c r="AD93" s="476"/>
      <c r="AE93" s="84"/>
      <c r="AF93" s="454">
        <f>IF(ISBLANK(AK3),"",COUNTIF(AF12:AF90,"=60"))</f>
        <v>4</v>
      </c>
      <c r="AG93" s="454"/>
      <c r="AH93" s="455">
        <f>IF(ISBLANK(AK3),"",AF93/AF92)</f>
        <v>6.8965517241379309E-2</v>
      </c>
      <c r="AI93" s="455"/>
      <c r="AJ93" s="455">
        <f>IF(ISBLANK(AK3),"",(AF93+AF94)/AF92)</f>
        <v>0.89655172413793105</v>
      </c>
      <c r="AK93" s="476"/>
      <c r="AL93" s="84"/>
      <c r="AM93" s="454">
        <f>IF(ISBLANK(AR3),"",COUNTIF(AM12:AM90,"=60"))</f>
        <v>12</v>
      </c>
      <c r="AN93" s="454"/>
      <c r="AO93" s="455">
        <f>IF(ISBLANK(AR3),"",AM93/AM92)</f>
        <v>0.19354838709677419</v>
      </c>
      <c r="AP93" s="455"/>
      <c r="AQ93" s="455">
        <f>IF(ISBLANK(AR3),"",(AM93+AM94)/AM92)</f>
        <v>0.95161290322580649</v>
      </c>
      <c r="AR93" s="476"/>
      <c r="AS93" s="84"/>
      <c r="AT93" s="525">
        <f>IF(ISBLANK(AY3),"",COUNTIF(AT12:AT90,"=60"))</f>
        <v>13</v>
      </c>
      <c r="AU93" s="454"/>
      <c r="AV93" s="455">
        <f>IF(ISBLANK(AY3),"",AT93/AT92)</f>
        <v>0.21666666666666667</v>
      </c>
      <c r="AW93" s="455"/>
      <c r="AX93" s="455">
        <f>IF(ISBLANK(BF3),"",(AT93+AT94)/AT92)</f>
        <v>0.98333333333333328</v>
      </c>
      <c r="AY93" s="476"/>
      <c r="AZ93" s="84"/>
      <c r="BA93" s="454">
        <f>IF(ISBLANK(BF3),"",COUNTIF(BA12:BA90,"=60"))</f>
        <v>15</v>
      </c>
      <c r="BB93" s="454"/>
      <c r="BC93" s="455">
        <f>IF(ISBLANK(BF3),"",BA93/BA92)</f>
        <v>0.29411764705882354</v>
      </c>
      <c r="BD93" s="455"/>
      <c r="BE93" s="455">
        <f>IF(ISBLANK(BF3),"",(BA93+BA94)/BA92)</f>
        <v>1</v>
      </c>
      <c r="BF93" s="476"/>
      <c r="BG93" s="84"/>
      <c r="BH93" s="454">
        <f>IF(ISBLANK(BM3),"",COUNTIF(BH12:BH90,"=60"))</f>
        <v>13</v>
      </c>
      <c r="BI93" s="454"/>
      <c r="BJ93" s="455">
        <f>IF(ISBLANK(BM3),"",BH93/BH92)</f>
        <v>0.24074074074074073</v>
      </c>
      <c r="BK93" s="455"/>
      <c r="BL93" s="455">
        <f>IF(ISBLANK(BT3),"",(BH93+BH94)/BH92)</f>
        <v>0.96296296296296291</v>
      </c>
      <c r="BM93" s="476"/>
      <c r="BN93" s="84"/>
      <c r="BO93" s="525">
        <f>IF(ISBLANK(BT3),"",COUNTIF(BO12:BO90,"=60"))</f>
        <v>0</v>
      </c>
      <c r="BP93" s="454"/>
      <c r="BQ93" s="455">
        <f>IF(ISBLANK(BT3),"",BO93/BO92)</f>
        <v>0</v>
      </c>
      <c r="BR93" s="455"/>
      <c r="BS93" s="455">
        <f>IF(ISBLANK(CA3),"",(BO93+BO94)/BO92)</f>
        <v>0</v>
      </c>
      <c r="BT93" s="476"/>
      <c r="BU93" s="84"/>
      <c r="BV93" s="454">
        <f>IF(ISBLANK(CA3),"",COUNTIF(BV12:BV90,"=60"))</f>
        <v>5</v>
      </c>
      <c r="BW93" s="454"/>
      <c r="BX93" s="455">
        <f>IF(ISBLANK(CA3),"",BV93/BV92)</f>
        <v>8.771929824561403E-2</v>
      </c>
      <c r="BY93" s="455"/>
      <c r="BZ93" s="455">
        <f>IF(ISBLANK(CH3),"",(BV93+BV94)/BV92)</f>
        <v>1</v>
      </c>
      <c r="CA93" s="476"/>
      <c r="CB93" s="84"/>
      <c r="CC93" s="454">
        <f>IF(ISBLANK(CH3),"",COUNTIF(CC12:CC90,"=60"))</f>
        <v>2</v>
      </c>
      <c r="CD93" s="454"/>
      <c r="CE93" s="455">
        <f>IF(ISBLANK(CH3),"",CC93/CC92)</f>
        <v>3.7037037037037035E-2</v>
      </c>
      <c r="CF93" s="455"/>
      <c r="CG93" s="455">
        <f>IF(ISBLANK(CH3),"",(CC93+CC94)/CC92)</f>
        <v>3.7037037037037035E-2</v>
      </c>
      <c r="CH93" s="476"/>
      <c r="CI93" s="84"/>
      <c r="CJ93" s="454">
        <f>IF(ISBLANK(CO3),"",COUNTIF(CJ12:CJ90,"=60"))</f>
        <v>11</v>
      </c>
      <c r="CK93" s="454"/>
      <c r="CL93" s="455">
        <f>IF(ISBLANK(CO3),"",CJ93/CJ92)</f>
        <v>0.19298245614035087</v>
      </c>
      <c r="CM93" s="455"/>
      <c r="CN93" s="455">
        <f>IF(ISBLANK(CO3),"",(CJ93+CJ94)/CJ92)</f>
        <v>0.98245614035087714</v>
      </c>
      <c r="CO93" s="476"/>
      <c r="CP93" s="84"/>
      <c r="CQ93" s="454">
        <f>IF(ISBLANK(CV3),"",COUNTIF(CQ12:CQ90,"=60"))</f>
        <v>1</v>
      </c>
      <c r="CR93" s="454"/>
      <c r="CS93" s="455">
        <f>IF(ISBLANK(CV3),"",CQ93/CQ92)</f>
        <v>1.8518518518518517E-2</v>
      </c>
      <c r="CT93" s="455"/>
      <c r="CU93" s="455">
        <f>IF(ISBLANK(CV3),"",(CQ93+CQ94)/CQ92)</f>
        <v>0.98148148148148151</v>
      </c>
      <c r="CV93" s="476"/>
      <c r="CW93" s="84"/>
      <c r="CX93" s="454">
        <f>IF(ISBLANK(DC3),"",COUNTIF(CX12:CX90,"=60"))</f>
        <v>14</v>
      </c>
      <c r="CY93" s="454"/>
      <c r="CZ93" s="455">
        <f>IF(ISBLANK(DC3),"",CX93/CX92)</f>
        <v>0.26415094339622641</v>
      </c>
      <c r="DA93" s="455"/>
      <c r="DB93" s="455">
        <f>IF(ISBLANK(DC3),"",(CX93+CX94)/CX92)</f>
        <v>1</v>
      </c>
      <c r="DC93" s="476"/>
      <c r="DD93" s="84"/>
      <c r="DE93" s="454">
        <f>IF(ISBLANK(DJ3),"",COUNTIF(DE12:DE90,"=60"))</f>
        <v>11</v>
      </c>
      <c r="DF93" s="454"/>
      <c r="DG93" s="455">
        <f>IF(ISBLANK(DJ3),"",DE93/DE92)</f>
        <v>0.21153846153846154</v>
      </c>
      <c r="DH93" s="455"/>
      <c r="DI93" s="455">
        <f>IF(ISBLANK(DJ3),"",(DE93+DE94)/DE92)</f>
        <v>0.98076923076923073</v>
      </c>
      <c r="DJ93" s="476"/>
      <c r="DK93" s="84"/>
      <c r="DL93" s="454">
        <f>IF(ISBLANK(DQ3),"",COUNTIF(DL12:DL90,"=60"))</f>
        <v>0</v>
      </c>
      <c r="DM93" s="454"/>
      <c r="DN93" s="455">
        <f>IF(ISBLANK(DQ3),"",DL93/DL92)</f>
        <v>0</v>
      </c>
      <c r="DO93" s="455"/>
      <c r="DP93" s="455">
        <f>IF(ISBLANK(DQ3),"",(DL93+DL94)/DL92)</f>
        <v>0</v>
      </c>
      <c r="DQ93" s="476"/>
      <c r="DR93" s="84"/>
      <c r="DS93" s="454">
        <f>IF(ISBLANK(DX3),"",COUNTIF(DS12:DS90,"=60"))</f>
        <v>0</v>
      </c>
      <c r="DT93" s="454"/>
      <c r="DU93" s="455">
        <f>IF(ISBLANK(DX3),"",DS93/DS92)</f>
        <v>0</v>
      </c>
      <c r="DV93" s="455"/>
      <c r="DW93" s="455">
        <f>IF(ISBLANK(DX3),"",(DS93+DS94)/DS92)</f>
        <v>0</v>
      </c>
      <c r="DX93" s="476"/>
      <c r="DY93" s="84"/>
      <c r="DZ93" s="454">
        <f>IF(ISBLANK(EE3),"",COUNTIF(DZ12:DZ90,"=60"))</f>
        <v>7</v>
      </c>
      <c r="EA93" s="454"/>
      <c r="EB93" s="455">
        <f>IF(ISBLANK(EE3),"",DZ93/DZ92)</f>
        <v>0.13461538461538461</v>
      </c>
      <c r="EC93" s="455"/>
      <c r="ED93" s="455">
        <f>IF(ISBLANK(EE3),"",(DZ93+DZ94)/DZ92)</f>
        <v>0.98076923076923073</v>
      </c>
      <c r="EE93" s="476"/>
      <c r="EF93" s="84"/>
      <c r="EG93" s="454">
        <f>IF(ISBLANK(EL3),"",COUNTIF(EG12:EG90,"=60"))</f>
        <v>7</v>
      </c>
      <c r="EH93" s="454"/>
      <c r="EI93" s="455">
        <f>IF(ISBLANK(EL3),"",EG93/EG92)</f>
        <v>0.13725490196078433</v>
      </c>
      <c r="EJ93" s="455"/>
      <c r="EK93" s="455">
        <f>IF(ISBLANK(EL3),"",(EG93+EG94)/EG92)</f>
        <v>0.29411764705882354</v>
      </c>
      <c r="EL93" s="476"/>
      <c r="EM93" s="84"/>
      <c r="EN93" s="454">
        <f>IF(ISBLANK(ES3),"",COUNTIF(EN12:EN90,"=60"))</f>
        <v>7</v>
      </c>
      <c r="EO93" s="454"/>
      <c r="EP93" s="455">
        <f>IF(ISBLANK(ES3),"",EN93/EN92)</f>
        <v>0.13725490196078433</v>
      </c>
      <c r="EQ93" s="455"/>
      <c r="ER93" s="455">
        <f>IF(ISBLANK(ES3),"",(EN93+EN94)/EN92)</f>
        <v>1</v>
      </c>
      <c r="ES93" s="476"/>
      <c r="ET93" s="84"/>
      <c r="EU93" s="454">
        <f>IF(ISBLANK(EZ3),"",COUNTIF(EU12:EU90,"=60"))</f>
        <v>0</v>
      </c>
      <c r="EV93" s="454"/>
      <c r="EW93" s="455">
        <f>IF(ISBLANK(EZ3),"",EU93/EU92)</f>
        <v>0</v>
      </c>
      <c r="EX93" s="455"/>
      <c r="EY93" s="455">
        <f>IF(ISBLANK(EZ3),"",(EU93+EU94)/EU92)</f>
        <v>1</v>
      </c>
      <c r="EZ93" s="476"/>
      <c r="FA93" s="84"/>
      <c r="FB93" s="454">
        <f>IF(ISBLANK(FG3),"",COUNTIF(FB12:FB90,"=60"))</f>
        <v>2</v>
      </c>
      <c r="FC93" s="454"/>
      <c r="FD93" s="455">
        <f>IF(ISBLANK(FG3),"",FB93/FB92)</f>
        <v>4.2553191489361701E-2</v>
      </c>
      <c r="FE93" s="455"/>
      <c r="FF93" s="455">
        <f>IF(ISBLANK(BM3),"",(FB93+FB94)/FB92)</f>
        <v>0.97872340425531912</v>
      </c>
      <c r="FG93" s="476"/>
      <c r="FH93" s="84"/>
      <c r="FI93" s="454">
        <f>IF(ISBLANK(FN3),"",COUNTIF(FI12:FI90,"=60"))</f>
        <v>11</v>
      </c>
      <c r="FJ93" s="454"/>
      <c r="FK93" s="455">
        <f>IF(ISBLANK(FN3),"",FI93/FI92)</f>
        <v>0.23404255319148937</v>
      </c>
      <c r="FL93" s="455"/>
      <c r="FM93" s="455">
        <f>IF(ISBLANK(FN3),"",(FI93+FI94)/FI92)</f>
        <v>1</v>
      </c>
      <c r="FN93" s="476"/>
      <c r="FO93" s="84"/>
      <c r="FP93" s="454">
        <f>IF(ISBLANK(DJ3),"",COUNTIF(FP12:FP90,"=60"))</f>
        <v>1</v>
      </c>
      <c r="FQ93" s="454"/>
      <c r="FR93" s="455">
        <f>IF(ISBLANK(DJ3),"",FP93/FP92)</f>
        <v>1.9607843137254902E-2</v>
      </c>
      <c r="FS93" s="455"/>
      <c r="FT93" s="455">
        <f>IF(ISBLANK(DJ3),"",(FP93+FP94)/FP92)</f>
        <v>7.8431372549019607E-2</v>
      </c>
      <c r="FU93" s="476"/>
      <c r="FV93" s="84"/>
      <c r="FW93" s="454">
        <f>IF(ISBLANK(GB3),"",COUNTIF(FW12:FW90,"=60"))</f>
        <v>0</v>
      </c>
      <c r="FX93" s="454"/>
      <c r="FY93" s="455">
        <f>IF(ISBLANK(GB3),"",FW93/FW92)</f>
        <v>0</v>
      </c>
      <c r="FZ93" s="455"/>
      <c r="GA93" s="455">
        <f>IF(ISBLANK(GB3),"",(FW93+FW94)/FW92)</f>
        <v>0</v>
      </c>
      <c r="GB93" s="476"/>
      <c r="GC93" s="84"/>
      <c r="GD93" s="454">
        <f>IF(ISBLANK(GI3),"",COUNTIF(GD12:GD90,"=60"))</f>
        <v>0</v>
      </c>
      <c r="GE93" s="454"/>
      <c r="GF93" s="455">
        <f>IF(ISBLANK(GI3),"",GD93/GD92)</f>
        <v>0</v>
      </c>
      <c r="GG93" s="455"/>
      <c r="GH93" s="455">
        <f>IF(ISBLANK(GI3),"",(GD93+GD94)/GD92)</f>
        <v>0.77777777777777779</v>
      </c>
      <c r="GI93" s="476"/>
      <c r="GJ93" s="84"/>
      <c r="GK93" s="454">
        <f>IF(ISBLANK(GP3),"",COUNTIF(GK12:GK90,"=60"))</f>
        <v>2</v>
      </c>
      <c r="GL93" s="454"/>
      <c r="GM93" s="455">
        <f>IF(ISBLANK(GP3),"",GK93/GK92)</f>
        <v>4.2553191489361701E-2</v>
      </c>
      <c r="GN93" s="455"/>
      <c r="GO93" s="455">
        <f>IF(ISBLANK(GW3),"",(GK93+GK94)/GK92)</f>
        <v>8.5106382978723402E-2</v>
      </c>
      <c r="GP93" s="476"/>
      <c r="GQ93" s="84"/>
      <c r="GR93" s="454">
        <f>IF(ISBLANK(GW3),"",COUNTIF(GR12:GR90,"=60"))</f>
        <v>11</v>
      </c>
      <c r="GS93" s="454"/>
      <c r="GT93" s="455">
        <f>IF(ISBLANK(GI3),"",GR93/GR92)</f>
        <v>0.24444444444444444</v>
      </c>
      <c r="GU93" s="455"/>
      <c r="GV93" s="455">
        <f>IF(ISBLANK(GW3),"",(GR93+GR94)/GR92)</f>
        <v>1</v>
      </c>
      <c r="GW93" s="476"/>
      <c r="GX93" s="84"/>
      <c r="GY93" s="454">
        <f>IF(ISBLANK(HD3),"",COUNTIF(GY12:GY90,"=60"))</f>
        <v>1</v>
      </c>
      <c r="GZ93" s="454"/>
      <c r="HA93" s="455">
        <f>IF(ISBLANK(HD3),"",GY93/GY92)</f>
        <v>0.02</v>
      </c>
      <c r="HB93" s="455"/>
      <c r="HC93" s="455">
        <f>IF(ISBLANK(HK3),"",(GY93+GY94)/GY92)</f>
        <v>0.98</v>
      </c>
      <c r="HD93" s="476"/>
      <c r="HE93" s="84"/>
      <c r="HF93" s="454">
        <f>IF(ISBLANK(HK3),"",COUNTIF(HF12:HF90,"=60"))</f>
        <v>3</v>
      </c>
      <c r="HG93" s="454"/>
      <c r="HH93" s="455">
        <f>IF(ISBLANK(HK3),"",HF93/HF92)</f>
        <v>6.25E-2</v>
      </c>
      <c r="HI93" s="455"/>
      <c r="HJ93" s="455">
        <f>IF(ISBLANK(HK3),"",(HF93+HF94)/HF92)</f>
        <v>0.5625</v>
      </c>
      <c r="HK93" s="476"/>
      <c r="HL93" s="84"/>
      <c r="HM93" s="454">
        <f>IF(ISBLANK(HR3),"",COUNTIF(HM12:HM90,"=60"))</f>
        <v>7</v>
      </c>
      <c r="HN93" s="454"/>
      <c r="HO93" s="455">
        <f>IF(ISBLANK(HR3),"",HM93/HM92)</f>
        <v>0.14583333333333334</v>
      </c>
      <c r="HP93" s="455"/>
      <c r="HQ93" s="455">
        <f>IF(ISBLANK(HR3),"",(HM93+HM94)/HM92)</f>
        <v>0.97916666666666663</v>
      </c>
      <c r="HR93" s="476"/>
      <c r="HS93" s="84"/>
      <c r="HT93" s="454">
        <f>IF(ISBLANK(HY3),"",COUNTIF(HT12:HT90,"=60"))</f>
        <v>1</v>
      </c>
      <c r="HU93" s="454"/>
      <c r="HV93" s="455">
        <f>IF(ISBLANK(HR3),"",HT93/HT92)</f>
        <v>2.1739130434782608E-2</v>
      </c>
      <c r="HW93" s="455"/>
      <c r="HX93" s="455">
        <f>IF(ISBLANK(HY3),"",(HT93+HT94)/HT92)</f>
        <v>0.93478260869565222</v>
      </c>
      <c r="HY93" s="476"/>
      <c r="HZ93" s="84"/>
      <c r="IA93" s="454">
        <f>IF(ISBLANK(IF3),"",COUNTIF(IA12:IA90,"=60"))</f>
        <v>5</v>
      </c>
      <c r="IB93" s="454"/>
      <c r="IC93" s="455">
        <f>IF(ISBLANK(IF3),"",IA93/IA92)</f>
        <v>0.10204081632653061</v>
      </c>
      <c r="ID93" s="455"/>
      <c r="IE93" s="455">
        <f>IF(ISBLANK(IF3),"",(IA93+IA94)/IA92)</f>
        <v>0.16326530612244897</v>
      </c>
      <c r="IF93" s="476"/>
      <c r="IG93" s="84"/>
      <c r="IH93" s="454">
        <f>IF(ISBLANK(IF3),"",COUNTIF(IH12:IH90,"=60"))</f>
        <v>1</v>
      </c>
      <c r="II93" s="454"/>
      <c r="IJ93" s="455">
        <f>IF(ISBLANK(IF3),"",IH93/IH92)</f>
        <v>2.2222222222222223E-2</v>
      </c>
      <c r="IK93" s="455"/>
      <c r="IL93" s="455">
        <f>IF(ISBLANK(IF3),"",(IH93+IH94)/IH92)</f>
        <v>1</v>
      </c>
      <c r="IM93" s="476"/>
      <c r="IN93" s="84"/>
      <c r="IO93" s="454">
        <f>IF(ISBLANK(IT3),"",COUNTIF(IO12:IO90,"=60"))</f>
        <v>1</v>
      </c>
      <c r="IP93" s="454"/>
      <c r="IQ93" s="455">
        <f>IF(ISBLANK(IT3),"",IO93/IO92)</f>
        <v>2.1739130434782608E-2</v>
      </c>
      <c r="IR93" s="455"/>
      <c r="IS93" s="455">
        <f>IF(ISBLANK(IT3),"",(IO93+IO94)/IO92)</f>
        <v>0.89130434782608692</v>
      </c>
      <c r="IT93" s="476"/>
      <c r="IU93" s="84"/>
      <c r="IV93" s="454">
        <f>IF(ISBLANK(JA3),"",COUNTIF(IV12:IV90,"=60"))</f>
        <v>0</v>
      </c>
      <c r="IW93" s="454"/>
      <c r="IX93" s="455">
        <f>IF(ISBLANK(JA3),"",IV93/IV92)</f>
        <v>0</v>
      </c>
      <c r="IY93" s="455"/>
      <c r="IZ93" s="455">
        <f>IF(ISBLANK(JA3),"",(IV93+IV94)/IV92)</f>
        <v>0</v>
      </c>
      <c r="JA93" s="476"/>
      <c r="JB93" s="84"/>
      <c r="JC93" s="454">
        <f>IF(ISBLANK(JH3),"",COUNTIF(JC12:JC90,"=60"))</f>
        <v>9</v>
      </c>
      <c r="JD93" s="454"/>
      <c r="JE93" s="455">
        <f>IF(ISBLANK(JH3),"",JC93/JC92)</f>
        <v>0.21428571428571427</v>
      </c>
      <c r="JF93" s="455"/>
      <c r="JG93" s="455">
        <f>IF(ISBLANK(JH3),"",(JC93+JC94)/JC92)</f>
        <v>1</v>
      </c>
      <c r="JH93" s="476"/>
      <c r="JI93" s="84"/>
      <c r="JJ93" s="454">
        <f>IF(ISBLANK(JH3),"",COUNTIF(JJ12:JJ90,"=60"))</f>
        <v>0</v>
      </c>
      <c r="JK93" s="454"/>
      <c r="JL93" s="455" t="e">
        <f>IF(ISBLANK(JH3),"",JJ93/JJ92)</f>
        <v>#DIV/0!</v>
      </c>
      <c r="JM93" s="455"/>
      <c r="JN93" s="455" t="e">
        <f>IF(ISBLANK(JH3),"",(JJ93+JJ94)/JJ92)</f>
        <v>#DIV/0!</v>
      </c>
      <c r="JO93" s="476"/>
      <c r="JP93" s="84"/>
      <c r="JQ93" s="454">
        <f>IF(ISBLANK(JV3),"",COUNTIF(JQ12:JQ90,"=60"))</f>
        <v>0</v>
      </c>
      <c r="JR93" s="454"/>
      <c r="JS93" s="455">
        <f>IF(ISBLANK(JV3),"",JQ93/JQ92)</f>
        <v>0</v>
      </c>
      <c r="JT93" s="455"/>
      <c r="JU93" s="455">
        <f>IF(ISBLANK(JV3),"",(JQ93+JQ94)/JQ92)</f>
        <v>0.95238095238095233</v>
      </c>
      <c r="JV93" s="476"/>
      <c r="JW93" s="84"/>
      <c r="JX93" s="454">
        <f>IF(ISBLANK(KQ3),"",COUNTIF(JX12:JX90,"=60"))</f>
        <v>0</v>
      </c>
      <c r="JY93" s="454"/>
      <c r="JZ93" s="455" t="e">
        <f>IF(ISBLANK(KQ3),"",JX93/JX92)</f>
        <v>#DIV/0!</v>
      </c>
      <c r="KA93" s="455"/>
      <c r="KB93" s="455" t="e">
        <f>IF(ISBLANK(KQ3),"",(JX93+JX94)/JX92)</f>
        <v>#DIV/0!</v>
      </c>
      <c r="KC93" s="476"/>
      <c r="KD93" s="84"/>
      <c r="KE93" s="454">
        <f>IF(ISBLANK(KJ3),"",COUNTIF(KE12:KE90,"=60"))</f>
        <v>1</v>
      </c>
      <c r="KF93" s="454"/>
      <c r="KG93" s="455">
        <f>IF(ISBLANK(KJ3),"",KE93/KE92)</f>
        <v>2.1739130434782608E-2</v>
      </c>
      <c r="KH93" s="455"/>
      <c r="KI93" s="455">
        <f>IF(ISBLANK(KJ3),"",(KE93+KE94)/KE92)</f>
        <v>1</v>
      </c>
      <c r="KJ93" s="476"/>
      <c r="KK93" s="84"/>
      <c r="KL93" s="454">
        <f>IF(ISBLANK(KQ3),"",COUNTIF(KL12:KL90,"=60"))</f>
        <v>1</v>
      </c>
      <c r="KM93" s="454"/>
      <c r="KN93" s="455">
        <f>IF(ISBLANK(KQ3),"",KL93/KL92)</f>
        <v>2.3255813953488372E-2</v>
      </c>
      <c r="KO93" s="455"/>
      <c r="KP93" s="455">
        <f>IF(ISBLANK(KJ3),"",(KL93+KL94)/KL92)</f>
        <v>0.20930232558139536</v>
      </c>
      <c r="KQ93" s="476"/>
      <c r="KR93" s="84"/>
      <c r="KS93" s="454">
        <f>IF(ISBLANK(KX3),"",COUNTIF(KS12:KS90,"=60"))</f>
        <v>2</v>
      </c>
      <c r="KT93" s="454"/>
      <c r="KU93" s="455">
        <f>IF(ISBLANK(KX3),"",KS93/KS92)</f>
        <v>4.6511627906976744E-2</v>
      </c>
      <c r="KV93" s="455"/>
      <c r="KW93" s="455">
        <f>IF(ISBLANK(KX3),"",(KS93+KS94)/KS92)</f>
        <v>0.93023255813953487</v>
      </c>
      <c r="KX93" s="476"/>
      <c r="KY93" s="85"/>
      <c r="KZ93" s="454" t="str">
        <f>IF(ISBLANK(LE3),"",COUNTIF(KZ12:KZ90,"=60"))</f>
        <v/>
      </c>
      <c r="LA93" s="454"/>
      <c r="LB93" s="455" t="str">
        <f>IF(ISBLANK(LE3),"",KZ93/KZ92)</f>
        <v/>
      </c>
      <c r="LC93" s="455"/>
      <c r="LD93" s="455" t="str">
        <f>IF(ISBLANK(LE3),"",(KZ93+KZ94)/KZ92)</f>
        <v/>
      </c>
      <c r="LE93" s="476"/>
      <c r="LF93" s="84"/>
      <c r="LG93" s="454" t="str">
        <f>IF(ISBLANK(LE3),"",COUNTIF(LG12:LG90,"=60"))</f>
        <v/>
      </c>
      <c r="LH93" s="454"/>
      <c r="LI93" s="455" t="str">
        <f>IF(ISBLANK(LE3),"",LG93/LG92)</f>
        <v/>
      </c>
      <c r="LJ93" s="455"/>
      <c r="LK93" s="455" t="str">
        <f>IF(ISBLANK(LE3),"",(LG93+LG94)/LG92)</f>
        <v/>
      </c>
      <c r="LL93" s="476"/>
      <c r="LM93" s="84"/>
      <c r="LN93" s="454" t="str">
        <f>IF(ISBLANK(LS3),"",COUNTIF(LN12:LN90,"=60"))</f>
        <v/>
      </c>
      <c r="LO93" s="454"/>
      <c r="LP93" s="455" t="str">
        <f>IF(ISBLANK(LS3),"",LN93/LN92)</f>
        <v/>
      </c>
      <c r="LQ93" s="455"/>
      <c r="LR93" s="455" t="str">
        <f>IF(ISBLANK(LS3),"",(LN93+LN94)/LN92)</f>
        <v/>
      </c>
      <c r="LS93" s="476"/>
      <c r="LT93" s="84"/>
      <c r="LU93" s="454" t="str">
        <f>IF(ISBLANK(LS3),"",COUNTIF(LU12:LU90,"=60"))</f>
        <v/>
      </c>
      <c r="LV93" s="454"/>
      <c r="LW93" s="455" t="str">
        <f>IF(ISBLANK(LS3),"",LU93/LU92)</f>
        <v/>
      </c>
      <c r="LX93" s="455"/>
      <c r="LY93" s="455" t="str">
        <f>IF(ISBLANK(LS3),"",(LU93+LU94)/LU92)</f>
        <v/>
      </c>
      <c r="LZ93" s="476"/>
      <c r="MA93" s="84"/>
      <c r="MB93" s="454" t="str">
        <f>IF(ISBLANK(MG3),"",COUNTIF(MB12:MB90,"=60"))</f>
        <v/>
      </c>
      <c r="MC93" s="454"/>
      <c r="MD93" s="455" t="str">
        <f>IF(ISBLANK(MG3),"",MB93/MB92)</f>
        <v/>
      </c>
      <c r="ME93" s="455"/>
      <c r="MF93" s="455" t="str">
        <f>IF(ISBLANK(MG3),"",(MB93+MB94)/MB92)</f>
        <v/>
      </c>
      <c r="MG93" s="476"/>
      <c r="MH93" s="84"/>
      <c r="MI93" s="454" t="str">
        <f>IF(ISBLANK(MN3),"",COUNTIF(MI12:MI90,"=60"))</f>
        <v/>
      </c>
      <c r="MJ93" s="454"/>
      <c r="MK93" s="455" t="str">
        <f>IF(ISBLANK(MN3),"",MI93/MI92)</f>
        <v/>
      </c>
      <c r="ML93" s="455"/>
      <c r="MM93" s="455" t="str">
        <f>IF(ISBLANK(MN3),"",(MI93+MI94)/MI92)</f>
        <v/>
      </c>
      <c r="MN93" s="476"/>
      <c r="MO93" s="84"/>
      <c r="MP93" s="454" t="str">
        <f>IF(ISBLANK(MU3),"",COUNTIF(MP12:MP90,"=60"))</f>
        <v/>
      </c>
      <c r="MQ93" s="454"/>
      <c r="MR93" s="455" t="str">
        <f>IF(ISBLANK(MU3),"",MP93/MP92)</f>
        <v/>
      </c>
      <c r="MS93" s="455"/>
      <c r="MT93" s="455" t="str">
        <f>IF(ISBLANK(MU3),"",(MP93+MP94)/MP92)</f>
        <v/>
      </c>
      <c r="MU93" s="476"/>
      <c r="MV93" s="84"/>
      <c r="MW93" s="454" t="str">
        <f>IF(ISBLANK(NP3),"",COUNTIF(MW12:MW90,"=60"))</f>
        <v/>
      </c>
      <c r="MX93" s="454"/>
      <c r="MY93" s="455" t="str">
        <f>IF(ISBLANK(NP3),"",MW93/MW92)</f>
        <v/>
      </c>
      <c r="MZ93" s="455"/>
      <c r="NA93" s="455" t="str">
        <f>IF(ISBLANK(NP3),"",(MW93+MW94)/MW92)</f>
        <v/>
      </c>
      <c r="NB93" s="476"/>
      <c r="NC93" s="84"/>
      <c r="ND93" s="454" t="str">
        <f>IF(ISBLANK(NB3),"",COUNTIF(ND12:ND90,"=60"))</f>
        <v/>
      </c>
      <c r="NE93" s="454"/>
      <c r="NF93" s="455" t="str">
        <f>IF(ISBLANK(NB3),"",ND93/ND92)</f>
        <v/>
      </c>
      <c r="NG93" s="455"/>
      <c r="NH93" s="455" t="str">
        <f>IF(ISBLANK(NB3),"",(ND93+ND94)/ND92)</f>
        <v/>
      </c>
      <c r="NI93" s="476"/>
      <c r="NJ93" s="84"/>
      <c r="NK93" s="454" t="str">
        <f>IF(ISBLANK(OD3),"",COUNTIF(NK12:NK90,"=60"))</f>
        <v/>
      </c>
      <c r="NL93" s="454"/>
      <c r="NM93" s="455" t="str">
        <f>IF(ISBLANK(OD3),"",NK93/NK92)</f>
        <v/>
      </c>
      <c r="NN93" s="455"/>
      <c r="NO93" s="455" t="str">
        <f>IF(ISBLANK(OD3),"",(NK93+NK94)/NK92)</f>
        <v/>
      </c>
      <c r="NP93" s="476"/>
      <c r="NQ93" s="84"/>
      <c r="NR93" s="454" t="str">
        <f>IF(ISBLANK(NI3),"",COUNTIF(NR12:NR90,"=60"))</f>
        <v/>
      </c>
      <c r="NS93" s="454"/>
      <c r="NT93" s="455" t="str">
        <f>IF(ISBLANK(NI3),"",NR93/NR92)</f>
        <v/>
      </c>
      <c r="NU93" s="455"/>
      <c r="NV93" s="455" t="str">
        <f>IF(ISBLANK(NI3),"",(NR93+NR94)/NR92)</f>
        <v/>
      </c>
      <c r="NW93" s="476"/>
      <c r="NX93" s="84"/>
      <c r="NY93" s="454" t="str">
        <f>IF(ISBLANK(OK3),"",COUNTIF(NY12:NY90,"=60"))</f>
        <v/>
      </c>
      <c r="NZ93" s="454"/>
      <c r="OA93" s="455" t="str">
        <f>IF(ISBLANK(OK3),"",NY93/NY92)</f>
        <v/>
      </c>
      <c r="OB93" s="455"/>
      <c r="OC93" s="455" t="str">
        <f>IF(ISBLANK(OK3),"",(NY93+NY94)/NY92)</f>
        <v/>
      </c>
      <c r="OD93" s="476"/>
      <c r="OE93" s="84"/>
      <c r="OF93" s="454" t="str">
        <f>IF(ISBLANK(NW3),"",COUNTIF(OF12:OF90,"=60"))</f>
        <v/>
      </c>
      <c r="OG93" s="454"/>
      <c r="OH93" s="455" t="str">
        <f>IF(ISBLANK(NW3),"",OF93/OF92)</f>
        <v/>
      </c>
      <c r="OI93" s="455"/>
      <c r="OJ93" s="455" t="str">
        <f>IF(ISBLANK(NW3),"",(OF93+OF94)/OF92)</f>
        <v/>
      </c>
      <c r="OK93" s="476"/>
      <c r="OL93" s="84"/>
      <c r="OM93" s="454" t="str">
        <f>IF(ISBLANK(OR3),"",COUNTIF(OM12:OM90,"=60"))</f>
        <v/>
      </c>
      <c r="ON93" s="454"/>
      <c r="OO93" s="455" t="str">
        <f>IF(ISBLANK(OR3),"",OM93/OM92)</f>
        <v/>
      </c>
      <c r="OP93" s="455"/>
      <c r="OQ93" s="455" t="str">
        <f>IF(ISBLANK(OR3),"",(OM93+OM94)/OM92)</f>
        <v/>
      </c>
      <c r="OR93" s="476"/>
      <c r="OS93" s="84"/>
      <c r="OT93" s="454" t="str">
        <f>IF(ISBLANK(OY3),"",COUNTIF(OT12:OT90,"=60"))</f>
        <v/>
      </c>
      <c r="OU93" s="454"/>
      <c r="OV93" s="455" t="str">
        <f>IF(ISBLANK(OY3),"",OT93/OT92)</f>
        <v/>
      </c>
      <c r="OW93" s="455"/>
      <c r="OX93" s="455" t="str">
        <f>IF(ISBLANK(OY3),"",(OT93+OT94)/OT92)</f>
        <v/>
      </c>
      <c r="OY93" s="476"/>
      <c r="OZ93" s="84"/>
      <c r="PA93" s="454" t="str">
        <f>IF(ISBLANK(PF3),"",COUNTIF(PA12:PA90,"=60"))</f>
        <v/>
      </c>
      <c r="PB93" s="454"/>
      <c r="PC93" s="455" t="str">
        <f>IF(ISBLANK(PF3),"",PA93/PA92)</f>
        <v/>
      </c>
      <c r="PD93" s="455"/>
      <c r="PE93" s="455" t="str">
        <f>IF(ISBLANK(PF3),"",(PA93+PA94)/PA92)</f>
        <v/>
      </c>
      <c r="PF93" s="476"/>
      <c r="PG93" s="84"/>
      <c r="PH93" s="454" t="str">
        <f>IF(ISBLANK(PM3),"",COUNTIF(PH12:PH90,"=60"))</f>
        <v/>
      </c>
      <c r="PI93" s="454"/>
      <c r="PJ93" s="455" t="str">
        <f>IF(ISBLANK(PM3),"",PH93/PH92)</f>
        <v/>
      </c>
      <c r="PK93" s="455"/>
      <c r="PL93" s="455" t="str">
        <f>IF(ISBLANK(PM3),"",(PH93+PH94)/PH92)</f>
        <v/>
      </c>
      <c r="PM93" s="476"/>
      <c r="PN93" s="84"/>
      <c r="PO93" s="454" t="str">
        <f>IF(ISBLANK(PT3),"",COUNTIF(PO12:PO90,"=60"))</f>
        <v/>
      </c>
      <c r="PP93" s="454"/>
      <c r="PQ93" s="455" t="str">
        <f>IF(ISBLANK(PT3),"",PO93/PO92)</f>
        <v/>
      </c>
      <c r="PR93" s="455"/>
      <c r="PS93" s="455" t="str">
        <f>IF(ISBLANK(PT3),"",(PO93+PO94)/PO92)</f>
        <v/>
      </c>
      <c r="PT93" s="476"/>
      <c r="PU93" s="84"/>
      <c r="PV93" s="454" t="str">
        <f>IF(ISBLANK(QA3),"",COUNTIF(PV12:PV90,"=60"))</f>
        <v/>
      </c>
      <c r="PW93" s="454"/>
      <c r="PX93" s="455" t="str">
        <f>IF(ISBLANK(QA3),"",PV93/PV92)</f>
        <v/>
      </c>
      <c r="PY93" s="455"/>
      <c r="PZ93" s="455" t="str">
        <f>IF(ISBLANK(QA3),"",(PV93+PV94)/PV92)</f>
        <v/>
      </c>
      <c r="QA93" s="476"/>
      <c r="QB93" s="84"/>
      <c r="QC93" s="454" t="str">
        <f>IF(ISBLANK(QH3),"",COUNTIF(QC12:QC90,"=60"))</f>
        <v/>
      </c>
      <c r="QD93" s="454"/>
      <c r="QE93" s="455" t="str">
        <f>IF(ISBLANK(QH3),"",QC93/QC92)</f>
        <v/>
      </c>
      <c r="QF93" s="455"/>
      <c r="QG93" s="455" t="str">
        <f>IF(ISBLANK(QH3),"",(QC93+QC94)/QC92)</f>
        <v/>
      </c>
      <c r="QH93" s="476"/>
      <c r="QI93" s="85"/>
      <c r="QJ93" s="454" t="str">
        <f>IF(ISBLANK(QV3),"",COUNTIF(QJ12:QJ90,"=60"))</f>
        <v/>
      </c>
      <c r="QK93" s="454"/>
      <c r="QL93" s="455" t="str">
        <f>IF(ISBLANK(QV3),"",QJ93/QJ92)</f>
        <v/>
      </c>
      <c r="QM93" s="455"/>
      <c r="QN93" s="455" t="str">
        <f>IF(ISBLANK(QV3),"",(QJ93+QJ94)/QJ92)</f>
        <v/>
      </c>
      <c r="QO93" s="476"/>
      <c r="QP93" s="85"/>
      <c r="QQ93" s="454" t="str">
        <f>IF(ISBLANK(QO3),"",COUNTIF(QQ12:QQ90,"=60"))</f>
        <v/>
      </c>
      <c r="QR93" s="454"/>
      <c r="QS93" s="455" t="str">
        <f>IF(ISBLANK(QO3),"",QQ93/QQ92)</f>
        <v/>
      </c>
      <c r="QT93" s="455"/>
      <c r="QU93" s="455" t="str">
        <f>IF(ISBLANK(QO3),"",(QQ93+QQ94)/QQ92)</f>
        <v/>
      </c>
      <c r="QV93" s="476"/>
    </row>
    <row r="94" spans="1:464" ht="15" customHeight="1" x14ac:dyDescent="0.2">
      <c r="A94" s="517"/>
      <c r="B94" s="86" t="s">
        <v>146</v>
      </c>
      <c r="C94" s="80"/>
      <c r="D94" s="454">
        <f>IF(ISBLANK(I3),"",COUNTIF(E12:E90,"=20"))</f>
        <v>0</v>
      </c>
      <c r="E94" s="454"/>
      <c r="F94" s="455" t="e">
        <f>IF(ISBLANK(I3),"",D94/D92)</f>
        <v>#DIV/0!</v>
      </c>
      <c r="G94" s="455"/>
      <c r="H94" s="455"/>
      <c r="I94" s="476"/>
      <c r="J94" s="83"/>
      <c r="K94" s="454">
        <f>IF(ISBLANK(P3),"",COUNTIF(L12:L90,"=20"))</f>
        <v>8</v>
      </c>
      <c r="L94" s="454"/>
      <c r="M94" s="455">
        <f>IF(ISBLANK(P3),"",K94/K92)</f>
        <v>0.11940298507462686</v>
      </c>
      <c r="N94" s="455"/>
      <c r="O94" s="455"/>
      <c r="P94" s="476"/>
      <c r="Q94" s="84"/>
      <c r="R94" s="454">
        <f>IF(ISBLANK(W3),"",COUNTIF(S12:S90,"=20"))</f>
        <v>44</v>
      </c>
      <c r="S94" s="454"/>
      <c r="T94" s="455">
        <f>IF(ISBLANK(W3),"",R94/R92)</f>
        <v>0.70967741935483875</v>
      </c>
      <c r="U94" s="455"/>
      <c r="V94" s="455"/>
      <c r="W94" s="476"/>
      <c r="X94" s="84"/>
      <c r="Y94" s="454">
        <f>IF(ISBLANK(AD3),"",COUNTIF(Z12:Z90,"=20"))</f>
        <v>24</v>
      </c>
      <c r="Z94" s="454"/>
      <c r="AA94" s="455">
        <f>IF(ISBLANK(AD3),"",Y94/Y92)</f>
        <v>0.38709677419354838</v>
      </c>
      <c r="AB94" s="455"/>
      <c r="AC94" s="455"/>
      <c r="AD94" s="476"/>
      <c r="AE94" s="84"/>
      <c r="AF94" s="454">
        <f>IF(ISBLANK(AK3),"",COUNTIF(AG12:AG90,"=20"))</f>
        <v>48</v>
      </c>
      <c r="AG94" s="454"/>
      <c r="AH94" s="455">
        <f>IF(ISBLANK(AK3),"",AF94/AF92)</f>
        <v>0.82758620689655171</v>
      </c>
      <c r="AI94" s="455"/>
      <c r="AJ94" s="455"/>
      <c r="AK94" s="476"/>
      <c r="AL94" s="84"/>
      <c r="AM94" s="454">
        <f>IF(ISBLANK(AR3),"",COUNTIF(AN12:AN90,"=20"))</f>
        <v>47</v>
      </c>
      <c r="AN94" s="454"/>
      <c r="AO94" s="455">
        <f>IF(ISBLANK(AR3),"",AM94/AM92)</f>
        <v>0.75806451612903225</v>
      </c>
      <c r="AP94" s="455"/>
      <c r="AQ94" s="455"/>
      <c r="AR94" s="476"/>
      <c r="AS94" s="84"/>
      <c r="AT94" s="525">
        <f>IF(ISBLANK(AY3),"",COUNTIF(AU12:AU90,"=20"))</f>
        <v>46</v>
      </c>
      <c r="AU94" s="454"/>
      <c r="AV94" s="455">
        <f>IF(ISBLANK(AY3),"",AT94/AT92)</f>
        <v>0.76666666666666672</v>
      </c>
      <c r="AW94" s="455"/>
      <c r="AX94" s="455"/>
      <c r="AY94" s="476"/>
      <c r="AZ94" s="84"/>
      <c r="BA94" s="454">
        <f>IF(ISBLANK(BF3),"",COUNTIF(BB12:BB90,"=20"))</f>
        <v>36</v>
      </c>
      <c r="BB94" s="454"/>
      <c r="BC94" s="455">
        <f>IF(ISBLANK(BF3),"",BA94/BA92)</f>
        <v>0.70588235294117652</v>
      </c>
      <c r="BD94" s="455"/>
      <c r="BE94" s="455"/>
      <c r="BF94" s="476"/>
      <c r="BG94" s="84"/>
      <c r="BH94" s="454">
        <f>IF(ISBLANK(BM3),"",COUNTIF(BI12:BI90,"=20"))</f>
        <v>39</v>
      </c>
      <c r="BI94" s="454"/>
      <c r="BJ94" s="455">
        <f>IF(ISBLANK(BM3),"",BH94/BH92)</f>
        <v>0.72222222222222221</v>
      </c>
      <c r="BK94" s="455"/>
      <c r="BL94" s="455"/>
      <c r="BM94" s="476"/>
      <c r="BN94" s="84"/>
      <c r="BO94" s="454">
        <f>IF(ISBLANK(BT3),"",COUNTIF(BP12:BP90,"=20"))</f>
        <v>0</v>
      </c>
      <c r="BP94" s="454"/>
      <c r="BQ94" s="455">
        <f>IF(ISBLANK(BT3),"",BO94/BO92)</f>
        <v>0</v>
      </c>
      <c r="BR94" s="455"/>
      <c r="BS94" s="455"/>
      <c r="BT94" s="476"/>
      <c r="BU94" s="84"/>
      <c r="BV94" s="454">
        <f>IF(ISBLANK(CA3),"",COUNTIF(BW12:BW90,"=20"))</f>
        <v>52</v>
      </c>
      <c r="BW94" s="454"/>
      <c r="BX94" s="455">
        <f>IF(ISBLANK(CA3),"",BV94/BV92)</f>
        <v>0.91228070175438591</v>
      </c>
      <c r="BY94" s="455"/>
      <c r="BZ94" s="455"/>
      <c r="CA94" s="476"/>
      <c r="CB94" s="84"/>
      <c r="CC94" s="454">
        <f>IF(ISBLANK(CH3),"",COUNTIF(CD12:CD90,"=20"))</f>
        <v>0</v>
      </c>
      <c r="CD94" s="454"/>
      <c r="CE94" s="455">
        <f>IF(ISBLANK(CH3),"",CC94/CC92)</f>
        <v>0</v>
      </c>
      <c r="CF94" s="455"/>
      <c r="CG94" s="455"/>
      <c r="CH94" s="476"/>
      <c r="CI94" s="84"/>
      <c r="CJ94" s="454">
        <f>IF(ISBLANK(CO3),"",COUNTIF(CK12:CK90,"=20"))</f>
        <v>45</v>
      </c>
      <c r="CK94" s="454"/>
      <c r="CL94" s="455">
        <f>IF(ISBLANK(CO3),"",CJ94/CJ92)</f>
        <v>0.78947368421052633</v>
      </c>
      <c r="CM94" s="455"/>
      <c r="CN94" s="455"/>
      <c r="CO94" s="476"/>
      <c r="CP94" s="84"/>
      <c r="CQ94" s="454">
        <f>IF(ISBLANK(CV3),"",COUNTIF(CR12:CR90,"=20"))</f>
        <v>52</v>
      </c>
      <c r="CR94" s="454"/>
      <c r="CS94" s="455">
        <f>IF(ISBLANK(CV3),"",CQ94/CQ92)</f>
        <v>0.96296296296296291</v>
      </c>
      <c r="CT94" s="455"/>
      <c r="CU94" s="455"/>
      <c r="CV94" s="476"/>
      <c r="CW94" s="84"/>
      <c r="CX94" s="454">
        <f>IF(ISBLANK(DC3),"",COUNTIF(CY12:CY90,"=20"))</f>
        <v>39</v>
      </c>
      <c r="CY94" s="454"/>
      <c r="CZ94" s="455">
        <f>IF(ISBLANK(DC3),"",CX94/CX92)</f>
        <v>0.73584905660377353</v>
      </c>
      <c r="DA94" s="455"/>
      <c r="DB94" s="455"/>
      <c r="DC94" s="476"/>
      <c r="DD94" s="84"/>
      <c r="DE94" s="454">
        <f>IF(ISBLANK(DJ3),"",COUNTIF(DF12:DF90,"=20"))</f>
        <v>40</v>
      </c>
      <c r="DF94" s="454"/>
      <c r="DG94" s="455">
        <f>IF(ISBLANK(DJ3),"",DE94/DE92)</f>
        <v>0.76923076923076927</v>
      </c>
      <c r="DH94" s="455"/>
      <c r="DI94" s="455"/>
      <c r="DJ94" s="476"/>
      <c r="DK94" s="84"/>
      <c r="DL94" s="454">
        <f>IF(ISBLANK(DQ3),"",COUNTIF(DM12:DM90,"=20"))</f>
        <v>0</v>
      </c>
      <c r="DM94" s="454"/>
      <c r="DN94" s="455">
        <f>IF(ISBLANK(DQ3),"",DL94/DL92)</f>
        <v>0</v>
      </c>
      <c r="DO94" s="455"/>
      <c r="DP94" s="455"/>
      <c r="DQ94" s="476"/>
      <c r="DR94" s="84"/>
      <c r="DS94" s="454">
        <f>IF(ISBLANK(DX3),"",COUNTIF(DT12:DT90,"=20"))</f>
        <v>0</v>
      </c>
      <c r="DT94" s="454"/>
      <c r="DU94" s="455">
        <f>IF(ISBLANK(DX3),"",DS94/DS92)</f>
        <v>0</v>
      </c>
      <c r="DV94" s="455"/>
      <c r="DW94" s="455"/>
      <c r="DX94" s="476"/>
      <c r="DY94" s="84"/>
      <c r="DZ94" s="454">
        <f>IF(ISBLANK(EE3),"",COUNTIF(EA12:EA90,"=20"))</f>
        <v>44</v>
      </c>
      <c r="EA94" s="454"/>
      <c r="EB94" s="455">
        <f>IF(ISBLANK(EE3),"",DZ94/DZ92)</f>
        <v>0.84615384615384615</v>
      </c>
      <c r="EC94" s="455"/>
      <c r="ED94" s="455"/>
      <c r="EE94" s="476"/>
      <c r="EF94" s="84"/>
      <c r="EG94" s="454">
        <f>IF(ISBLANK(EL3),"",COUNTIF(EH12:EH90,"=20"))</f>
        <v>8</v>
      </c>
      <c r="EH94" s="454"/>
      <c r="EI94" s="455">
        <f>IF(ISBLANK(EL3),"",EG94/EG92)</f>
        <v>0.15686274509803921</v>
      </c>
      <c r="EJ94" s="455"/>
      <c r="EK94" s="455"/>
      <c r="EL94" s="476"/>
      <c r="EM94" s="84"/>
      <c r="EN94" s="454">
        <f>IF(ISBLANK(ES3),"",COUNTIF(EO12:EO90,"=20"))</f>
        <v>44</v>
      </c>
      <c r="EO94" s="454"/>
      <c r="EP94" s="455">
        <f>IF(ISBLANK(ES3),"",EN94/EN92)</f>
        <v>0.86274509803921573</v>
      </c>
      <c r="EQ94" s="455"/>
      <c r="ER94" s="455"/>
      <c r="ES94" s="476"/>
      <c r="ET94" s="84"/>
      <c r="EU94" s="454">
        <f>IF(ISBLANK(EZ3),"",COUNTIF(EV12:EV90,"=20"))</f>
        <v>48</v>
      </c>
      <c r="EV94" s="454"/>
      <c r="EW94" s="455">
        <f>IF(ISBLANK(EZ3),"",EU94/EU92)</f>
        <v>1</v>
      </c>
      <c r="EX94" s="455"/>
      <c r="EY94" s="455"/>
      <c r="EZ94" s="476"/>
      <c r="FA94" s="84"/>
      <c r="FB94" s="454">
        <f>IF(ISBLANK(FG3),"",COUNTIF(FC12:FC90,"=20"))</f>
        <v>44</v>
      </c>
      <c r="FC94" s="454"/>
      <c r="FD94" s="455">
        <f>IF(ISBLANK(FG3),"",FB94/FB92)</f>
        <v>0.93617021276595747</v>
      </c>
      <c r="FE94" s="455"/>
      <c r="FF94" s="455"/>
      <c r="FG94" s="476"/>
      <c r="FH94" s="84"/>
      <c r="FI94" s="454">
        <f>IF(ISBLANK(FN3),"",COUNTIF(FJ12:FJ90,"=20"))</f>
        <v>36</v>
      </c>
      <c r="FJ94" s="454"/>
      <c r="FK94" s="455">
        <f>IF(ISBLANK(FN3),"",FI94/FI92)</f>
        <v>0.76595744680851063</v>
      </c>
      <c r="FL94" s="455"/>
      <c r="FM94" s="455"/>
      <c r="FN94" s="476"/>
      <c r="FO94" s="84"/>
      <c r="FP94" s="454">
        <f>IF(ISBLANK(DJ3),"",COUNTIF(FQ12:FQ90,"=20"))</f>
        <v>3</v>
      </c>
      <c r="FQ94" s="454"/>
      <c r="FR94" s="455">
        <f>IF(ISBLANK(DJ3),"",FP94/FP92)</f>
        <v>5.8823529411764705E-2</v>
      </c>
      <c r="FS94" s="455"/>
      <c r="FT94" s="455"/>
      <c r="FU94" s="476"/>
      <c r="FV94" s="84"/>
      <c r="FW94" s="454">
        <f>IF(ISBLANK(GB3),"",COUNTIF(FX12:FX90,"=20"))</f>
        <v>0</v>
      </c>
      <c r="FX94" s="454"/>
      <c r="FY94" s="455">
        <f>IF(ISBLANK(GB3),"",FW94/FW92)</f>
        <v>0</v>
      </c>
      <c r="FZ94" s="455"/>
      <c r="GA94" s="455"/>
      <c r="GB94" s="476"/>
      <c r="GC94" s="84"/>
      <c r="GD94" s="454">
        <f>IF(ISBLANK(GI3),"",COUNTIF(GE12:GE90,"=20"))</f>
        <v>35</v>
      </c>
      <c r="GE94" s="454"/>
      <c r="GF94" s="455">
        <f>IF(ISBLANK(GI3),"",GD94/GD92)</f>
        <v>0.77777777777777779</v>
      </c>
      <c r="GG94" s="455"/>
      <c r="GH94" s="455"/>
      <c r="GI94" s="476"/>
      <c r="GJ94" s="84"/>
      <c r="GK94" s="454">
        <f>IF(ISBLANK(GP3),"",COUNTIF(GL12:GL90,"=20"))</f>
        <v>2</v>
      </c>
      <c r="GL94" s="454"/>
      <c r="GM94" s="455">
        <f>IF(ISBLANK(GP3),"",GK94/GK92)</f>
        <v>4.2553191489361701E-2</v>
      </c>
      <c r="GN94" s="455"/>
      <c r="GO94" s="455"/>
      <c r="GP94" s="476"/>
      <c r="GQ94" s="84"/>
      <c r="GR94" s="454">
        <f>IF(ISBLANK(GW3),"",COUNTIF(GS12:GS90,"=20"))</f>
        <v>34</v>
      </c>
      <c r="GS94" s="454"/>
      <c r="GT94" s="455">
        <f>IF(ISBLANK(GI3),"",GR94/GR92)</f>
        <v>0.75555555555555554</v>
      </c>
      <c r="GU94" s="455"/>
      <c r="GV94" s="455"/>
      <c r="GW94" s="476"/>
      <c r="GX94" s="84"/>
      <c r="GY94" s="454">
        <f>IF(ISBLANK(HD3),"",COUNTIF(GZ12:GZ90,"=20"))</f>
        <v>48</v>
      </c>
      <c r="GZ94" s="454"/>
      <c r="HA94" s="455">
        <f>IF(ISBLANK(HD3),"",GY94/GY92)</f>
        <v>0.96</v>
      </c>
      <c r="HB94" s="455"/>
      <c r="HC94" s="455"/>
      <c r="HD94" s="476"/>
      <c r="HE94" s="84"/>
      <c r="HF94" s="454">
        <f>IF(ISBLANK(HK3),"",COUNTIF(HG12:HG90,"=20"))</f>
        <v>24</v>
      </c>
      <c r="HG94" s="454"/>
      <c r="HH94" s="455">
        <f>IF(ISBLANK(HK3),"",HF94/HF92)</f>
        <v>0.5</v>
      </c>
      <c r="HI94" s="455"/>
      <c r="HJ94" s="455"/>
      <c r="HK94" s="476"/>
      <c r="HL94" s="84"/>
      <c r="HM94" s="454">
        <f>IF(ISBLANK(HR3),"",COUNTIF(HN12:HN90,"=20"))</f>
        <v>40</v>
      </c>
      <c r="HN94" s="454"/>
      <c r="HO94" s="455">
        <f>IF(ISBLANK(HR3),"",HM94/HM92)</f>
        <v>0.83333333333333337</v>
      </c>
      <c r="HP94" s="455"/>
      <c r="HQ94" s="455"/>
      <c r="HR94" s="476"/>
      <c r="HS94" s="84"/>
      <c r="HT94" s="454">
        <f>IF(ISBLANK(HY3),"",COUNTIF(HU12:HU90,"=20"))</f>
        <v>42</v>
      </c>
      <c r="HU94" s="454"/>
      <c r="HV94" s="455">
        <f>IF(ISBLANK(HR3),"",HT94/HT92)</f>
        <v>0.91304347826086951</v>
      </c>
      <c r="HW94" s="455"/>
      <c r="HX94" s="455"/>
      <c r="HY94" s="476"/>
      <c r="HZ94" s="84"/>
      <c r="IA94" s="454">
        <f>IF(ISBLANK(IF3),"",COUNTIF(IB12:IB90,"=20"))</f>
        <v>3</v>
      </c>
      <c r="IB94" s="454"/>
      <c r="IC94" s="455">
        <f>IF(ISBLANK(IF3),"",IA94/IA92)</f>
        <v>6.1224489795918366E-2</v>
      </c>
      <c r="ID94" s="455"/>
      <c r="IE94" s="455"/>
      <c r="IF94" s="476"/>
      <c r="IG94" s="84"/>
      <c r="IH94" s="454">
        <f>IF(ISBLANK(IF3),"",COUNTIF(II12:II90,"=20"))</f>
        <v>44</v>
      </c>
      <c r="II94" s="454"/>
      <c r="IJ94" s="455">
        <f>IF(ISBLANK(IF3),"",IH94/IH92)</f>
        <v>0.97777777777777775</v>
      </c>
      <c r="IK94" s="455"/>
      <c r="IL94" s="455"/>
      <c r="IM94" s="476"/>
      <c r="IN94" s="84"/>
      <c r="IO94" s="454">
        <f>IF(ISBLANK(IT3),"",COUNTIF(IP12:IP90,"=20"))</f>
        <v>40</v>
      </c>
      <c r="IP94" s="454"/>
      <c r="IQ94" s="455">
        <f>IF(ISBLANK(IT3),"",IO94/IO92)</f>
        <v>0.86956521739130432</v>
      </c>
      <c r="IR94" s="455"/>
      <c r="IS94" s="455"/>
      <c r="IT94" s="476"/>
      <c r="IU94" s="84"/>
      <c r="IV94" s="454">
        <f>IF(ISBLANK(JA3),"",COUNTIF(IW12:IW90,"=20"))</f>
        <v>0</v>
      </c>
      <c r="IW94" s="454"/>
      <c r="IX94" s="455">
        <f>IF(ISBLANK(JA3),"",IV94/IV92)</f>
        <v>0</v>
      </c>
      <c r="IY94" s="455"/>
      <c r="IZ94" s="455"/>
      <c r="JA94" s="476"/>
      <c r="JB94" s="84"/>
      <c r="JC94" s="454">
        <f>IF(ISBLANK(JH3),"",COUNTIF(JD12:JD90,"=20"))</f>
        <v>33</v>
      </c>
      <c r="JD94" s="454"/>
      <c r="JE94" s="455">
        <f>IF(ISBLANK(JH3),"",JC94/JC92)</f>
        <v>0.7857142857142857</v>
      </c>
      <c r="JF94" s="455"/>
      <c r="JG94" s="455"/>
      <c r="JH94" s="476"/>
      <c r="JI94" s="84"/>
      <c r="JJ94" s="454">
        <f>IF(ISBLANK(JH3),"",COUNTIF(JK12:JK90,"=20"))</f>
        <v>0</v>
      </c>
      <c r="JK94" s="454"/>
      <c r="JL94" s="455" t="e">
        <f>IF(ISBLANK(JH3),"",JJ94/JJ92)</f>
        <v>#DIV/0!</v>
      </c>
      <c r="JM94" s="455"/>
      <c r="JN94" s="455"/>
      <c r="JO94" s="476"/>
      <c r="JP94" s="84"/>
      <c r="JQ94" s="454">
        <f>IF(ISBLANK(JV3),"",COUNTIF(JR12:JR90,"=20"))</f>
        <v>40</v>
      </c>
      <c r="JR94" s="454"/>
      <c r="JS94" s="455">
        <f>IF(ISBLANK(JV3),"",JQ94/JQ92)</f>
        <v>0.95238095238095233</v>
      </c>
      <c r="JT94" s="455"/>
      <c r="JU94" s="455"/>
      <c r="JV94" s="476"/>
      <c r="JW94" s="84"/>
      <c r="JX94" s="454">
        <f>IF(ISBLANK(KQ3),"",COUNTIF(JY12:JY90,"=20"))</f>
        <v>0</v>
      </c>
      <c r="JY94" s="454"/>
      <c r="JZ94" s="455" t="e">
        <f>IF(ISBLANK(KQ3),"",JX94/JX92)</f>
        <v>#DIV/0!</v>
      </c>
      <c r="KA94" s="455"/>
      <c r="KB94" s="455"/>
      <c r="KC94" s="476"/>
      <c r="KD94" s="84"/>
      <c r="KE94" s="454">
        <f>IF(ISBLANK(KJ3),"",COUNTIF(KF12:KF90,"=20"))</f>
        <v>45</v>
      </c>
      <c r="KF94" s="454"/>
      <c r="KG94" s="455">
        <f>IF(ISBLANK(KJ3),"",KE94/KE92)</f>
        <v>0.97826086956521741</v>
      </c>
      <c r="KH94" s="455"/>
      <c r="KI94" s="455"/>
      <c r="KJ94" s="476"/>
      <c r="KK94" s="84"/>
      <c r="KL94" s="454">
        <f>IF(ISBLANK(KQ3),"",COUNTIF(KM12:KM90,"=20"))</f>
        <v>8</v>
      </c>
      <c r="KM94" s="454"/>
      <c r="KN94" s="455">
        <f>IF(ISBLANK(KQ3),"",KL94/KL92)</f>
        <v>0.18604651162790697</v>
      </c>
      <c r="KO94" s="455"/>
      <c r="KP94" s="455"/>
      <c r="KQ94" s="476"/>
      <c r="KR94" s="84"/>
      <c r="KS94" s="454">
        <f>IF(ISBLANK(KX3),"",COUNTIF(KT12:KT90,"=20"))</f>
        <v>38</v>
      </c>
      <c r="KT94" s="454"/>
      <c r="KU94" s="455">
        <f>IF(ISBLANK(KX3),"",KS94/KS92)</f>
        <v>0.88372093023255816</v>
      </c>
      <c r="KV94" s="455"/>
      <c r="KW94" s="455"/>
      <c r="KX94" s="476"/>
      <c r="KY94" s="85"/>
      <c r="KZ94" s="454" t="str">
        <f>IF(ISBLANK(LE3),"",COUNTIF(LA12:LA90,"=20"))</f>
        <v/>
      </c>
      <c r="LA94" s="454"/>
      <c r="LB94" s="455" t="str">
        <f>IF(ISBLANK(LE3),"",KZ94/KZ92)</f>
        <v/>
      </c>
      <c r="LC94" s="455"/>
      <c r="LD94" s="455"/>
      <c r="LE94" s="476"/>
      <c r="LF94" s="84"/>
      <c r="LG94" s="454" t="str">
        <f>IF(ISBLANK(LE3),"",COUNTIF(LH12:LH90,"=20"))</f>
        <v/>
      </c>
      <c r="LH94" s="454"/>
      <c r="LI94" s="455" t="str">
        <f>IF(ISBLANK(LE3),"",LG94/LG92)</f>
        <v/>
      </c>
      <c r="LJ94" s="455"/>
      <c r="LK94" s="455"/>
      <c r="LL94" s="476"/>
      <c r="LM94" s="84"/>
      <c r="LN94" s="454" t="str">
        <f>IF(ISBLANK(LS3),"",COUNTIF(LO12:LO90,"=20"))</f>
        <v/>
      </c>
      <c r="LO94" s="454"/>
      <c r="LP94" s="455" t="str">
        <f>IF(ISBLANK(LS3),"",LN94/LN92)</f>
        <v/>
      </c>
      <c r="LQ94" s="455"/>
      <c r="LR94" s="455"/>
      <c r="LS94" s="476"/>
      <c r="LT94" s="84"/>
      <c r="LU94" s="454" t="str">
        <f>IF(ISBLANK(LS3),"",COUNTIF(LV12:LV90,"=20"))</f>
        <v/>
      </c>
      <c r="LV94" s="454"/>
      <c r="LW94" s="455" t="str">
        <f>IF(ISBLANK(LS3),"",LU94/LU92)</f>
        <v/>
      </c>
      <c r="LX94" s="455"/>
      <c r="LY94" s="455"/>
      <c r="LZ94" s="476"/>
      <c r="MA94" s="84"/>
      <c r="MB94" s="454" t="str">
        <f>IF(ISBLANK(MG3),"",COUNTIF(MC12:MC90,"=20"))</f>
        <v/>
      </c>
      <c r="MC94" s="454"/>
      <c r="MD94" s="455" t="str">
        <f>IF(ISBLANK(MG3),"",MB94/MB92)</f>
        <v/>
      </c>
      <c r="ME94" s="455"/>
      <c r="MF94" s="455"/>
      <c r="MG94" s="476"/>
      <c r="MH94" s="84"/>
      <c r="MI94" s="454" t="str">
        <f>IF(ISBLANK(MN3),"",COUNTIF(MJ12:MJ90,"=20"))</f>
        <v/>
      </c>
      <c r="MJ94" s="454"/>
      <c r="MK94" s="455" t="str">
        <f>IF(ISBLANK(MN3),"",MI94/MI92)</f>
        <v/>
      </c>
      <c r="ML94" s="455"/>
      <c r="MM94" s="455"/>
      <c r="MN94" s="476"/>
      <c r="MO94" s="84"/>
      <c r="MP94" s="454" t="str">
        <f>IF(ISBLANK(MU3),"",COUNTIF(MQ12:MQ90,"=20"))</f>
        <v/>
      </c>
      <c r="MQ94" s="454"/>
      <c r="MR94" s="455" t="str">
        <f>IF(ISBLANK(MU3),"",MP94/MP92)</f>
        <v/>
      </c>
      <c r="MS94" s="455"/>
      <c r="MT94" s="455"/>
      <c r="MU94" s="476"/>
      <c r="MV94" s="84"/>
      <c r="MW94" s="454" t="str">
        <f>IF(ISBLANK(NP3),"",COUNTIF(MX12:MX90,"=20"))</f>
        <v/>
      </c>
      <c r="MX94" s="454"/>
      <c r="MY94" s="455" t="str">
        <f>IF(ISBLANK(NP3),"",MW94/MW92)</f>
        <v/>
      </c>
      <c r="MZ94" s="455"/>
      <c r="NA94" s="455"/>
      <c r="NB94" s="476"/>
      <c r="NC94" s="84"/>
      <c r="ND94" s="454" t="str">
        <f>IF(ISBLANK(NB3),"",COUNTIF(NE12:NE90,"=20"))</f>
        <v/>
      </c>
      <c r="NE94" s="454"/>
      <c r="NF94" s="455" t="str">
        <f>IF(ISBLANK(NB3),"",ND94/ND92)</f>
        <v/>
      </c>
      <c r="NG94" s="455"/>
      <c r="NH94" s="455"/>
      <c r="NI94" s="476"/>
      <c r="NJ94" s="84"/>
      <c r="NK94" s="454" t="str">
        <f>IF(ISBLANK(OD3),"",COUNTIF(NL12:NL90,"=20"))</f>
        <v/>
      </c>
      <c r="NL94" s="454"/>
      <c r="NM94" s="455" t="str">
        <f>IF(ISBLANK(OD3),"",NK94/NK92)</f>
        <v/>
      </c>
      <c r="NN94" s="455"/>
      <c r="NO94" s="455"/>
      <c r="NP94" s="476"/>
      <c r="NQ94" s="84"/>
      <c r="NR94" s="454" t="str">
        <f>IF(ISBLANK(NI3),"",COUNTIF(NS12:NS90,"=20"))</f>
        <v/>
      </c>
      <c r="NS94" s="454"/>
      <c r="NT94" s="455" t="str">
        <f>IF(ISBLANK(NI3),"",NR94/NR92)</f>
        <v/>
      </c>
      <c r="NU94" s="455"/>
      <c r="NV94" s="455"/>
      <c r="NW94" s="476"/>
      <c r="NX94" s="84"/>
      <c r="NY94" s="454" t="str">
        <f>IF(ISBLANK(OK3),"",COUNTIF(NZ12:NZ90,"=20"))</f>
        <v/>
      </c>
      <c r="NZ94" s="454"/>
      <c r="OA94" s="455" t="str">
        <f>IF(ISBLANK(OK3),"",NY94/NY92)</f>
        <v/>
      </c>
      <c r="OB94" s="455"/>
      <c r="OC94" s="455"/>
      <c r="OD94" s="476"/>
      <c r="OE94" s="84"/>
      <c r="OF94" s="454" t="str">
        <f>IF(ISBLANK(NW3),"",COUNTIF(OG12:OG90,"=20"))</f>
        <v/>
      </c>
      <c r="OG94" s="454"/>
      <c r="OH94" s="455" t="str">
        <f>IF(ISBLANK(NW3),"",OF94/OF92)</f>
        <v/>
      </c>
      <c r="OI94" s="455"/>
      <c r="OJ94" s="455"/>
      <c r="OK94" s="476"/>
      <c r="OL94" s="84"/>
      <c r="OM94" s="454" t="str">
        <f>IF(ISBLANK(OR3),"",COUNTIF(ON12:ON90,"=20"))</f>
        <v/>
      </c>
      <c r="ON94" s="454"/>
      <c r="OO94" s="455" t="str">
        <f>IF(ISBLANK(OR3),"",OM94/OM92)</f>
        <v/>
      </c>
      <c r="OP94" s="455"/>
      <c r="OQ94" s="455"/>
      <c r="OR94" s="476"/>
      <c r="OS94" s="84"/>
      <c r="OT94" s="454" t="str">
        <f>IF(ISBLANK(OY3),"",COUNTIF(OU12:OU90,"=20"))</f>
        <v/>
      </c>
      <c r="OU94" s="454"/>
      <c r="OV94" s="455" t="str">
        <f>IF(ISBLANK(OY3),"",OT94/OT92)</f>
        <v/>
      </c>
      <c r="OW94" s="455"/>
      <c r="OX94" s="455"/>
      <c r="OY94" s="476"/>
      <c r="OZ94" s="84"/>
      <c r="PA94" s="454" t="str">
        <f>IF(ISBLANK(PF3),"",COUNTIF(PB12:PB90,"=20"))</f>
        <v/>
      </c>
      <c r="PB94" s="454"/>
      <c r="PC94" s="455" t="str">
        <f>IF(ISBLANK(PF3),"",PA94/PA92)</f>
        <v/>
      </c>
      <c r="PD94" s="455"/>
      <c r="PE94" s="455"/>
      <c r="PF94" s="476"/>
      <c r="PG94" s="84"/>
      <c r="PH94" s="454" t="str">
        <f>IF(ISBLANK(PM3),"",COUNTIF(PI12:PI90,"=20"))</f>
        <v/>
      </c>
      <c r="PI94" s="454"/>
      <c r="PJ94" s="455" t="str">
        <f>IF(ISBLANK(PM3),"",PH94/PH92)</f>
        <v/>
      </c>
      <c r="PK94" s="455"/>
      <c r="PL94" s="455"/>
      <c r="PM94" s="476"/>
      <c r="PN94" s="84"/>
      <c r="PO94" s="454" t="str">
        <f>IF(ISBLANK(PT3),"",COUNTIF(PP12:PP90,"=20"))</f>
        <v/>
      </c>
      <c r="PP94" s="454"/>
      <c r="PQ94" s="455" t="str">
        <f>IF(ISBLANK(PT3),"",PO94/PO92)</f>
        <v/>
      </c>
      <c r="PR94" s="455"/>
      <c r="PS94" s="455"/>
      <c r="PT94" s="476"/>
      <c r="PU94" s="84"/>
      <c r="PV94" s="454" t="str">
        <f>IF(ISBLANK(QA3),"",COUNTIF(PW12:PW90,"=20"))</f>
        <v/>
      </c>
      <c r="PW94" s="454"/>
      <c r="PX94" s="455" t="str">
        <f>IF(ISBLANK(QA3),"",PV94/PV92)</f>
        <v/>
      </c>
      <c r="PY94" s="455"/>
      <c r="PZ94" s="455"/>
      <c r="QA94" s="476"/>
      <c r="QB94" s="84"/>
      <c r="QC94" s="454" t="str">
        <f>IF(ISBLANK(QH3),"",COUNTIF(QD12:QD90,"=20"))</f>
        <v/>
      </c>
      <c r="QD94" s="454"/>
      <c r="QE94" s="455" t="str">
        <f>IF(ISBLANK(QH3),"",QC94/QC92)</f>
        <v/>
      </c>
      <c r="QF94" s="455"/>
      <c r="QG94" s="455"/>
      <c r="QH94" s="476"/>
      <c r="QI94" s="85"/>
      <c r="QJ94" s="454" t="str">
        <f>IF(ISBLANK(QV3),"",COUNTIF(QK12:QK90,"=20"))</f>
        <v/>
      </c>
      <c r="QK94" s="454"/>
      <c r="QL94" s="455" t="str">
        <f>IF(ISBLANK(QV3),"",QJ94/QJ92)</f>
        <v/>
      </c>
      <c r="QM94" s="455"/>
      <c r="QN94" s="455"/>
      <c r="QO94" s="476"/>
      <c r="QP94" s="85"/>
      <c r="QQ94" s="454" t="str">
        <f>IF(ISBLANK(QO3),"",COUNTIF(QR12:QR90,"=20"))</f>
        <v/>
      </c>
      <c r="QR94" s="454"/>
      <c r="QS94" s="455" t="str">
        <f>IF(ISBLANK(QO3),"",QQ94/QQ92)</f>
        <v/>
      </c>
      <c r="QT94" s="455"/>
      <c r="QU94" s="455"/>
      <c r="QV94" s="476"/>
    </row>
    <row r="95" spans="1:464" ht="15" customHeight="1" x14ac:dyDescent="0.2">
      <c r="A95" s="517"/>
      <c r="B95" s="86" t="s">
        <v>147</v>
      </c>
      <c r="C95" s="80"/>
      <c r="D95" s="454">
        <f>IF(ISBLANK(I3),"",COUNTIF(F12:F90,"=20")+COUNTIF(F12:F90,"=30"))</f>
        <v>0</v>
      </c>
      <c r="E95" s="454"/>
      <c r="F95" s="455" t="e">
        <f>IF(ISBLANK(I3),"",D95/D92)</f>
        <v>#DIV/0!</v>
      </c>
      <c r="G95" s="455"/>
      <c r="H95" s="293"/>
      <c r="I95" s="87"/>
      <c r="J95" s="83"/>
      <c r="K95" s="454">
        <f>IF(ISBLANK(P3),"",COUNTIF(M12:M90,"=20")+COUNTIF(M12:M90,"=30"))</f>
        <v>6</v>
      </c>
      <c r="L95" s="454"/>
      <c r="M95" s="455">
        <f>IF(ISBLANK(P3),"",K95/K92)</f>
        <v>8.9552238805970144E-2</v>
      </c>
      <c r="N95" s="455"/>
      <c r="O95" s="293"/>
      <c r="P95" s="87"/>
      <c r="Q95" s="84"/>
      <c r="R95" s="454">
        <f>IF(ISBLANK(W3),"",COUNTIF(T12:T90,"=20")+COUNTIF(T12:T90,"=30"))</f>
        <v>45</v>
      </c>
      <c r="S95" s="454"/>
      <c r="T95" s="455">
        <f>IF(ISBLANK(W3),"",R95/R92)</f>
        <v>0.72580645161290325</v>
      </c>
      <c r="U95" s="455"/>
      <c r="V95" s="293"/>
      <c r="W95" s="87"/>
      <c r="X95" s="84"/>
      <c r="Y95" s="454">
        <f>IF(ISBLANK(AD3),"",COUNTIF(AA12:AA90,"=20")+COUNTIF(AA12:AA90,"=30"))</f>
        <v>4</v>
      </c>
      <c r="Z95" s="454"/>
      <c r="AA95" s="455">
        <f>IF(ISBLANK(AD3),"",Y95/Y92)</f>
        <v>6.4516129032258063E-2</v>
      </c>
      <c r="AB95" s="455"/>
      <c r="AC95" s="293"/>
      <c r="AD95" s="87"/>
      <c r="AE95" s="84"/>
      <c r="AF95" s="454">
        <f>IF(ISBLANK(AK3),"",COUNTIF(AH12:AH90,"=20")+COUNTIF(AH12:AH90,"=30"))</f>
        <v>27</v>
      </c>
      <c r="AG95" s="454"/>
      <c r="AH95" s="455">
        <f>IF(ISBLANK(AK3),"",AF95/AF92)</f>
        <v>0.46551724137931033</v>
      </c>
      <c r="AI95" s="455"/>
      <c r="AJ95" s="293"/>
      <c r="AK95" s="87"/>
      <c r="AL95" s="84"/>
      <c r="AM95" s="454">
        <f>IF(ISBLANK(AR3),"",COUNTIF(AO12:AO90,"=20")+COUNTIF(AO12:AO90,"=30"))</f>
        <v>3</v>
      </c>
      <c r="AN95" s="454"/>
      <c r="AO95" s="455">
        <f>IF(ISBLANK(AR3),"",AM95/AM92)</f>
        <v>4.8387096774193547E-2</v>
      </c>
      <c r="AP95" s="455"/>
      <c r="AQ95" s="293"/>
      <c r="AR95" s="87"/>
      <c r="AS95" s="84"/>
      <c r="AT95" s="525">
        <f>IF(ISBLANK(AY3),"",COUNTIF(AV12:AV90,"=20")+COUNTIF(AV12:AV90,"=30"))</f>
        <v>43</v>
      </c>
      <c r="AU95" s="454"/>
      <c r="AV95" s="455">
        <f>IF(ISBLANK(AY3),"",AT95/AT92)</f>
        <v>0.71666666666666667</v>
      </c>
      <c r="AW95" s="455"/>
      <c r="AX95" s="293"/>
      <c r="AY95" s="87"/>
      <c r="AZ95" s="84"/>
      <c r="BA95" s="454">
        <f>IF(ISBLANK(BF3),"",COUNTIF(BC12:BC90,"=20")+COUNTIF(BC12:BC90,"=30"))</f>
        <v>41</v>
      </c>
      <c r="BB95" s="454"/>
      <c r="BC95" s="455">
        <f>IF(ISBLANK(BF3),"",BA95/BA92)</f>
        <v>0.80392156862745101</v>
      </c>
      <c r="BD95" s="455"/>
      <c r="BE95" s="293"/>
      <c r="BF95" s="87"/>
      <c r="BG95" s="84"/>
      <c r="BH95" s="454">
        <f>IF(ISBLANK(BM3),"",COUNTIF(BJ12:BJ90,"=20")+COUNTIF(BJ12:BJ90,"=30"))</f>
        <v>41</v>
      </c>
      <c r="BI95" s="454"/>
      <c r="BJ95" s="455">
        <f>IF(ISBLANK(BM3),"",BH95/BH92)</f>
        <v>0.7592592592592593</v>
      </c>
      <c r="BK95" s="455"/>
      <c r="BL95" s="293"/>
      <c r="BM95" s="87"/>
      <c r="BN95" s="84"/>
      <c r="BO95" s="454">
        <f>IF(ISBLANK(BT3),"",COUNTIF(BQ12:BQ90,"=20")+COUNTIF(BQ12:BQ90,"=30"))</f>
        <v>0</v>
      </c>
      <c r="BP95" s="454"/>
      <c r="BQ95" s="455">
        <f>IF(ISBLANK(BT3),"",BO95/BO92)</f>
        <v>0</v>
      </c>
      <c r="BR95" s="455"/>
      <c r="BS95" s="293"/>
      <c r="BT95" s="87"/>
      <c r="BU95" s="84"/>
      <c r="BV95" s="454">
        <f>IF(ISBLANK(CA3),"",COUNTIF(BX12:BX90,"=20")+COUNTIF(BX12:BX90,"=30"))</f>
        <v>13</v>
      </c>
      <c r="BW95" s="454"/>
      <c r="BX95" s="455">
        <f>IF(ISBLANK(CA3),"",BV95/BV92)</f>
        <v>0.22807017543859648</v>
      </c>
      <c r="BY95" s="455"/>
      <c r="BZ95" s="293"/>
      <c r="CA95" s="87"/>
      <c r="CB95" s="84"/>
      <c r="CC95" s="454">
        <f>IF(ISBLANK(CH3),"",COUNTIF(CE12:CE90,"=20")+COUNTIF(CE12:CE90,"=30"))</f>
        <v>28</v>
      </c>
      <c r="CD95" s="454"/>
      <c r="CE95" s="455">
        <f>IF(ISBLANK(CH3),"",CC95/CC92)</f>
        <v>0.51851851851851849</v>
      </c>
      <c r="CF95" s="455"/>
      <c r="CG95" s="293"/>
      <c r="CH95" s="87"/>
      <c r="CI95" s="84"/>
      <c r="CJ95" s="454">
        <f>IF(ISBLANK(CO3),"",COUNTIF(CL12:CL90,"=20")+COUNTIF(CL12:CL90,"=30"))</f>
        <v>40</v>
      </c>
      <c r="CK95" s="454"/>
      <c r="CL95" s="455">
        <f>IF(ISBLANK(CO3),"",CJ95/CJ92)</f>
        <v>0.70175438596491224</v>
      </c>
      <c r="CM95" s="455"/>
      <c r="CN95" s="293"/>
      <c r="CO95" s="87"/>
      <c r="CP95" s="84"/>
      <c r="CQ95" s="454">
        <f>IF(ISBLANK(CV3),"",COUNTIF(CS12:CS90,"=20")+COUNTIF(CS12:CS90,"=30"))</f>
        <v>46</v>
      </c>
      <c r="CR95" s="454"/>
      <c r="CS95" s="455">
        <f>IF(ISBLANK(CV3),"",CQ95/CQ92)</f>
        <v>0.85185185185185186</v>
      </c>
      <c r="CT95" s="455"/>
      <c r="CU95" s="293"/>
      <c r="CV95" s="87"/>
      <c r="CW95" s="84"/>
      <c r="CX95" s="454">
        <f>IF(ISBLANK(DC3),"",COUNTIF(CZ12:CZ90,"=20")+COUNTIF(CZ12:CZ90,"=30"))</f>
        <v>45</v>
      </c>
      <c r="CY95" s="454"/>
      <c r="CZ95" s="455">
        <f>IF(ISBLANK(DC3),"",CX95/CX92)</f>
        <v>0.84905660377358494</v>
      </c>
      <c r="DA95" s="455"/>
      <c r="DB95" s="293"/>
      <c r="DC95" s="87"/>
      <c r="DD95" s="84"/>
      <c r="DE95" s="454">
        <f>IF(ISBLANK(DJ3),"",COUNTIF(DG12:DG90,"=20")+COUNTIF(DG12:DG90,"=30"))</f>
        <v>32</v>
      </c>
      <c r="DF95" s="454"/>
      <c r="DG95" s="455">
        <f>IF(ISBLANK(DJ3),"",DE95/DE92)</f>
        <v>0.61538461538461542</v>
      </c>
      <c r="DH95" s="455"/>
      <c r="DI95" s="293"/>
      <c r="DJ95" s="87"/>
      <c r="DK95" s="84"/>
      <c r="DL95" s="454">
        <f>IF(ISBLANK(DQ3),"",COUNTIF(DN12:DN90,"=20")+COUNTIF(DN12:DN90,"=30"))</f>
        <v>0</v>
      </c>
      <c r="DM95" s="454"/>
      <c r="DN95" s="455">
        <f>IF(ISBLANK(DQ3),"",DL95/DL92)</f>
        <v>0</v>
      </c>
      <c r="DO95" s="455"/>
      <c r="DP95" s="293"/>
      <c r="DQ95" s="87"/>
      <c r="DR95" s="84"/>
      <c r="DS95" s="454">
        <f>IF(ISBLANK(DX3),"",COUNTIF(DU12:DU90,"=20")+COUNTIF(DU12:DU90,"=30"))</f>
        <v>12</v>
      </c>
      <c r="DT95" s="454"/>
      <c r="DU95" s="455">
        <f>IF(ISBLANK(DX3),"",DS95/DS92)</f>
        <v>0.27272727272727271</v>
      </c>
      <c r="DV95" s="455"/>
      <c r="DW95" s="293"/>
      <c r="DX95" s="87"/>
      <c r="DY95" s="84"/>
      <c r="DZ95" s="454">
        <f>IF(ISBLANK(EE3),"",COUNTIF(EB12:EB90,"=20")+COUNTIF(EB12:EB90,"=30"))</f>
        <v>39</v>
      </c>
      <c r="EA95" s="454"/>
      <c r="EB95" s="455">
        <f>IF(ISBLANK(EE3),"",DZ95/DZ92)</f>
        <v>0.75</v>
      </c>
      <c r="EC95" s="455"/>
      <c r="ED95" s="293"/>
      <c r="EE95" s="87"/>
      <c r="EF95" s="84"/>
      <c r="EG95" s="454">
        <f>IF(ISBLANK(EL3),"",COUNTIF(EI12:EI90,"=20")+COUNTIF(EI12:EI90,"=30"))</f>
        <v>3</v>
      </c>
      <c r="EH95" s="454"/>
      <c r="EI95" s="455">
        <f>IF(ISBLANK(EL3),"",EG95/EG92)</f>
        <v>5.8823529411764705E-2</v>
      </c>
      <c r="EJ95" s="455"/>
      <c r="EK95" s="293"/>
      <c r="EL95" s="87"/>
      <c r="EM95" s="84"/>
      <c r="EN95" s="454">
        <f>IF(ISBLANK(ES3),"",COUNTIF(EP12:EP90,"=20")+COUNTIF(EP12:EP90,"=30"))</f>
        <v>32</v>
      </c>
      <c r="EO95" s="454"/>
      <c r="EP95" s="455">
        <f>IF(ISBLANK(ES3),"",EN95/EN92)</f>
        <v>0.62745098039215685</v>
      </c>
      <c r="EQ95" s="455"/>
      <c r="ER95" s="293"/>
      <c r="ES95" s="87"/>
      <c r="ET95" s="84"/>
      <c r="EU95" s="454">
        <f>IF(ISBLANK(EZ3),"",COUNTIF(EW12:EW90,"=20")+COUNTIF(EW12:EW90,"=30"))</f>
        <v>0</v>
      </c>
      <c r="EV95" s="454"/>
      <c r="EW95" s="455">
        <f>IF(ISBLANK(EZ3),"",EU95/EU92)</f>
        <v>0</v>
      </c>
      <c r="EX95" s="455"/>
      <c r="EY95" s="293"/>
      <c r="EZ95" s="87"/>
      <c r="FA95" s="84"/>
      <c r="FB95" s="454">
        <f>IF(ISBLANK(FG3),"",COUNTIF(FD12:FD90,"=20")+COUNTIF(FD12:FD90,"=30")+COUNTIF(FD12:FD90,"=40"))</f>
        <v>3</v>
      </c>
      <c r="FC95" s="454"/>
      <c r="FD95" s="455">
        <f>IF(ISBLANK(FG3),"",FB95/FB92)</f>
        <v>6.3829787234042548E-2</v>
      </c>
      <c r="FE95" s="455"/>
      <c r="FF95" s="293"/>
      <c r="FG95" s="87"/>
      <c r="FH95" s="84"/>
      <c r="FI95" s="454">
        <f>IF(ISBLANK(FN3),"",COUNTIF(FK12:FK90,"=20")+COUNTIF(FK12:FK90,"=30"))</f>
        <v>30</v>
      </c>
      <c r="FJ95" s="454"/>
      <c r="FK95" s="455">
        <f>IF(ISBLANK(FN3),"",FI95/FI92)</f>
        <v>0.63829787234042556</v>
      </c>
      <c r="FL95" s="455"/>
      <c r="FM95" s="293"/>
      <c r="FN95" s="87"/>
      <c r="FO95" s="84"/>
      <c r="FP95" s="454">
        <f>IF(ISBLANK(DJ3),"",COUNTIF(FR12:FR90,"=20")+COUNTIF(FR12:FR90,"=30"))</f>
        <v>3</v>
      </c>
      <c r="FQ95" s="454"/>
      <c r="FR95" s="455">
        <f>IF(ISBLANK(DJ3),"",FP95/FP92)</f>
        <v>5.8823529411764705E-2</v>
      </c>
      <c r="FS95" s="455"/>
      <c r="FT95" s="293"/>
      <c r="FU95" s="87"/>
      <c r="FV95" s="84"/>
      <c r="FW95" s="454">
        <f>IF(ISBLANK(GB3),"",COUNTIF(FY12:FY90,"=20")+COUNTIF(FY12:FY90,"=30"))</f>
        <v>0</v>
      </c>
      <c r="FX95" s="454"/>
      <c r="FY95" s="455">
        <f>IF(ISBLANK(GB3),"",FW95/FW92)</f>
        <v>0</v>
      </c>
      <c r="FZ95" s="455"/>
      <c r="GA95" s="293"/>
      <c r="GB95" s="87"/>
      <c r="GC95" s="84"/>
      <c r="GD95" s="454">
        <f>IF(ISBLANK(GI3),"",COUNTIF(GF12:GF90,"=20")+COUNTIF(GF12:GF90,"=30"))</f>
        <v>30</v>
      </c>
      <c r="GE95" s="454"/>
      <c r="GF95" s="455">
        <f>IF(ISBLANK(GI3),"",GD95/GD92)</f>
        <v>0.66666666666666663</v>
      </c>
      <c r="GG95" s="455"/>
      <c r="GH95" s="293"/>
      <c r="GI95" s="87"/>
      <c r="GJ95" s="84"/>
      <c r="GK95" s="454">
        <f>IF(ISBLANK(GP3),"",COUNTIF(GM12:GM90,"=20")+COUNTIF(GM12:GM90,"=30"))</f>
        <v>28</v>
      </c>
      <c r="GL95" s="454"/>
      <c r="GM95" s="455">
        <f>IF(ISBLANK(GP3),"",GK95/GK92)</f>
        <v>0.5957446808510638</v>
      </c>
      <c r="GN95" s="455"/>
      <c r="GO95" s="293"/>
      <c r="GP95" s="87"/>
      <c r="GQ95" s="84"/>
      <c r="GR95" s="454">
        <f>IF(ISBLANK(GW3),"",COUNTIF(GT12:GT90,"=20")+COUNTIF(GT12:GT90,"=30"))</f>
        <v>13</v>
      </c>
      <c r="GS95" s="454"/>
      <c r="GT95" s="455">
        <f>IF(ISBLANK(GI3),"",GR95/GR92)</f>
        <v>0.28888888888888886</v>
      </c>
      <c r="GU95" s="455"/>
      <c r="GV95" s="293"/>
      <c r="GW95" s="87"/>
      <c r="GX95" s="84"/>
      <c r="GY95" s="454">
        <f>IF(ISBLANK(HD3),"",COUNTIF(HA12:HA90,"=20")+COUNTIF(HA12:HA90,"=30"))</f>
        <v>34</v>
      </c>
      <c r="GZ95" s="454"/>
      <c r="HA95" s="455">
        <f>IF(ISBLANK(HD3),"",GY95/GY92)</f>
        <v>0.68</v>
      </c>
      <c r="HB95" s="455"/>
      <c r="HC95" s="293"/>
      <c r="HD95" s="87"/>
      <c r="HE95" s="84"/>
      <c r="HF95" s="454">
        <f>IF(ISBLANK(HK3),"",COUNTIF(HH12:HH90,"=20")+COUNTIF(HH12:HH90,"=30"))</f>
        <v>3</v>
      </c>
      <c r="HG95" s="454"/>
      <c r="HH95" s="455">
        <f>IF(ISBLANK(HK3),"",HF95/HF92)</f>
        <v>6.25E-2</v>
      </c>
      <c r="HI95" s="455"/>
      <c r="HJ95" s="293"/>
      <c r="HK95" s="87"/>
      <c r="HL95" s="84"/>
      <c r="HM95" s="454">
        <f>IF(ISBLANK(HR3),"",COUNTIF(HO12:HO90,"=20")+COUNTIF(HO12:HO90,"=30"))</f>
        <v>5</v>
      </c>
      <c r="HN95" s="454"/>
      <c r="HO95" s="455">
        <f>IF(ISBLANK(HR3),"",HM95/HM92)</f>
        <v>0.10416666666666667</v>
      </c>
      <c r="HP95" s="455"/>
      <c r="HQ95" s="293"/>
      <c r="HR95" s="87"/>
      <c r="HS95" s="84"/>
      <c r="HT95" s="454">
        <f>IF(ISBLANK(HY3),"",COUNTIF(HV12:HV90,"=20")+COUNTIF(HV12:HV90,"=30"))</f>
        <v>37</v>
      </c>
      <c r="HU95" s="454"/>
      <c r="HV95" s="455">
        <f>IF(ISBLANK(HR3),"",HT95/HT92)</f>
        <v>0.80434782608695654</v>
      </c>
      <c r="HW95" s="455"/>
      <c r="HX95" s="293"/>
      <c r="HY95" s="87"/>
      <c r="HZ95" s="84"/>
      <c r="IA95" s="454">
        <f>IF(ISBLANK(IF3),"",COUNTIF(IC12:IC90,"=20")+COUNTIF(IC12:IC90,"=30"))</f>
        <v>7</v>
      </c>
      <c r="IB95" s="454"/>
      <c r="IC95" s="455">
        <f>IF(ISBLANK(IF3),"",IA95/IA92)</f>
        <v>0.14285714285714285</v>
      </c>
      <c r="ID95" s="455"/>
      <c r="IE95" s="293"/>
      <c r="IF95" s="87"/>
      <c r="IG95" s="84"/>
      <c r="IH95" s="454">
        <f>IF(ISBLANK(IF3),"",COUNTIF(IJ12:IJ90,"=20")+COUNTIF(IJ12:IJ90,"=30"))</f>
        <v>36</v>
      </c>
      <c r="II95" s="454"/>
      <c r="IJ95" s="455">
        <f>IF(ISBLANK(IF3),"",IH95/IH92)</f>
        <v>0.8</v>
      </c>
      <c r="IK95" s="455"/>
      <c r="IL95" s="293"/>
      <c r="IM95" s="87"/>
      <c r="IN95" s="84"/>
      <c r="IO95" s="454">
        <f>IF(ISBLANK(IT3),"",COUNTIF(IQ12:IQ90,"=20")+COUNTIF(IQ12:IQ90,"=30"))</f>
        <v>19</v>
      </c>
      <c r="IP95" s="454"/>
      <c r="IQ95" s="455">
        <f>IF(ISBLANK(IT3),"",IO95/IO92)</f>
        <v>0.41304347826086957</v>
      </c>
      <c r="IR95" s="455"/>
      <c r="IS95" s="293"/>
      <c r="IT95" s="87"/>
      <c r="IU95" s="84"/>
      <c r="IV95" s="454">
        <f>IF(ISBLANK(JA3),"",COUNTIF(IX12:IX90,"=20")+COUNTIF(IX12:IX90,"=30"))</f>
        <v>1</v>
      </c>
      <c r="IW95" s="454"/>
      <c r="IX95" s="455">
        <f>IF(ISBLANK(JA3),"",IV95/IV92)</f>
        <v>2.0408163265306121E-2</v>
      </c>
      <c r="IY95" s="455"/>
      <c r="IZ95" s="293"/>
      <c r="JA95" s="87"/>
      <c r="JB95" s="84"/>
      <c r="JC95" s="454">
        <f>IF(ISBLANK(JH3),"",COUNTIF(JE12:JE90,"=20")+COUNTIF(JE12:JE90,"=30"))</f>
        <v>40</v>
      </c>
      <c r="JD95" s="454"/>
      <c r="JE95" s="455">
        <f>IF(ISBLANK(JH3),"",JC95/JC92)</f>
        <v>0.95238095238095233</v>
      </c>
      <c r="JF95" s="455"/>
      <c r="JG95" s="293"/>
      <c r="JH95" s="87"/>
      <c r="JI95" s="84"/>
      <c r="JJ95" s="454">
        <f>IF(ISBLANK(JH3),"",COUNTIF(JL12:JL90,"=20")+COUNTIF(JL12:JL90,"=30"))</f>
        <v>0</v>
      </c>
      <c r="JK95" s="454"/>
      <c r="JL95" s="455" t="e">
        <f>IF(ISBLANK(JH3),"",JJ95/JJ92)</f>
        <v>#DIV/0!</v>
      </c>
      <c r="JM95" s="455"/>
      <c r="JN95" s="293"/>
      <c r="JO95" s="87"/>
      <c r="JP95" s="84"/>
      <c r="JQ95" s="454">
        <f>IF(ISBLANK(JV3),"",COUNTIF(JS12:JS90,"=20")+COUNTIF(JS12:JS90,"=30"))</f>
        <v>22</v>
      </c>
      <c r="JR95" s="454"/>
      <c r="JS95" s="455">
        <f>IF(ISBLANK(JV3),"",JQ95/JQ92)</f>
        <v>0.52380952380952384</v>
      </c>
      <c r="JT95" s="455"/>
      <c r="JU95" s="293"/>
      <c r="JV95" s="87"/>
      <c r="JW95" s="84"/>
      <c r="JX95" s="454">
        <f>IF(ISBLANK(KQ3),"",COUNTIF(JZ12:JZ90,"=20")+COUNTIF(JZ12:JZ90,"=30"))</f>
        <v>0</v>
      </c>
      <c r="JY95" s="454"/>
      <c r="JZ95" s="455" t="e">
        <f>IF(ISBLANK(KQ3),"",JX95/JX92)</f>
        <v>#DIV/0!</v>
      </c>
      <c r="KA95" s="455"/>
      <c r="KB95" s="293"/>
      <c r="KC95" s="87"/>
      <c r="KD95" s="84"/>
      <c r="KE95" s="454">
        <f>IF(ISBLANK(KJ3),"",COUNTIF(KG12:KG90,"=20")+COUNTIF(KG12:KG90,"=30"))</f>
        <v>31</v>
      </c>
      <c r="KF95" s="454"/>
      <c r="KG95" s="455">
        <f>IF(ISBLANK(KJ3),"",KE95/KE92)</f>
        <v>0.67391304347826086</v>
      </c>
      <c r="KH95" s="455"/>
      <c r="KI95" s="293"/>
      <c r="KJ95" s="87"/>
      <c r="KK95" s="84"/>
      <c r="KL95" s="454">
        <f>IF(ISBLANK(KQ3),"",COUNTIF(KN12:KN90,"=20")+COUNTIF(KN12:KN90,"=30"))</f>
        <v>0</v>
      </c>
      <c r="KM95" s="454"/>
      <c r="KN95" s="455">
        <f>IF(ISBLANK(KQ3),"",KL95/KL92)</f>
        <v>0</v>
      </c>
      <c r="KO95" s="455"/>
      <c r="KP95" s="293"/>
      <c r="KQ95" s="87"/>
      <c r="KR95" s="84"/>
      <c r="KS95" s="454">
        <f>IF(ISBLANK(KX3),"",COUNTIF(KU12:KU90,"=20")+COUNTIF(KU12:KU90,"=30"))</f>
        <v>4</v>
      </c>
      <c r="KT95" s="454"/>
      <c r="KU95" s="455">
        <f>IF(ISBLANK(KX3),"",KS95/KS92)</f>
        <v>9.3023255813953487E-2</v>
      </c>
      <c r="KV95" s="455"/>
      <c r="KW95" s="293"/>
      <c r="KX95" s="87"/>
      <c r="KY95" s="85"/>
      <c r="KZ95" s="454" t="str">
        <f>IF(ISBLANK(LE3),"",COUNTIF(LB12:LB90,"=20")+COUNTIF(LB12:LB90,"=30"))</f>
        <v/>
      </c>
      <c r="LA95" s="454"/>
      <c r="LB95" s="455" t="str">
        <f>IF(ISBLANK(LE3),"",KZ95/KZ92)</f>
        <v/>
      </c>
      <c r="LC95" s="455"/>
      <c r="LD95" s="293"/>
      <c r="LE95" s="87"/>
      <c r="LF95" s="84"/>
      <c r="LG95" s="454" t="str">
        <f>IF(ISBLANK(LE3),"",COUNTIF(LI12:LI90,"=20")+COUNTIF(LI12:LI90,"=30"))</f>
        <v/>
      </c>
      <c r="LH95" s="454"/>
      <c r="LI95" s="455" t="str">
        <f>IF(ISBLANK(LE3),"",LG95/LG92)</f>
        <v/>
      </c>
      <c r="LJ95" s="455"/>
      <c r="LK95" s="293"/>
      <c r="LL95" s="87"/>
      <c r="LM95" s="84"/>
      <c r="LN95" s="454" t="str">
        <f>IF(ISBLANK(LS3),"",COUNTIF(LP12:LP90,"=20")+COUNTIF(LP12:LP90,"=30"))</f>
        <v/>
      </c>
      <c r="LO95" s="454"/>
      <c r="LP95" s="455" t="str">
        <f>IF(ISBLANK(LS3),"",LN95/LN92)</f>
        <v/>
      </c>
      <c r="LQ95" s="455"/>
      <c r="LR95" s="293"/>
      <c r="LS95" s="87"/>
      <c r="LT95" s="84"/>
      <c r="LU95" s="454" t="str">
        <f>IF(ISBLANK(LS3),"",COUNTIF(LW12:LW90,"=20")+COUNTIF(LW12:LW90,"=30"))</f>
        <v/>
      </c>
      <c r="LV95" s="454"/>
      <c r="LW95" s="455" t="str">
        <f>IF(ISBLANK(LS3),"",LU95/LU92)</f>
        <v/>
      </c>
      <c r="LX95" s="455"/>
      <c r="LY95" s="293"/>
      <c r="LZ95" s="87"/>
      <c r="MA95" s="84"/>
      <c r="MB95" s="454" t="str">
        <f>IF(ISBLANK(MG3),"",COUNTIF(MD12:MD90,"=20")+COUNTIF(MD12:MD90,"=30"))</f>
        <v/>
      </c>
      <c r="MC95" s="454"/>
      <c r="MD95" s="455" t="str">
        <f>IF(ISBLANK(MG3),"",MB95/MB92)</f>
        <v/>
      </c>
      <c r="ME95" s="455"/>
      <c r="MF95" s="293"/>
      <c r="MG95" s="87"/>
      <c r="MH95" s="84"/>
      <c r="MI95" s="454" t="str">
        <f>IF(ISBLANK(MN3),"",COUNTIF(MK12:MK90,"=20")+COUNTIF(MK12:MK90,"=30"))</f>
        <v/>
      </c>
      <c r="MJ95" s="454"/>
      <c r="MK95" s="455" t="str">
        <f>IF(ISBLANK(MN3),"",MI95/MI92)</f>
        <v/>
      </c>
      <c r="ML95" s="455"/>
      <c r="MM95" s="293"/>
      <c r="MN95" s="87"/>
      <c r="MO95" s="84"/>
      <c r="MP95" s="454" t="str">
        <f>IF(ISBLANK(MU3),"",COUNTIF(MR12:MR90,"=20")+COUNTIF(MR12:MR90,"=30"))</f>
        <v/>
      </c>
      <c r="MQ95" s="454"/>
      <c r="MR95" s="455" t="str">
        <f>IF(ISBLANK(MU3),"",MP95/MP92)</f>
        <v/>
      </c>
      <c r="MS95" s="455"/>
      <c r="MT95" s="293"/>
      <c r="MU95" s="87"/>
      <c r="MV95" s="84"/>
      <c r="MW95" s="454" t="str">
        <f>IF(ISBLANK(NP3),"",COUNTIF(MY12:MY90,"=20")+COUNTIF(MY12:MY90,"=30"))</f>
        <v/>
      </c>
      <c r="MX95" s="454"/>
      <c r="MY95" s="455" t="str">
        <f>IF(ISBLANK(NP3),"",MW95/MW92)</f>
        <v/>
      </c>
      <c r="MZ95" s="455"/>
      <c r="NA95" s="293"/>
      <c r="NB95" s="87"/>
      <c r="NC95" s="84"/>
      <c r="ND95" s="454" t="str">
        <f>IF(ISBLANK(NB3),"",COUNTIF(NF12:NF90,"=20")+COUNTIF(NF12:NF90,"=30"))</f>
        <v/>
      </c>
      <c r="NE95" s="454"/>
      <c r="NF95" s="455" t="str">
        <f>IF(ISBLANK(NB3),"",ND95/ND92)</f>
        <v/>
      </c>
      <c r="NG95" s="455"/>
      <c r="NH95" s="293"/>
      <c r="NI95" s="87"/>
      <c r="NJ95" s="84"/>
      <c r="NK95" s="454" t="str">
        <f>IF(ISBLANK(OD3),"",COUNTIF(NM12:NM90,"=20")+COUNTIF(NM12:NM90,"=30"))</f>
        <v/>
      </c>
      <c r="NL95" s="454"/>
      <c r="NM95" s="455" t="str">
        <f>IF(ISBLANK(OD3),"",NK95/NK92)</f>
        <v/>
      </c>
      <c r="NN95" s="455"/>
      <c r="NO95" s="293"/>
      <c r="NP95" s="87"/>
      <c r="NQ95" s="84"/>
      <c r="NR95" s="454" t="str">
        <f>IF(ISBLANK(NI3),"",COUNTIF(NT12:NT90,"=20")+COUNTIF(NT12:NT90,"=30"))</f>
        <v/>
      </c>
      <c r="NS95" s="454"/>
      <c r="NT95" s="455" t="str">
        <f>IF(ISBLANK(NI3),"",NR95/NR92)</f>
        <v/>
      </c>
      <c r="NU95" s="455"/>
      <c r="NV95" s="293"/>
      <c r="NW95" s="87"/>
      <c r="NX95" s="84"/>
      <c r="NY95" s="454" t="str">
        <f>IF(ISBLANK(OK3),"",COUNTIF(OA12:OA90,"=20")+COUNTIF(OA12:OA90,"=30"))</f>
        <v/>
      </c>
      <c r="NZ95" s="454"/>
      <c r="OA95" s="455" t="str">
        <f>IF(ISBLANK(OK3),"",NY95/NY92)</f>
        <v/>
      </c>
      <c r="OB95" s="455"/>
      <c r="OC95" s="293"/>
      <c r="OD95" s="87"/>
      <c r="OE95" s="84"/>
      <c r="OF95" s="454" t="str">
        <f>IF(ISBLANK(NW3),"",COUNTIF(OH12:OH90,"=20")+COUNTIF(OH12:OH90,"=30"))</f>
        <v/>
      </c>
      <c r="OG95" s="454"/>
      <c r="OH95" s="455" t="str">
        <f>IF(ISBLANK(NW3),"",OF95/OF92)</f>
        <v/>
      </c>
      <c r="OI95" s="455"/>
      <c r="OJ95" s="293"/>
      <c r="OK95" s="87"/>
      <c r="OL95" s="84"/>
      <c r="OM95" s="454" t="str">
        <f>IF(ISBLANK(OR3),"",COUNTIF(OO12:OO90,"=20")+COUNTIF(OO12:OO90,"=30"))</f>
        <v/>
      </c>
      <c r="ON95" s="454"/>
      <c r="OO95" s="455" t="str">
        <f>IF(ISBLANK(OR3),"",OM95/OM92)</f>
        <v/>
      </c>
      <c r="OP95" s="455"/>
      <c r="OQ95" s="293"/>
      <c r="OR95" s="87"/>
      <c r="OS95" s="84"/>
      <c r="OT95" s="454" t="str">
        <f>IF(ISBLANK(OY3),"",COUNTIF(OV12:OV90,"=20")+COUNTIF(OV12:OV90,"=30"))</f>
        <v/>
      </c>
      <c r="OU95" s="454"/>
      <c r="OV95" s="455" t="str">
        <f>IF(ISBLANK(OY3),"",OT95/OT92)</f>
        <v/>
      </c>
      <c r="OW95" s="455"/>
      <c r="OX95" s="293"/>
      <c r="OY95" s="87"/>
      <c r="OZ95" s="84"/>
      <c r="PA95" s="454" t="str">
        <f>IF(ISBLANK(PF3),"",COUNTIF(PC12:PC90,"=20")+COUNTIF(PC12:PC90,"=30"))</f>
        <v/>
      </c>
      <c r="PB95" s="454"/>
      <c r="PC95" s="455" t="str">
        <f>IF(ISBLANK(PF3),"",PA95/PA92)</f>
        <v/>
      </c>
      <c r="PD95" s="455"/>
      <c r="PE95" s="293"/>
      <c r="PF95" s="87"/>
      <c r="PG95" s="84"/>
      <c r="PH95" s="454" t="str">
        <f>IF(ISBLANK(PM3),"",COUNTIF(PJ12:PJ90,"=20")+COUNTIF(PJ12:PJ90,"=30"))</f>
        <v/>
      </c>
      <c r="PI95" s="454"/>
      <c r="PJ95" s="455" t="str">
        <f>IF(ISBLANK(PM3),"",PH95/PH92)</f>
        <v/>
      </c>
      <c r="PK95" s="455"/>
      <c r="PL95" s="293"/>
      <c r="PM95" s="87"/>
      <c r="PN95" s="84"/>
      <c r="PO95" s="454" t="str">
        <f>IF(ISBLANK(PT3),"",COUNTIF(PQ12:PQ90,"=20")+COUNTIF(PQ12:PQ90,"=30"))</f>
        <v/>
      </c>
      <c r="PP95" s="454"/>
      <c r="PQ95" s="455" t="str">
        <f>IF(ISBLANK(PT3),"",PO95/PO92)</f>
        <v/>
      </c>
      <c r="PR95" s="455"/>
      <c r="PS95" s="293"/>
      <c r="PT95" s="87"/>
      <c r="PU95" s="84"/>
      <c r="PV95" s="454" t="str">
        <f>IF(ISBLANK(QA3),"",COUNTIF(PX12:PX90,"=20")+COUNTIF(PX12:PX90,"=30"))</f>
        <v/>
      </c>
      <c r="PW95" s="454"/>
      <c r="PX95" s="455" t="str">
        <f>IF(ISBLANK(QA3),"",PV95/PV92)</f>
        <v/>
      </c>
      <c r="PY95" s="455"/>
      <c r="PZ95" s="293"/>
      <c r="QA95" s="87"/>
      <c r="QB95" s="84"/>
      <c r="QC95" s="454" t="str">
        <f>IF(ISBLANK(QH3),"",COUNTIF(QE12:QE90,"=20")+COUNTIF(QE12:QE90,"=30"))</f>
        <v/>
      </c>
      <c r="QD95" s="454"/>
      <c r="QE95" s="455" t="str">
        <f>IF(ISBLANK(QH3),"",QC95/QC92)</f>
        <v/>
      </c>
      <c r="QF95" s="455"/>
      <c r="QG95" s="293"/>
      <c r="QH95" s="87"/>
      <c r="QI95" s="85"/>
      <c r="QJ95" s="454" t="str">
        <f>IF(ISBLANK(QV3),"",COUNTIF(QL12:QL90,"=20")+COUNTIF(QL12:QL90,"=30"))</f>
        <v/>
      </c>
      <c r="QK95" s="454"/>
      <c r="QL95" s="455" t="str">
        <f>IF(ISBLANK(QV3),"",QJ95/QJ92)</f>
        <v/>
      </c>
      <c r="QM95" s="455"/>
      <c r="QN95" s="293"/>
      <c r="QO95" s="87"/>
      <c r="QP95" s="85"/>
      <c r="QQ95" s="454" t="str">
        <f>IF(ISBLANK(QO3),"",COUNTIF(QS12:QS90,"=20")+COUNTIF(QS12:QS90,"=30"))</f>
        <v/>
      </c>
      <c r="QR95" s="454"/>
      <c r="QS95" s="455" t="str">
        <f>IF(ISBLANK(QO3),"",QQ95/QQ92)</f>
        <v/>
      </c>
      <c r="QT95" s="455"/>
      <c r="QU95" s="293"/>
      <c r="QV95" s="87"/>
    </row>
    <row r="96" spans="1:464" ht="15" customHeight="1" x14ac:dyDescent="0.2">
      <c r="A96" s="517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77" t="str">
        <f>IF(ISBLANK(D6),"",D6)</f>
        <v>TAA</v>
      </c>
      <c r="H96" s="477"/>
      <c r="I96" s="453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77" t="str">
        <f>IF(ISBLANK(K6),"",K6)</f>
        <v>Díaz</v>
      </c>
      <c r="O96" s="477"/>
      <c r="P96" s="453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77" t="str">
        <f>IF(ISBLANK(R6),"",R6)</f>
        <v>Díaz</v>
      </c>
      <c r="V96" s="477"/>
      <c r="W96" s="453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77" t="str">
        <f>IF(ISBLANK(Y6),"",Y6)</f>
        <v>Nunez</v>
      </c>
      <c r="AC96" s="477"/>
      <c r="AD96" s="453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77" t="str">
        <f>IF(ISBLANK(AF6),"",AF6)</f>
        <v>Szoboszlai</v>
      </c>
      <c r="AJ96" s="477"/>
      <c r="AK96" s="453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77" t="str">
        <f>IF(ISBLANK(AM6),"",AM6)</f>
        <v>Gakpo</v>
      </c>
      <c r="AQ96" s="477"/>
      <c r="AR96" s="453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77" t="str">
        <f>IF(ISBLANK(AT6),"",AT6)</f>
        <v>Nunez</v>
      </c>
      <c r="AX96" s="477"/>
      <c r="AY96" s="453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77" t="str">
        <f>IF(ISBLANK(BA6),"",BA6)</f>
        <v>Salah</v>
      </c>
      <c r="BE96" s="477"/>
      <c r="BF96" s="453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77" t="str">
        <f>IF(ISBLANK(BH6),"",BH6)</f>
        <v>Gakpo</v>
      </c>
      <c r="BL96" s="477"/>
      <c r="BM96" s="453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77" t="str">
        <f>IF(ISBLANK(BO6),"",BO6)</f>
        <v>Gakpo</v>
      </c>
      <c r="BS96" s="477"/>
      <c r="BT96" s="453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77" t="str">
        <f>IF(ISBLANK(BV6),"",BV6)</f>
        <v>Gravenberch</v>
      </c>
      <c r="BZ96" s="477"/>
      <c r="CA96" s="453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77" t="str">
        <f>IF(ISBLANK(CC6),"",CC6)</f>
        <v>Salah</v>
      </c>
      <c r="CG96" s="477"/>
      <c r="CH96" s="453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77" t="str">
        <f>IF(ISBLANK(CJ6),"",CJ6)</f>
        <v>Salah</v>
      </c>
      <c r="CN96" s="477"/>
      <c r="CO96" s="453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77" t="str">
        <f>IF(ISBLANK(CQ6),"",CQ6)</f>
        <v>Jota</v>
      </c>
      <c r="CU96" s="477"/>
      <c r="CV96" s="453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77" t="str">
        <f>IF(ISBLANK(CX6),"",CX6)</f>
        <v>Jota</v>
      </c>
      <c r="DB96" s="477"/>
      <c r="DC96" s="453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77" t="str">
        <f>IF(ISBLANK(DE6),"",DE6)</f>
        <v>Gakpo</v>
      </c>
      <c r="DI96" s="477"/>
      <c r="DJ96" s="453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77" t="str">
        <f>IF(ISBLANK(DL6),"",DL6)</f>
        <v>Díaz</v>
      </c>
      <c r="DP96" s="477"/>
      <c r="DQ96" s="453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77" t="str">
        <f>IF(ISBLANK(DS6),"",DS6)</f>
        <v>Jota</v>
      </c>
      <c r="DW96" s="477"/>
      <c r="DX96" s="453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77" t="str">
        <f>IF(ISBLANK(DZ6),"",DZ6)</f>
        <v>Salah</v>
      </c>
      <c r="ED96" s="477"/>
      <c r="EE96" s="453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77" t="str">
        <f>IF(ISBLANK(EG6),"",EG6)</f>
        <v>TAA</v>
      </c>
      <c r="EK96" s="477"/>
      <c r="EL96" s="453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77" t="str">
        <f>IF(ISBLANK(EN6),"",EN6)</f>
        <v>Díaz</v>
      </c>
      <c r="ER96" s="477"/>
      <c r="ES96" s="453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77" t="str">
        <f>IF(ISBLANK(EU6),"",EU6)</f>
        <v>MacAllister</v>
      </c>
      <c r="EY96" s="477"/>
      <c r="EZ96" s="453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77" t="str">
        <f>IF(ISBLANK(FB6),"",FB6)</f>
        <v>van Dijk</v>
      </c>
      <c r="FF96" s="477"/>
      <c r="FG96" s="453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77" t="str">
        <f>IF(ISBLANK(FI6),"",FI6)</f>
        <v>Salah</v>
      </c>
      <c r="FM96" s="477"/>
      <c r="FN96" s="453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77" t="str">
        <f>IF(ISBLANK(FP6),"",FP6)</f>
        <v>Quansah</v>
      </c>
      <c r="FT96" s="477"/>
      <c r="FU96" s="453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77" t="str">
        <f>IF(ISBLANK(FW6),"",FW6)</f>
        <v/>
      </c>
      <c r="GA96" s="477"/>
      <c r="GB96" s="453"/>
      <c r="GC96" s="84"/>
      <c r="GD96" s="88"/>
      <c r="GE96" s="293">
        <f>IF(ISBLANK(GD6),"",COUNTIF(Tipy!$FG$6:$FG$84,Výsledky!GG96))</f>
        <v>3</v>
      </c>
      <c r="GF96" s="89">
        <f>IF(ISBLANK(GD6),"",GE96/GD92)</f>
        <v>6.6666666666666666E-2</v>
      </c>
      <c r="GG96" s="477" t="str">
        <f>IF(ISBLANK(GD6),"",GD6)</f>
        <v>Bowen</v>
      </c>
      <c r="GH96" s="477"/>
      <c r="GI96" s="453"/>
      <c r="GJ96" s="84"/>
      <c r="GK96" s="88"/>
      <c r="GL96" s="293">
        <f>IF(ISBLANK(GK6),"",COUNTIF(Tipy!$FM$6:$FM$84,Výsledky!GN96))</f>
        <v>28</v>
      </c>
      <c r="GM96" s="89">
        <f>IF(ISBLANK(GK6),"",GL96/GK92)</f>
        <v>0.5957446808510638</v>
      </c>
      <c r="GN96" s="477" t="str">
        <f>IF(ISBLANK(GK6),"",GK6)</f>
        <v>Salah</v>
      </c>
      <c r="GO96" s="477"/>
      <c r="GP96" s="453"/>
      <c r="GQ96" s="84"/>
      <c r="GR96" s="88"/>
      <c r="GS96" s="293">
        <f>IF(ISBLANK(GR6),"",COUNTIF(Tipy!$FS$6:$FS$84,Výsledky!GU96))</f>
        <v>13</v>
      </c>
      <c r="GT96" s="89">
        <f>IF(ISBLANK(GR6),"",GS96/GR92)</f>
        <v>0.28888888888888886</v>
      </c>
      <c r="GU96" s="477" t="str">
        <f>IF(ISBLANK(GR6),"",GR6)</f>
        <v>Nunez</v>
      </c>
      <c r="GV96" s="477"/>
      <c r="GW96" s="453"/>
      <c r="GX96" s="84"/>
      <c r="GY96" s="88"/>
      <c r="GZ96" s="293">
        <f>IF(ISBLANK(GY6),"",COUNTIF(Tipy!$FY$6:$FY$84,Výsledky!HB96))</f>
        <v>34</v>
      </c>
      <c r="HA96" s="89">
        <f>IF(ISBLANK(GY6),"",GZ96/GY92)</f>
        <v>0.68</v>
      </c>
      <c r="HB96" s="477" t="str">
        <f>IF(ISBLANK(GY6),"",GY6)</f>
        <v>Salah</v>
      </c>
      <c r="HC96" s="477"/>
      <c r="HD96" s="453"/>
      <c r="HE96" s="84"/>
      <c r="HF96" s="88"/>
      <c r="HG96" s="374">
        <f>IF(ISBLANK(HF6),"",COUNTIF(Tipy!$GE$6:$GE$84,Výsledky!HI96))</f>
        <v>3</v>
      </c>
      <c r="HH96" s="89">
        <f>IF(ISBLANK(HF6),"",HG96/HF92)</f>
        <v>6.25E-2</v>
      </c>
      <c r="HI96" s="477" t="str">
        <f>IF(ISBLANK(HF6),"",HF6)</f>
        <v>Díaz</v>
      </c>
      <c r="HJ96" s="477"/>
      <c r="HK96" s="453"/>
      <c r="HL96" s="84"/>
      <c r="HM96" s="88"/>
      <c r="HN96" s="293">
        <f>IF(ISBLANK(HM6),"",COUNTIF(Tipy!$GK$6:$GK$84,Výsledky!HP96))</f>
        <v>0</v>
      </c>
      <c r="HO96" s="89">
        <f>IF(ISBLANK(HM6),"",HN96/HM92)</f>
        <v>0</v>
      </c>
      <c r="HP96" s="477" t="str">
        <f>IF(ISBLANK(HM6),"",HM6)</f>
        <v>Jones</v>
      </c>
      <c r="HQ96" s="477"/>
      <c r="HR96" s="453"/>
      <c r="HS96" s="84"/>
      <c r="HT96" s="88"/>
      <c r="HU96" s="293">
        <f>IF(ISBLANK(HT6),"",COUNTIF(Tipy!$GQ$6:$GQ$84,Výsledky!HW96))</f>
        <v>17</v>
      </c>
      <c r="HV96" s="89">
        <f>IF(ISBLANK(HT6),"",HU96/HT92)</f>
        <v>0.36956521739130432</v>
      </c>
      <c r="HW96" s="477" t="str">
        <f>IF(ISBLANK(HT6),"",HT6)</f>
        <v>Nunez</v>
      </c>
      <c r="HX96" s="477"/>
      <c r="HY96" s="453"/>
      <c r="HZ96" s="84"/>
      <c r="IA96" s="88"/>
      <c r="IB96" s="293">
        <f>IF(ISBLANK(IA6),"",COUNTIF(Tipy!$GW$6:$GW$84,Výsledky!ID96))</f>
        <v>7</v>
      </c>
      <c r="IC96" s="89">
        <f>IF(ISBLANK(IA6),"",IB96/IA92)</f>
        <v>0.14285714285714285</v>
      </c>
      <c r="ID96" s="477" t="str">
        <f>IF(ISBLANK(IA6),"",IA6)</f>
        <v>Díaz</v>
      </c>
      <c r="IE96" s="477"/>
      <c r="IF96" s="453"/>
      <c r="IG96" s="84"/>
      <c r="IH96" s="88"/>
      <c r="II96" s="374">
        <f>IF(ISBLANK(IH6),"",COUNTIF(Tipy!$HC$6:$HC$84,Výsledky!IK96))</f>
        <v>1</v>
      </c>
      <c r="IJ96" s="89">
        <f>IF(ISBLANK(IH6),"",II96/IH92)</f>
        <v>2.2222222222222223E-2</v>
      </c>
      <c r="IK96" s="477" t="str">
        <f>IF(ISBLANK(IH6),"",IH6)</f>
        <v>Jones</v>
      </c>
      <c r="IL96" s="477"/>
      <c r="IM96" s="453"/>
      <c r="IN96" s="84"/>
      <c r="IO96" s="88"/>
      <c r="IP96" s="293">
        <f>IF(ISBLANK(IO6),"",COUNTIF(Tipy!$HI$6:$HI$84,Výsledky!IR96))</f>
        <v>18</v>
      </c>
      <c r="IQ96" s="89">
        <f>IF(ISBLANK(IO6),"",IP96/IO92)</f>
        <v>0.39130434782608697</v>
      </c>
      <c r="IR96" s="477" t="str">
        <f>IF(ISBLANK(IO6),"",IO6)</f>
        <v>Jota</v>
      </c>
      <c r="IS96" s="477"/>
      <c r="IT96" s="453"/>
      <c r="IU96" s="84"/>
      <c r="IV96" s="88"/>
      <c r="IW96" s="293">
        <f>IF(ISBLANK(IV6),"",COUNTIF(Tipy!$HO$6:$HO$84,Výsledky!IY96))</f>
        <v>1</v>
      </c>
      <c r="IX96" s="89">
        <f>IF(ISBLANK(IV6),"",IW96/IV92)</f>
        <v>2.0408163265306121E-2</v>
      </c>
      <c r="IY96" s="477" t="str">
        <f>IF(ISBLANK(IV6),"",IV6)</f>
        <v>Saka</v>
      </c>
      <c r="IZ96" s="477"/>
      <c r="JA96" s="453"/>
      <c r="JB96" s="84"/>
      <c r="JC96" s="88"/>
      <c r="JD96" s="293">
        <f>IF(ISBLANK(JC6),"",COUNTIF(Tipy!$HU$6:$HU$84,Výsledky!JF96))</f>
        <v>20</v>
      </c>
      <c r="JE96" s="89">
        <f>IF(ISBLANK(JC6),"",JD96/JC92)</f>
        <v>0.47619047619047616</v>
      </c>
      <c r="JF96" s="477" t="str">
        <f>IF(ISBLANK(JC6),"",JC6)</f>
        <v>Jota</v>
      </c>
      <c r="JG96" s="477"/>
      <c r="JH96" s="453"/>
      <c r="JI96" s="84"/>
      <c r="JJ96" s="88"/>
      <c r="JK96" s="374" t="str">
        <f>IF(ISBLANK(JJ6),"",COUNTIF(Tipy!$IA$6:$IA$84,Výsledky!JM96))</f>
        <v/>
      </c>
      <c r="JL96" s="89" t="str">
        <f>IF(ISBLANK(JJ6),"",JK96/JJ89)</f>
        <v/>
      </c>
      <c r="JM96" s="477" t="str">
        <f>IF(ISBLANK(JJ6),"",JJ6)</f>
        <v/>
      </c>
      <c r="JN96" s="477"/>
      <c r="JO96" s="453"/>
      <c r="JP96" s="84"/>
      <c r="JQ96" s="88"/>
      <c r="JR96" s="293">
        <f>IF(ISBLANK(JQ6),"",COUNTIF(Tipy!$IG$6:$IG$84,Výsledky!JT96))</f>
        <v>19</v>
      </c>
      <c r="JS96" s="89">
        <f>IF(ISBLANK(JQ6),"",JR96/JQ92)</f>
        <v>0.45238095238095238</v>
      </c>
      <c r="JT96" s="477" t="str">
        <f>IF(ISBLANK(JQ6),"",JQ6)</f>
        <v>Nunez</v>
      </c>
      <c r="JU96" s="477"/>
      <c r="JV96" s="453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77" t="str">
        <f>IF(ISBLANK(JX6),"",JX6)</f>
        <v/>
      </c>
      <c r="KB96" s="477"/>
      <c r="KC96" s="453"/>
      <c r="KD96" s="84"/>
      <c r="KE96" s="88"/>
      <c r="KF96" s="374">
        <f>IF(ISBLANK(KE6),"",COUNTIF(Tipy!$IS$6:$IS$84,Výsledky!KH96))</f>
        <v>5</v>
      </c>
      <c r="KG96" s="89">
        <f>IF(ISBLANK(KE6),"",KF96/KE92)</f>
        <v>0.10869565217391304</v>
      </c>
      <c r="KH96" s="477" t="str">
        <f>IF(ISBLANK(KE6),"",KE6)</f>
        <v>van Dijk</v>
      </c>
      <c r="KI96" s="477"/>
      <c r="KJ96" s="453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77" t="str">
        <f>IF(ISBLANK(KL6),"",KL6)</f>
        <v/>
      </c>
      <c r="KP96" s="477"/>
      <c r="KQ96" s="453"/>
      <c r="KR96" s="84"/>
      <c r="KS96" s="88"/>
      <c r="KT96" s="293">
        <f>IF(ISBLANK(KS6),"",COUNTIF(Tipy!$JE$6:$JE$84,Výsledky!KV96))</f>
        <v>0</v>
      </c>
      <c r="KU96" s="89">
        <f>IF(ISBLANK(KS6),"",KT96/KS92)</f>
        <v>0</v>
      </c>
      <c r="KV96" s="477" t="str">
        <f>IF(ISBLANK(KS6),"",KS6)</f>
        <v>Koumas</v>
      </c>
      <c r="KW96" s="477"/>
      <c r="KX96" s="453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77" t="str">
        <f>IF(ISBLANK(KZ6),"",KZ6)</f>
        <v/>
      </c>
      <c r="LD96" s="477"/>
      <c r="LE96" s="453"/>
      <c r="LF96" s="84"/>
      <c r="LG96" s="88"/>
      <c r="LH96" s="374" t="str">
        <f>IF(ISBLANK(LG6),"",COUNTIF(Tipy!$IA$6:$IA$84,Výsledky!LJ96))</f>
        <v/>
      </c>
      <c r="LI96" s="89" t="str">
        <f>IF(ISBLANK(LG6),"",LH96/LG89)</f>
        <v/>
      </c>
      <c r="LJ96" s="477" t="str">
        <f>IF(ISBLANK(LG6),"",LG6)</f>
        <v/>
      </c>
      <c r="LK96" s="477"/>
      <c r="LL96" s="453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77" t="str">
        <f>IF(ISBLANK(LN6),"",LN6)</f>
        <v/>
      </c>
      <c r="LR96" s="477"/>
      <c r="LS96" s="453"/>
      <c r="LT96" s="84"/>
      <c r="LU96" s="88"/>
      <c r="LV96" s="374" t="str">
        <f>IF(ISBLANK(LU6),"",COUNTIF(Tipy!$IA$6:$IA$84,Výsledky!LX96))</f>
        <v/>
      </c>
      <c r="LW96" s="89" t="str">
        <f>IF(ISBLANK(LU6),"",LV96/LU89)</f>
        <v/>
      </c>
      <c r="LX96" s="477" t="str">
        <f>IF(ISBLANK(LU6),"",LU6)</f>
        <v/>
      </c>
      <c r="LY96" s="477"/>
      <c r="LZ96" s="453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77" t="str">
        <f>IF(ISBLANK(MB6),"",MB6)</f>
        <v/>
      </c>
      <c r="MF96" s="477"/>
      <c r="MG96" s="453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77" t="str">
        <f>IF(ISBLANK(MI6),"",MI6)</f>
        <v/>
      </c>
      <c r="MM96" s="477"/>
      <c r="MN96" s="453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77" t="str">
        <f>IF(ISBLANK(MP6),"",MP6)</f>
        <v/>
      </c>
      <c r="MT96" s="477"/>
      <c r="MU96" s="453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77" t="str">
        <f>IF(ISBLANK(MW6),"",MW6)</f>
        <v/>
      </c>
      <c r="NA96" s="477"/>
      <c r="NB96" s="453"/>
      <c r="NC96" s="84"/>
      <c r="ND96" s="88"/>
      <c r="NE96" s="374" t="str">
        <f>IF(ISBLANK(ND6),"",COUNTIF(Tipy!$LG$6:$LG$84,Výsledky!NG96))</f>
        <v/>
      </c>
      <c r="NF96" s="89" t="str">
        <f>IF(ISBLANK(ND6),"",NE96/ND89)</f>
        <v/>
      </c>
      <c r="NG96" s="477" t="str">
        <f>IF(ISBLANK(ND6),"",ND6)</f>
        <v/>
      </c>
      <c r="NH96" s="477"/>
      <c r="NI96" s="453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77" t="str">
        <f>IF(ISBLANK(NK6),"",NK6)</f>
        <v/>
      </c>
      <c r="NO96" s="477"/>
      <c r="NP96" s="453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77" t="str">
        <f>IF(ISBLANK(NR6),"",NR6)</f>
        <v/>
      </c>
      <c r="NV96" s="477"/>
      <c r="NW96" s="453"/>
      <c r="NX96" s="84"/>
      <c r="NY96" s="88"/>
      <c r="NZ96" s="374" t="str">
        <f>IF(ISBLANK(NY6),"",COUNTIF(Tipy!$LY$6:$LY$84,Výsledky!OB96))</f>
        <v/>
      </c>
      <c r="OA96" s="89" t="str">
        <f>IF(ISBLANK(NY6),"",NZ96/NY89)</f>
        <v/>
      </c>
      <c r="OB96" s="477" t="str">
        <f>IF(ISBLANK(NY6),"",NY6)</f>
        <v/>
      </c>
      <c r="OC96" s="477"/>
      <c r="OD96" s="453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77" t="str">
        <f>IF(ISBLANK(OF6),"",OF6)</f>
        <v/>
      </c>
      <c r="OJ96" s="477"/>
      <c r="OK96" s="453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77" t="str">
        <f>IF(ISBLANK(OM6),"",OM6)</f>
        <v/>
      </c>
      <c r="OQ96" s="477"/>
      <c r="OR96" s="453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77" t="str">
        <f>IF(ISBLANK(OT6),"",OT6)</f>
        <v/>
      </c>
      <c r="OX96" s="477"/>
      <c r="OY96" s="453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77" t="str">
        <f>IF(ISBLANK(PA6),"",PA6)</f>
        <v/>
      </c>
      <c r="PE96" s="477"/>
      <c r="PF96" s="453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77" t="str">
        <f>IF(ISBLANK(PH6),"",PH6)</f>
        <v/>
      </c>
      <c r="PL96" s="477"/>
      <c r="PM96" s="453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77" t="str">
        <f>IF(ISBLANK(PO6),"",PO6)</f>
        <v/>
      </c>
      <c r="PS96" s="477"/>
      <c r="PT96" s="453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77" t="str">
        <f>IF(ISBLANK(PV6),"",PV6)</f>
        <v/>
      </c>
      <c r="PZ96" s="477"/>
      <c r="QA96" s="453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77" t="str">
        <f>IF(ISBLANK(QC6),"",QC6)</f>
        <v/>
      </c>
      <c r="QG96" s="477"/>
      <c r="QH96" s="453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77" t="str">
        <f>IF(ISBLANK(QJ6),"",QJ6)</f>
        <v/>
      </c>
      <c r="QN96" s="477"/>
      <c r="QO96" s="453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77" t="str">
        <f>IF(ISBLANK(QQ6),"",QQ6)</f>
        <v/>
      </c>
      <c r="QU96" s="477"/>
      <c r="QV96" s="453"/>
    </row>
    <row r="97" spans="1:464" ht="15" customHeight="1" x14ac:dyDescent="0.2">
      <c r="A97" s="517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77" t="str">
        <f>IF(ISBLANK(D7),"",D7)</f>
        <v/>
      </c>
      <c r="H97" s="477"/>
      <c r="I97" s="453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77" t="str">
        <f>IF(ISBLANK(K7),"",K7)</f>
        <v/>
      </c>
      <c r="O97" s="477"/>
      <c r="P97" s="453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77" t="str">
        <f>IF(ISBLANK(R7),"",R7)</f>
        <v>Salah</v>
      </c>
      <c r="V97" s="477"/>
      <c r="W97" s="453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77" t="str">
        <f>IF(ISBLANK(Y7),"",Y7)</f>
        <v/>
      </c>
      <c r="AC97" s="477"/>
      <c r="AD97" s="453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77" t="str">
        <f>IF(ISBLANK(AF7),"",AF7)</f>
        <v>Salah</v>
      </c>
      <c r="AJ97" s="477"/>
      <c r="AK97" s="453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77" t="str">
        <f>IF(ISBLANK(AM7),"",AM7)</f>
        <v>Robertson</v>
      </c>
      <c r="AQ97" s="477"/>
      <c r="AR97" s="453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77" t="str">
        <f>IF(ISBLANK(AT7),"",AT7)</f>
        <v>Díaz</v>
      </c>
      <c r="AX97" s="477"/>
      <c r="AY97" s="453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77" t="str">
        <f>IF(ISBLANK(BA7),"",BA7)</f>
        <v>Nunez</v>
      </c>
      <c r="BE97" s="477"/>
      <c r="BF97" s="453"/>
      <c r="BG97" s="84"/>
      <c r="BH97" s="88"/>
      <c r="BI97" s="374">
        <f>IF(ISBLANK(BH7),"",COUNTIF(Tipy!$BC$6:$BC$84,Výsledky!BK97))</f>
        <v>0</v>
      </c>
      <c r="BJ97" s="89">
        <f>IF(ISBLANK(BH7),"",BI97/BH93)</f>
        <v>0</v>
      </c>
      <c r="BK97" s="477" t="str">
        <f>IF(ISBLANK(BH7),"",BH7)</f>
        <v>Szoboszlai</v>
      </c>
      <c r="BL97" s="477"/>
      <c r="BM97" s="453"/>
      <c r="BN97" s="84"/>
      <c r="BO97" s="88"/>
      <c r="BP97" s="380" t="str">
        <f>IF(ISBLANK(BO7),"",COUNTIF(Tipy!$BI$6:$BI$84,Výsledky!BR97))</f>
        <v/>
      </c>
      <c r="BQ97" s="89" t="str">
        <f>IF(ISBLANK(BO7),"",BP97/BO92)</f>
        <v/>
      </c>
      <c r="BR97" s="477" t="str">
        <f>IF(ISBLANK(BO7),"",BO7)</f>
        <v/>
      </c>
      <c r="BS97" s="477"/>
      <c r="BT97" s="453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77" t="str">
        <f>IF(ISBLANK(BV7),"",BV7)</f>
        <v>Jota</v>
      </c>
      <c r="BZ97" s="477"/>
      <c r="CA97" s="453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77" t="str">
        <f>IF(ISBLANK(CC7),"",CC7)</f>
        <v/>
      </c>
      <c r="CG97" s="477"/>
      <c r="CH97" s="453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77" t="str">
        <f>IF(ISBLANK(CJ7),"",CJ7)</f>
        <v/>
      </c>
      <c r="CN97" s="477"/>
      <c r="CO97" s="453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77" t="str">
        <f>IF(ISBLANK(CQ7),"",CQ7)</f>
        <v>Nunez</v>
      </c>
      <c r="CU97" s="477"/>
      <c r="CV97" s="453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77" t="str">
        <f>IF(ISBLANK(CX7),"",CX7)</f>
        <v>Nunez</v>
      </c>
      <c r="DB97" s="477"/>
      <c r="DC97" s="453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77" t="str">
        <f>IF(ISBLANK(DE7),"",DE7)</f>
        <v>Nunez</v>
      </c>
      <c r="DI97" s="477"/>
      <c r="DJ97" s="453"/>
      <c r="DK97" s="84"/>
      <c r="DL97" s="88"/>
      <c r="DM97" s="374" t="str">
        <f>IF(ISBLANK(DL7),"",COUNTIF(Tipy!$CY$6:$CY$84,Výsledky!DO97))</f>
        <v/>
      </c>
      <c r="DN97" s="89" t="str">
        <f>IF(ISBLANK(DL7),"",DM97/DL93)</f>
        <v/>
      </c>
      <c r="DO97" s="477" t="str">
        <f>IF(ISBLANK(DL7),"",DL7)</f>
        <v/>
      </c>
      <c r="DP97" s="477"/>
      <c r="DQ97" s="453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77" t="str">
        <f>IF(ISBLANK(DS7),"",DS7)</f>
        <v/>
      </c>
      <c r="DW97" s="477"/>
      <c r="DX97" s="453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77" t="str">
        <f>IF(ISBLANK(DZ7),"",DZ7)</f>
        <v>Jota</v>
      </c>
      <c r="ED97" s="477"/>
      <c r="EE97" s="453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77" t="str">
        <f>IF(ISBLANK(EG7),"",EG7)</f>
        <v>Haaland</v>
      </c>
      <c r="EK97" s="477"/>
      <c r="EL97" s="453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77" t="str">
        <f>IF(ISBLANK(EN7),"",EN7)</f>
        <v>Gakpo</v>
      </c>
      <c r="ER97" s="477"/>
      <c r="ES97" s="453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77" t="str">
        <f>IF(ISBLANK(EU7),"",EU7)</f>
        <v>Endo</v>
      </c>
      <c r="EY97" s="477"/>
      <c r="EZ97" s="453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77" t="str">
        <f>IF(ISBLANK(FB7),"",FB7)</f>
        <v>Szoboszlai</v>
      </c>
      <c r="FF97" s="477"/>
      <c r="FG97" s="453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77" t="str">
        <f>IF(ISBLANK(FI7),"",FI7)</f>
        <v>Elliott</v>
      </c>
      <c r="FM97" s="477"/>
      <c r="FN97" s="453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77" t="str">
        <f>IF(ISBLANK(FP7),"",FP7)</f>
        <v>Amoura</v>
      </c>
      <c r="FT97" s="477"/>
      <c r="FU97" s="453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77" t="str">
        <f>IF(ISBLANK(FW7),"",FW7)</f>
        <v/>
      </c>
      <c r="GA97" s="477"/>
      <c r="GB97" s="453"/>
      <c r="GC97" s="84"/>
      <c r="GD97" s="88"/>
      <c r="GE97" s="293">
        <f>IF(ISBLANK(GD7),"",COUNTIF(Tipy!$FG$6:$FG$84,Výsledky!GG97))</f>
        <v>0</v>
      </c>
      <c r="GF97" s="89">
        <f>IF(ISBLANK(GD7),"",GE97/GD92)</f>
        <v>0</v>
      </c>
      <c r="GG97" s="477" t="str">
        <f>IF(ISBLANK(GD7),"",GD7)</f>
        <v>Jones</v>
      </c>
      <c r="GH97" s="477"/>
      <c r="GI97" s="453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77" t="str">
        <f>IF(ISBLANK(GK7),"",GK7)</f>
        <v/>
      </c>
      <c r="GO97" s="477"/>
      <c r="GP97" s="453"/>
      <c r="GQ97" s="84"/>
      <c r="GR97" s="88"/>
      <c r="GS97" s="374">
        <f>IF(ISBLANK(GR7),"",COUNTIF(Tipy!$FS$6:$FS$84,Výsledky!GU97))</f>
        <v>0</v>
      </c>
      <c r="GT97" s="89">
        <f>IF(ISBLANK(GR7),"",GS97/GR93)</f>
        <v>0</v>
      </c>
      <c r="GU97" s="477" t="str">
        <f>IF(ISBLANK(GR7),"",GR7)</f>
        <v>Jota</v>
      </c>
      <c r="GV97" s="477"/>
      <c r="GW97" s="453"/>
      <c r="GX97" s="84"/>
      <c r="GY97" s="88"/>
      <c r="GZ97" s="293">
        <f>IF(ISBLANK(GY7),"",COUNTIF(Tipy!$FY$6:$FY$84,Výsledky!HB97))</f>
        <v>0</v>
      </c>
      <c r="HA97" s="89">
        <f>IF(ISBLANK(GY7),"",GZ97/GY92)</f>
        <v>0</v>
      </c>
      <c r="HB97" s="477" t="str">
        <f>IF(ISBLANK(GY7),"",GY7)</f>
        <v>Jones</v>
      </c>
      <c r="HC97" s="477"/>
      <c r="HD97" s="453"/>
      <c r="HE97" s="84"/>
      <c r="HF97" s="88"/>
      <c r="HG97" s="374" t="str">
        <f>IF(ISBLANK(HF7),"",COUNTIF(Tipy!$GE$6:$GE$84,Výsledky!HI97))</f>
        <v/>
      </c>
      <c r="HH97" s="89" t="str">
        <f>IF(ISBLANK(HF7),"",HG97/HF90)</f>
        <v/>
      </c>
      <c r="HI97" s="477" t="str">
        <f>IF(ISBLANK(HF7),"",HF7)</f>
        <v/>
      </c>
      <c r="HJ97" s="477"/>
      <c r="HK97" s="453"/>
      <c r="HL97" s="84"/>
      <c r="HM97" s="88"/>
      <c r="HN97" s="293">
        <f>IF(ISBLANK(HM7),"",COUNTIF(Tipy!$GK$6:$GK$84,Výsledky!HP97))</f>
        <v>5</v>
      </c>
      <c r="HO97" s="89">
        <f>IF(ISBLANK(HM7),"",HN97/HM92)</f>
        <v>0.10416666666666667</v>
      </c>
      <c r="HP97" s="477" t="str">
        <f>IF(ISBLANK(HM7),"",HM7)</f>
        <v>Gakpo</v>
      </c>
      <c r="HQ97" s="477"/>
      <c r="HR97" s="453"/>
      <c r="HS97" s="84"/>
      <c r="HT97" s="88"/>
      <c r="HU97" s="374">
        <f>IF(ISBLANK(HT7),"",COUNTIF(Tipy!$GQ$6:$GQ$84,Výsledky!HW97))</f>
        <v>20</v>
      </c>
      <c r="HV97" s="89">
        <f>IF(ISBLANK(HT7),"",HU97/HT92)</f>
        <v>0.43478260869565216</v>
      </c>
      <c r="HW97" s="477" t="str">
        <f>IF(ISBLANK(HT7),"",HT7)</f>
        <v>Jota</v>
      </c>
      <c r="HX97" s="477"/>
      <c r="HY97" s="453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77" t="str">
        <f>IF(ISBLANK(IA7),"",IA7)</f>
        <v/>
      </c>
      <c r="IE97" s="477"/>
      <c r="IF97" s="453"/>
      <c r="IG97" s="84"/>
      <c r="IH97" s="88"/>
      <c r="II97" s="374">
        <f>IF(ISBLANK(IH7),"",COUNTIF(Tipy!$HC$6:$HC$84,Výsledky!IK97))</f>
        <v>12</v>
      </c>
      <c r="IJ97" s="89">
        <f>IF(ISBLANK(IH7),"",II97/IH92)</f>
        <v>0.26666666666666666</v>
      </c>
      <c r="IK97" s="477" t="str">
        <f>IF(ISBLANK(IH7),"",IH7)</f>
        <v>Nunez</v>
      </c>
      <c r="IL97" s="477"/>
      <c r="IM97" s="453"/>
      <c r="IN97" s="84"/>
      <c r="IO97" s="88"/>
      <c r="IP97" s="293">
        <f>IF(ISBLANK(IO7),"",COUNTIF(Tipy!$HI$6:$HI$84,Výsledky!IR97))</f>
        <v>0</v>
      </c>
      <c r="IQ97" s="89">
        <f>IF(ISBLANK(IO7),"",IP97/IO92)</f>
        <v>0</v>
      </c>
      <c r="IR97" s="477" t="str">
        <f>IF(ISBLANK(IO7),"",IO7)</f>
        <v>Bradley</v>
      </c>
      <c r="IS97" s="477"/>
      <c r="IT97" s="453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77" t="str">
        <f>IF(ISBLANK(IV7),"",IV7)</f>
        <v/>
      </c>
      <c r="IZ97" s="477"/>
      <c r="JA97" s="453"/>
      <c r="JB97" s="84"/>
      <c r="JC97" s="88"/>
      <c r="JD97" s="293">
        <f>IF(ISBLANK(JC7),"",COUNTIF(Tipy!$HU$6:$HU$84,Výsledky!JF97))</f>
        <v>0</v>
      </c>
      <c r="JE97" s="89">
        <f>IF(ISBLANK(JC7),"",JD97/JC92)</f>
        <v>0</v>
      </c>
      <c r="JF97" s="477" t="str">
        <f>IF(ISBLANK(JC7),"",JC7)</f>
        <v>Díaz</v>
      </c>
      <c r="JG97" s="477"/>
      <c r="JH97" s="453"/>
      <c r="JI97" s="84"/>
      <c r="JJ97" s="88"/>
      <c r="JK97" s="374" t="str">
        <f>IF(ISBLANK(JJ7),"",COUNTIF(Tipy!$IA$6:$IA$84,Výsledky!JM97))</f>
        <v/>
      </c>
      <c r="JL97" s="89" t="str">
        <f>IF(ISBLANK(JJ7),"",JK97/JJ90)</f>
        <v/>
      </c>
      <c r="JM97" s="477" t="str">
        <f>IF(ISBLANK(JJ7),"",JJ7)</f>
        <v/>
      </c>
      <c r="JN97" s="477"/>
      <c r="JO97" s="453"/>
      <c r="JP97" s="84"/>
      <c r="JQ97" s="88"/>
      <c r="JR97" s="293">
        <f>IF(ISBLANK(JQ7),"",COUNTIF(Tipy!$IG$6:$IG$84,Výsledky!JT97))</f>
        <v>0</v>
      </c>
      <c r="JS97" s="89">
        <f>IF(ISBLANK(JQ7),"",JR97/JQ92)</f>
        <v>0</v>
      </c>
      <c r="JT97" s="477" t="str">
        <f>IF(ISBLANK(JQ7),"",JQ7)</f>
        <v>MacAllistter</v>
      </c>
      <c r="JU97" s="477"/>
      <c r="JV97" s="453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77" t="str">
        <f>IF(ISBLANK(JX7),"",JX7)</f>
        <v/>
      </c>
      <c r="KB97" s="477"/>
      <c r="KC97" s="453"/>
      <c r="KD97" s="84"/>
      <c r="KE97" s="88"/>
      <c r="KF97" s="374">
        <f>IF(ISBLANK(KE7),"",COUNTIF(Tipy!$IS$6:$IS$84,Výsledky!KH97))</f>
        <v>10</v>
      </c>
      <c r="KG97" s="89">
        <f>IF(ISBLANK(KE7),"",KF97/KE92)</f>
        <v>0.21739130434782608</v>
      </c>
      <c r="KH97" s="477" t="str">
        <f>IF(ISBLANK(KE7),"",KE7)</f>
        <v>Gakpo</v>
      </c>
      <c r="KI97" s="477"/>
      <c r="KJ97" s="453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77" t="str">
        <f>IF(ISBLANK(KL7),"",KL7)</f>
        <v/>
      </c>
      <c r="KP97" s="477"/>
      <c r="KQ97" s="453"/>
      <c r="KR97" s="84"/>
      <c r="KS97" s="88"/>
      <c r="KT97" s="293">
        <f>IF(ISBLANK(KS7),"",COUNTIF(Tipy!$JE$6:$JE$84,Výsledky!KV97))</f>
        <v>4</v>
      </c>
      <c r="KU97" s="89">
        <f>IF(ISBLANK(KS7),"",KT97/KS92)</f>
        <v>9.3023255813953487E-2</v>
      </c>
      <c r="KV97" s="477" t="str">
        <f>IF(ISBLANK(KS7),"",KS7)</f>
        <v>Danns</v>
      </c>
      <c r="KW97" s="477"/>
      <c r="KX97" s="453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77" t="str">
        <f>IF(ISBLANK(KZ7),"",KZ7)</f>
        <v/>
      </c>
      <c r="LD97" s="477"/>
      <c r="LE97" s="453"/>
      <c r="LF97" s="84"/>
      <c r="LG97" s="88"/>
      <c r="LH97" s="374" t="str">
        <f>IF(ISBLANK(LG7),"",COUNTIF(Tipy!$IA$6:$IA$84,Výsledky!LJ97))</f>
        <v/>
      </c>
      <c r="LI97" s="89" t="str">
        <f>IF(ISBLANK(LG7),"",LH97/LG90)</f>
        <v/>
      </c>
      <c r="LJ97" s="477" t="str">
        <f>IF(ISBLANK(LG7),"",LG7)</f>
        <v/>
      </c>
      <c r="LK97" s="477"/>
      <c r="LL97" s="453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77" t="str">
        <f>IF(ISBLANK(LN7),"",LN7)</f>
        <v/>
      </c>
      <c r="LR97" s="477"/>
      <c r="LS97" s="453"/>
      <c r="LT97" s="84"/>
      <c r="LU97" s="88"/>
      <c r="LV97" s="374" t="str">
        <f>IF(ISBLANK(LU7),"",COUNTIF(Tipy!$IA$6:$IA$84,Výsledky!LX97))</f>
        <v/>
      </c>
      <c r="LW97" s="89" t="str">
        <f>IF(ISBLANK(LU7),"",LV97/LU90)</f>
        <v/>
      </c>
      <c r="LX97" s="477" t="str">
        <f>IF(ISBLANK(LU7),"",LU7)</f>
        <v/>
      </c>
      <c r="LY97" s="477"/>
      <c r="LZ97" s="453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77" t="str">
        <f>IF(ISBLANK(MB7),"",MB7)</f>
        <v/>
      </c>
      <c r="MF97" s="477"/>
      <c r="MG97" s="453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77" t="str">
        <f>IF(ISBLANK(MI7),"",MI7)</f>
        <v/>
      </c>
      <c r="MM97" s="477"/>
      <c r="MN97" s="453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77" t="str">
        <f>IF(ISBLANK(MP7),"",MP7)</f>
        <v/>
      </c>
      <c r="MT97" s="477"/>
      <c r="MU97" s="453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77" t="str">
        <f>IF(ISBLANK(MW7),"",MW7)</f>
        <v/>
      </c>
      <c r="NA97" s="477"/>
      <c r="NB97" s="453"/>
      <c r="NC97" s="84"/>
      <c r="ND97" s="88"/>
      <c r="NE97" s="374" t="str">
        <f>IF(ISBLANK(ND7),"",COUNTIF(Tipy!$LG$6:$LG$84,Výsledky!NG97))</f>
        <v/>
      </c>
      <c r="NF97" s="89" t="str">
        <f>IF(ISBLANK(ND7),"",NE97/ND90)</f>
        <v/>
      </c>
      <c r="NG97" s="477" t="str">
        <f>IF(ISBLANK(ND7),"",ND7)</f>
        <v/>
      </c>
      <c r="NH97" s="477"/>
      <c r="NI97" s="453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77" t="str">
        <f>IF(ISBLANK(NK7),"",NK7)</f>
        <v/>
      </c>
      <c r="NO97" s="477"/>
      <c r="NP97" s="453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77" t="str">
        <f>IF(ISBLANK(NR7),"",NR7)</f>
        <v/>
      </c>
      <c r="NV97" s="477"/>
      <c r="NW97" s="453"/>
      <c r="NX97" s="84"/>
      <c r="NY97" s="88"/>
      <c r="NZ97" s="374" t="str">
        <f>IF(ISBLANK(NY7),"",COUNTIF(Tipy!$LY$6:$LY$84,Výsledky!OB97))</f>
        <v/>
      </c>
      <c r="OA97" s="89" t="str">
        <f>IF(ISBLANK(NY7),"",NZ97/NY90)</f>
        <v/>
      </c>
      <c r="OB97" s="477" t="str">
        <f>IF(ISBLANK(NY7),"",NY7)</f>
        <v/>
      </c>
      <c r="OC97" s="477"/>
      <c r="OD97" s="453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77" t="str">
        <f>IF(ISBLANK(OF7),"",OF7)</f>
        <v/>
      </c>
      <c r="OJ97" s="477"/>
      <c r="OK97" s="453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77" t="str">
        <f>IF(ISBLANK(OM7),"",OM7)</f>
        <v/>
      </c>
      <c r="OQ97" s="477"/>
      <c r="OR97" s="453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77" t="str">
        <f>IF(ISBLANK(OT7),"",OT7)</f>
        <v/>
      </c>
      <c r="OX97" s="477"/>
      <c r="OY97" s="453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77" t="str">
        <f>IF(ISBLANK(PA7),"",PA7)</f>
        <v/>
      </c>
      <c r="PE97" s="477"/>
      <c r="PF97" s="453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77" t="str">
        <f>IF(ISBLANK(PH7),"",PH7)</f>
        <v/>
      </c>
      <c r="PL97" s="477"/>
      <c r="PM97" s="453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77" t="str">
        <f>IF(ISBLANK(PO7),"",PO7)</f>
        <v/>
      </c>
      <c r="PS97" s="477"/>
      <c r="PT97" s="453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77" t="str">
        <f>IF(ISBLANK(PV7),"",PV7)</f>
        <v/>
      </c>
      <c r="PZ97" s="477"/>
      <c r="QA97" s="453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77" t="str">
        <f>IF(ISBLANK(QC7),"",QC7)</f>
        <v/>
      </c>
      <c r="QG97" s="477"/>
      <c r="QH97" s="453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77" t="str">
        <f>IF(ISBLANK(QJ7),"",QJ7)</f>
        <v/>
      </c>
      <c r="QN97" s="477"/>
      <c r="QO97" s="453"/>
      <c r="QP97" s="85"/>
      <c r="QQ97" s="88"/>
      <c r="QR97" s="374" t="str">
        <f>IF(ISBLANK(QQ7),"",COUNTIF(Tipy!$OG$6:$OG$84,Výsledky!QT97))</f>
        <v/>
      </c>
      <c r="QS97" s="89" t="str">
        <f>IF(ISBLANK(QQ7),"",QR97/QQ93)</f>
        <v/>
      </c>
      <c r="QT97" s="477" t="str">
        <f>IF(ISBLANK(QQ7),"",QQ7)</f>
        <v/>
      </c>
      <c r="QU97" s="477"/>
      <c r="QV97" s="453"/>
    </row>
    <row r="98" spans="1:464" ht="15" customHeight="1" x14ac:dyDescent="0.2">
      <c r="A98" s="517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77" t="str">
        <f>IF(ISBLANK(D8),"",D8)</f>
        <v/>
      </c>
      <c r="H98" s="477"/>
      <c r="I98" s="453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77" t="str">
        <f>IF(ISBLANK(K8),"",K8)</f>
        <v/>
      </c>
      <c r="O98" s="477"/>
      <c r="P98" s="453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77" t="str">
        <f>IF(ISBLANK(R8),"",R8)</f>
        <v>Jota</v>
      </c>
      <c r="V98" s="477"/>
      <c r="W98" s="453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77" t="str">
        <f>IF(ISBLANK(Y8),"",Y8)</f>
        <v/>
      </c>
      <c r="AC98" s="477"/>
      <c r="AD98" s="453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77" t="str">
        <f>IF(ISBLANK(AF8),"",AF8)</f>
        <v/>
      </c>
      <c r="AJ98" s="477"/>
      <c r="AK98" s="453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77" t="str">
        <f>IF(ISBLANK(AM8),"",AM8)</f>
        <v/>
      </c>
      <c r="AQ98" s="477"/>
      <c r="AR98" s="453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77" t="str">
        <f>IF(ISBLANK(AT8),"",AT8)</f>
        <v>Salah</v>
      </c>
      <c r="AX98" s="477"/>
      <c r="AY98" s="453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77" t="str">
        <f>IF(ISBLANK(BA8),"",BA8)</f>
        <v>Jota</v>
      </c>
      <c r="BE98" s="477"/>
      <c r="BF98" s="453"/>
      <c r="BG98" s="84"/>
      <c r="BH98" s="88"/>
      <c r="BI98" s="374">
        <f>IF(ISBLANK(BH8),"",COUNTIF(Tipy!$BC$6:$BC$84,Výsledky!BK98))</f>
        <v>28</v>
      </c>
      <c r="BJ98" s="89">
        <f>IF(ISBLANK(BH8),"",BI98/BH94)</f>
        <v>0.71794871794871795</v>
      </c>
      <c r="BK98" s="477" t="str">
        <f>IF(ISBLANK(BH8),"",BH8)</f>
        <v>Jota</v>
      </c>
      <c r="BL98" s="477"/>
      <c r="BM98" s="453"/>
      <c r="BN98" s="84"/>
      <c r="BO98" s="88"/>
      <c r="BP98" s="380" t="str">
        <f>IF(ISBLANK(BO8),"",COUNTIF(Tipy!$BI$6:$BI$84,Výsledky!BR98))</f>
        <v/>
      </c>
      <c r="BQ98" s="89" t="str">
        <f>IF(ISBLANK(BO8),"",BP98/BO92)</f>
        <v/>
      </c>
      <c r="BR98" s="477" t="str">
        <f>IF(ISBLANK(BO8),"",BO8)</f>
        <v/>
      </c>
      <c r="BS98" s="477"/>
      <c r="BT98" s="453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77" t="str">
        <f>IF(ISBLANK(BV8),"",BV8)</f>
        <v/>
      </c>
      <c r="BZ98" s="477"/>
      <c r="CA98" s="453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77" t="str">
        <f>IF(ISBLANK(CC8),"",CC8)</f>
        <v/>
      </c>
      <c r="CG98" s="477"/>
      <c r="CH98" s="453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77" t="str">
        <f>IF(ISBLANK(CJ8),"",CJ8)</f>
        <v/>
      </c>
      <c r="CN98" s="477"/>
      <c r="CO98" s="453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77" t="str">
        <f>IF(ISBLANK(CQ8),"",CQ8)</f>
        <v>Gravenberch</v>
      </c>
      <c r="CU98" s="477"/>
      <c r="CV98" s="453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77" t="str">
        <f>IF(ISBLANK(CX8),"",CX8)</f>
        <v>Salah</v>
      </c>
      <c r="DB98" s="477"/>
      <c r="DC98" s="453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77" t="str">
        <f>IF(ISBLANK(DE8),"",DE8)</f>
        <v/>
      </c>
      <c r="DI98" s="477"/>
      <c r="DJ98" s="453"/>
      <c r="DK98" s="84"/>
      <c r="DL98" s="88"/>
      <c r="DM98" s="374" t="str">
        <f>IF(ISBLANK(DL8),"",COUNTIF(Tipy!$CY$6:$CY$84,Výsledky!DO98))</f>
        <v/>
      </c>
      <c r="DN98" s="89" t="str">
        <f>IF(ISBLANK(DL8),"",DM98/DL94)</f>
        <v/>
      </c>
      <c r="DO98" s="477" t="str">
        <f>IF(ISBLANK(DL8),"",DL8)</f>
        <v/>
      </c>
      <c r="DP98" s="477"/>
      <c r="DQ98" s="453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77" t="str">
        <f>IF(ISBLANK(DS8),"",DS8)</f>
        <v/>
      </c>
      <c r="DW98" s="477"/>
      <c r="DX98" s="453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77" t="str">
        <f>IF(ISBLANK(DZ8),"",DZ8)</f>
        <v/>
      </c>
      <c r="ED98" s="477"/>
      <c r="EE98" s="453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77" t="str">
        <f>IF(ISBLANK(EG8),"",EG8)</f>
        <v/>
      </c>
      <c r="EK98" s="477"/>
      <c r="EL98" s="453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77" t="str">
        <f>IF(ISBLANK(EN8),"",EN8)</f>
        <v>Salah</v>
      </c>
      <c r="ER98" s="477"/>
      <c r="ES98" s="453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77" t="str">
        <f>IF(ISBLANK(EU8),"",EU8)</f>
        <v>TAA</v>
      </c>
      <c r="EY98" s="477"/>
      <c r="EZ98" s="453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77" t="str">
        <f>IF(ISBLANK(FB8),"",FB8)</f>
        <v/>
      </c>
      <c r="FF98" s="477"/>
      <c r="FG98" s="453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77" t="str">
        <f>IF(ISBLANK(FI8),"",FI8)</f>
        <v/>
      </c>
      <c r="FM98" s="477"/>
      <c r="FN98" s="453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77" t="str">
        <f>IF(ISBLANK(FP8),"",FP8)</f>
        <v/>
      </c>
      <c r="FT98" s="477"/>
      <c r="FU98" s="453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77" t="str">
        <f>IF(ISBLANK(FW8),"",FW8)</f>
        <v/>
      </c>
      <c r="GA98" s="477"/>
      <c r="GB98" s="453"/>
      <c r="GC98" s="84"/>
      <c r="GD98" s="88"/>
      <c r="GE98" s="293">
        <f>IF(ISBLANK(GD8),"",COUNTIF(Tipy!$FG$6:$FG$84,Výsledky!GG98))</f>
        <v>17</v>
      </c>
      <c r="GF98" s="89">
        <f>IF(ISBLANK(GD8),"",GE98/GD92)</f>
        <v>0.37777777777777777</v>
      </c>
      <c r="GG98" s="477" t="str">
        <f>IF(ISBLANK(GD8),"",GD8)</f>
        <v>Gakpo</v>
      </c>
      <c r="GH98" s="477"/>
      <c r="GI98" s="453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77" t="str">
        <f>IF(ISBLANK(GK8),"",GK8)</f>
        <v/>
      </c>
      <c r="GO98" s="477"/>
      <c r="GP98" s="453"/>
      <c r="GQ98" s="84"/>
      <c r="GR98" s="88"/>
      <c r="GS98" s="374" t="str">
        <f>IF(ISBLANK(GR8),"",COUNTIF(Tipy!$FS$6:$FS$84,Výsledky!GU98))</f>
        <v/>
      </c>
      <c r="GT98" s="89" t="str">
        <f>IF(ISBLANK(GR8),"",GS98/GR94)</f>
        <v/>
      </c>
      <c r="GU98" s="477" t="str">
        <f>IF(ISBLANK(GR8),"",GR8)</f>
        <v/>
      </c>
      <c r="GV98" s="477"/>
      <c r="GW98" s="453"/>
      <c r="GX98" s="84"/>
      <c r="GY98" s="88"/>
      <c r="GZ98" s="293">
        <f>IF(ISBLANK(GY8),"",COUNTIF(Tipy!$FY$6:$FY$84,Výsledky!HB98))</f>
        <v>0</v>
      </c>
      <c r="HA98" s="89">
        <f>IF(ISBLANK(GY8),"",GZ98/GY92)</f>
        <v>0</v>
      </c>
      <c r="HB98" s="477" t="str">
        <f>IF(ISBLANK(GY8),"",GY8)</f>
        <v>Gakpo</v>
      </c>
      <c r="HC98" s="477"/>
      <c r="HD98" s="453"/>
      <c r="HE98" s="84"/>
      <c r="HF98" s="88"/>
      <c r="HG98" s="374" t="str">
        <f>IF(ISBLANK(HF8),"",COUNTIF(Tipy!$GE$6:$GE$84,Výsledky!HI98))</f>
        <v/>
      </c>
      <c r="HH98" s="89" t="str">
        <f>IF(ISBLANK(HF8),"",HG98/HF91)</f>
        <v/>
      </c>
      <c r="HI98" s="477" t="str">
        <f>IF(ISBLANK(HF8),"",HF8)</f>
        <v/>
      </c>
      <c r="HJ98" s="477"/>
      <c r="HK98" s="453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77" t="str">
        <f>IF(ISBLANK(HM8),"",HM8)</f>
        <v/>
      </c>
      <c r="HQ98" s="477"/>
      <c r="HR98" s="453"/>
      <c r="HS98" s="84"/>
      <c r="HT98" s="88"/>
      <c r="HU98" s="374" t="str">
        <f>IF(ISBLANK(HT8),"",COUNTIF(Tipy!$GQ$6:$GQ$84,Výsledky!HW98))</f>
        <v/>
      </c>
      <c r="HV98" s="89" t="str">
        <f>IF(ISBLANK(HT8),"",HU98/HT94)</f>
        <v/>
      </c>
      <c r="HW98" s="477" t="str">
        <f>IF(ISBLANK(HT8),"",HT8)</f>
        <v/>
      </c>
      <c r="HX98" s="477"/>
      <c r="HY98" s="453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77" t="str">
        <f>IF(ISBLANK(IA8),"",IA8)</f>
        <v/>
      </c>
      <c r="IE98" s="477"/>
      <c r="IF98" s="453"/>
      <c r="IG98" s="84"/>
      <c r="IH98" s="88"/>
      <c r="II98" s="374">
        <f>IF(ISBLANK(IH8),"",COUNTIF(Tipy!$HC$6:$HC$84,Výsledky!IK98))</f>
        <v>23</v>
      </c>
      <c r="IJ98" s="89">
        <f>IF(ISBLANK(IH8),"",II98/IH92)</f>
        <v>0.51111111111111107</v>
      </c>
      <c r="IK98" s="477" t="str">
        <f>IF(ISBLANK(IH8),"",IH8)</f>
        <v>Jota</v>
      </c>
      <c r="IL98" s="477"/>
      <c r="IM98" s="453"/>
      <c r="IN98" s="84"/>
      <c r="IO98" s="88"/>
      <c r="IP98" s="293">
        <f>IF(ISBLANK(IO8),"",COUNTIF(Tipy!$HI$6:$HI$84,Výsledky!IR98))</f>
        <v>1</v>
      </c>
      <c r="IQ98" s="89">
        <f>IF(ISBLANK(IO8),"",IP98/IO92)</f>
        <v>2.1739130434782608E-2</v>
      </c>
      <c r="IR98" s="477" t="str">
        <f>IF(ISBLANK(IO8),"",IO8)</f>
        <v>Szoboszlai</v>
      </c>
      <c r="IS98" s="477"/>
      <c r="IT98" s="453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77" t="str">
        <f>IF(ISBLANK(IV8),"",IV8)</f>
        <v/>
      </c>
      <c r="IZ98" s="477"/>
      <c r="JA98" s="453"/>
      <c r="JB98" s="84"/>
      <c r="JC98" s="88"/>
      <c r="JD98" s="293">
        <f>IF(ISBLANK(JC8),"",COUNTIF(Tipy!$HU$6:$HU$84,Výsledky!JF98))</f>
        <v>20</v>
      </c>
      <c r="JE98" s="89">
        <f>IF(ISBLANK(JC8),"",JD98/JC92)</f>
        <v>0.47619047619047616</v>
      </c>
      <c r="JF98" s="477" t="str">
        <f>IF(ISBLANK(JC8),"",JC8)</f>
        <v>Nunez</v>
      </c>
      <c r="JG98" s="477"/>
      <c r="JH98" s="453"/>
      <c r="JI98" s="84"/>
      <c r="JJ98" s="88"/>
      <c r="JK98" s="374" t="str">
        <f>IF(ISBLANK(JJ8),"",COUNTIF(Tipy!$IA$6:$IA$84,Výsledky!JM98))</f>
        <v/>
      </c>
      <c r="JL98" s="89" t="str">
        <f>IF(ISBLANK(JJ8),"",JK98/JJ91)</f>
        <v/>
      </c>
      <c r="JM98" s="477" t="str">
        <f>IF(ISBLANK(JJ8),"",JJ8)</f>
        <v/>
      </c>
      <c r="JN98" s="477"/>
      <c r="JO98" s="453"/>
      <c r="JP98" s="84"/>
      <c r="JQ98" s="88"/>
      <c r="JR98" s="293">
        <f>IF(ISBLANK(JQ8),"",COUNTIF(Tipy!$IG$6:$IG$84,Výsledky!JT98))</f>
        <v>3</v>
      </c>
      <c r="JS98" s="89">
        <f>IF(ISBLANK(JQ8),"",JR98/JQ92)</f>
        <v>7.1428571428571425E-2</v>
      </c>
      <c r="JT98" s="477" t="str">
        <f>IF(ISBLANK(JQ8),"",JQ8)</f>
        <v>Salah</v>
      </c>
      <c r="JU98" s="477"/>
      <c r="JV98" s="453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77" t="str">
        <f>IF(ISBLANK(JX8),"",JX8)</f>
        <v/>
      </c>
      <c r="KB98" s="477"/>
      <c r="KC98" s="453"/>
      <c r="KD98" s="84"/>
      <c r="KE98" s="88"/>
      <c r="KF98" s="374">
        <f>IF(ISBLANK(KE8),"",COUNTIF(Tipy!$IS$6:$IS$84,Výsledky!KH98))</f>
        <v>18</v>
      </c>
      <c r="KG98" s="89">
        <f>IF(ISBLANK(KE8),"",KF98/KE92)</f>
        <v>0.39130434782608697</v>
      </c>
      <c r="KH98" s="477" t="str">
        <f>IF(ISBLANK(KE8),"",KE8)</f>
        <v>Díaz</v>
      </c>
      <c r="KI98" s="477"/>
      <c r="KJ98" s="453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77" t="str">
        <f>IF(ISBLANK(KL8),"",KL8)</f>
        <v/>
      </c>
      <c r="KP98" s="477"/>
      <c r="KQ98" s="453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77" t="str">
        <f>IF(ISBLANK(KS8),"",KS8)</f>
        <v/>
      </c>
      <c r="KW98" s="477"/>
      <c r="KX98" s="453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77" t="str">
        <f>IF(ISBLANK(KZ8),"",KZ8)</f>
        <v/>
      </c>
      <c r="LD98" s="477"/>
      <c r="LE98" s="453"/>
      <c r="LF98" s="84"/>
      <c r="LG98" s="88"/>
      <c r="LH98" s="374" t="str">
        <f>IF(ISBLANK(LG8),"",COUNTIF(Tipy!$IA$6:$IA$84,Výsledky!LJ98))</f>
        <v/>
      </c>
      <c r="LI98" s="89" t="str">
        <f>IF(ISBLANK(LG8),"",LH98/LG91)</f>
        <v/>
      </c>
      <c r="LJ98" s="477" t="str">
        <f>IF(ISBLANK(LG8),"",LG8)</f>
        <v/>
      </c>
      <c r="LK98" s="477"/>
      <c r="LL98" s="453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77" t="str">
        <f>IF(ISBLANK(LN8),"",LN8)</f>
        <v/>
      </c>
      <c r="LR98" s="477"/>
      <c r="LS98" s="453"/>
      <c r="LT98" s="84"/>
      <c r="LU98" s="88"/>
      <c r="LV98" s="374" t="str">
        <f>IF(ISBLANK(LU8),"",COUNTIF(Tipy!$IA$6:$IA$84,Výsledky!LX98))</f>
        <v/>
      </c>
      <c r="LW98" s="89" t="str">
        <f>IF(ISBLANK(LU8),"",LV98/LU91)</f>
        <v/>
      </c>
      <c r="LX98" s="477" t="str">
        <f>IF(ISBLANK(LU8),"",LU8)</f>
        <v/>
      </c>
      <c r="LY98" s="477"/>
      <c r="LZ98" s="453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77" t="str">
        <f>IF(ISBLANK(MB8),"",MB8)</f>
        <v/>
      </c>
      <c r="MF98" s="477"/>
      <c r="MG98" s="453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77" t="str">
        <f>IF(ISBLANK(MI8),"",MI8)</f>
        <v/>
      </c>
      <c r="MM98" s="477"/>
      <c r="MN98" s="453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77" t="str">
        <f>IF(ISBLANK(MP8),"",MP8)</f>
        <v/>
      </c>
      <c r="MT98" s="477"/>
      <c r="MU98" s="453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77" t="str">
        <f>IF(ISBLANK(MW8),"",MW8)</f>
        <v/>
      </c>
      <c r="NA98" s="477"/>
      <c r="NB98" s="453"/>
      <c r="NC98" s="84"/>
      <c r="ND98" s="88"/>
      <c r="NE98" s="374" t="str">
        <f>IF(ISBLANK(ND8),"",COUNTIF(Tipy!$LG$6:$LG$84,Výsledky!NG98))</f>
        <v/>
      </c>
      <c r="NF98" s="89" t="str">
        <f>IF(ISBLANK(ND8),"",NE98/ND91)</f>
        <v/>
      </c>
      <c r="NG98" s="477" t="str">
        <f>IF(ISBLANK(ND8),"",ND8)</f>
        <v/>
      </c>
      <c r="NH98" s="477"/>
      <c r="NI98" s="453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77" t="str">
        <f>IF(ISBLANK(NK8),"",NK8)</f>
        <v/>
      </c>
      <c r="NO98" s="477"/>
      <c r="NP98" s="453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77" t="str">
        <f>IF(ISBLANK(NR8),"",NR8)</f>
        <v/>
      </c>
      <c r="NV98" s="477"/>
      <c r="NW98" s="453"/>
      <c r="NX98" s="84"/>
      <c r="NY98" s="88"/>
      <c r="NZ98" s="374" t="str">
        <f>IF(ISBLANK(NY8),"",COUNTIF(Tipy!$LY$6:$LY$84,Výsledky!OB98))</f>
        <v/>
      </c>
      <c r="OA98" s="89" t="str">
        <f>IF(ISBLANK(NY8),"",NZ98/NY91)</f>
        <v/>
      </c>
      <c r="OB98" s="477" t="str">
        <f>IF(ISBLANK(NY8),"",NY8)</f>
        <v/>
      </c>
      <c r="OC98" s="477"/>
      <c r="OD98" s="453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77" t="str">
        <f>IF(ISBLANK(OF8),"",OF8)</f>
        <v/>
      </c>
      <c r="OJ98" s="477"/>
      <c r="OK98" s="453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77" t="str">
        <f>IF(ISBLANK(OM8),"",OM8)</f>
        <v/>
      </c>
      <c r="OQ98" s="477"/>
      <c r="OR98" s="453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77" t="str">
        <f>IF(ISBLANK(OT8),"",OT8)</f>
        <v/>
      </c>
      <c r="OX98" s="477"/>
      <c r="OY98" s="453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77" t="str">
        <f>IF(ISBLANK(PA8),"",PA8)</f>
        <v/>
      </c>
      <c r="PE98" s="477"/>
      <c r="PF98" s="453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77" t="str">
        <f>IF(ISBLANK(PH8),"",PH8)</f>
        <v/>
      </c>
      <c r="PL98" s="477"/>
      <c r="PM98" s="453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77" t="str">
        <f>IF(ISBLANK(PO8),"",PO8)</f>
        <v/>
      </c>
      <c r="PS98" s="477"/>
      <c r="PT98" s="453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77" t="str">
        <f>IF(ISBLANK(PV8),"",PV8)</f>
        <v/>
      </c>
      <c r="PZ98" s="477"/>
      <c r="QA98" s="453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77" t="str">
        <f>IF(ISBLANK(QC8),"",QC8)</f>
        <v/>
      </c>
      <c r="QG98" s="477"/>
      <c r="QH98" s="453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77" t="str">
        <f>IF(ISBLANK(QJ8),"",QJ8)</f>
        <v/>
      </c>
      <c r="QN98" s="477"/>
      <c r="QO98" s="453"/>
      <c r="QP98" s="85"/>
      <c r="QQ98" s="88"/>
      <c r="QR98" s="374" t="str">
        <f>IF(ISBLANK(QQ8),"",COUNTIF(Tipy!$OG$6:$OG$84,Výsledky!QT98))</f>
        <v/>
      </c>
      <c r="QS98" s="89" t="str">
        <f>IF(ISBLANK(QQ8),"",QR98/QQ94)</f>
        <v/>
      </c>
      <c r="QT98" s="477" t="str">
        <f>IF(ISBLANK(QQ8),"",QQ8)</f>
        <v/>
      </c>
      <c r="QU98" s="477"/>
      <c r="QV98" s="453"/>
    </row>
    <row r="99" spans="1:464" ht="15" customHeight="1" x14ac:dyDescent="0.2">
      <c r="A99" s="517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77" t="str">
        <f>IF(ISBLANK(D9),"",D9)</f>
        <v/>
      </c>
      <c r="H99" s="477"/>
      <c r="I99" s="453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77" t="str">
        <f>IF(ISBLANK(K9),"",K9)</f>
        <v/>
      </c>
      <c r="O99" s="477"/>
      <c r="P99" s="453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77" t="str">
        <f>IF(ISBLANK(R9),"",R9)</f>
        <v/>
      </c>
      <c r="V99" s="477"/>
      <c r="W99" s="453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77" t="str">
        <f>IF(ISBLANK(Y9),"",Y9)</f>
        <v/>
      </c>
      <c r="AC99" s="477"/>
      <c r="AD99" s="453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77" t="str">
        <f>IF(ISBLANK(AF9),"",AF9)</f>
        <v/>
      </c>
      <c r="AJ99" s="477"/>
      <c r="AK99" s="453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77" t="str">
        <f>IF(ISBLANK(AM9),"",AM9)</f>
        <v/>
      </c>
      <c r="AQ99" s="477"/>
      <c r="AR99" s="453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77" t="str">
        <f>IF(ISBLANK(AT9),"",AT9)</f>
        <v/>
      </c>
      <c r="AX99" s="477"/>
      <c r="AY99" s="453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77" t="str">
        <f>IF(ISBLANK(BA9),"",BA9)</f>
        <v/>
      </c>
      <c r="BE99" s="477"/>
      <c r="BF99" s="453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77" t="str">
        <f>IF(ISBLANK(BH9),"",BH9)</f>
        <v/>
      </c>
      <c r="BL99" s="477"/>
      <c r="BM99" s="453"/>
      <c r="BN99" s="84"/>
      <c r="BO99" s="88"/>
      <c r="BP99" s="380" t="str">
        <f>IF(ISBLANK(BO9),"",COUNTIF(Tipy!$BI$6:$BI$84,Výsledky!BR99))</f>
        <v/>
      </c>
      <c r="BQ99" s="89" t="str">
        <f>IF(ISBLANK(BO9),"",BP99/BO92)</f>
        <v/>
      </c>
      <c r="BR99" s="477" t="str">
        <f>IF(ISBLANK(BO9),"",BO9)</f>
        <v/>
      </c>
      <c r="BS99" s="477"/>
      <c r="BT99" s="453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77" t="str">
        <f>IF(ISBLANK(BV9),"",BV9)</f>
        <v/>
      </c>
      <c r="BZ99" s="477"/>
      <c r="CA99" s="453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77" t="str">
        <f>IF(ISBLANK(CC9),"",CC9)</f>
        <v/>
      </c>
      <c r="CG99" s="477"/>
      <c r="CH99" s="453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77" t="str">
        <f>IF(ISBLANK(CJ9),"",CJ9)</f>
        <v/>
      </c>
      <c r="CN99" s="477"/>
      <c r="CO99" s="453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77" t="str">
        <f>IF(ISBLANK(CQ9),"",CQ9)</f>
        <v>Salah</v>
      </c>
      <c r="CU99" s="477"/>
      <c r="CV99" s="453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77" t="str">
        <f>IF(ISBLANK(CX9),"",CX9)</f>
        <v/>
      </c>
      <c r="DB99" s="477"/>
      <c r="DC99" s="453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77" t="str">
        <f>IF(ISBLANK(DE9),"",DE9)</f>
        <v/>
      </c>
      <c r="DI99" s="477"/>
      <c r="DJ99" s="453"/>
      <c r="DK99" s="84"/>
      <c r="DL99" s="88"/>
      <c r="DM99" s="374" t="str">
        <f>IF(ISBLANK(DL9),"",COUNTIF(Tipy!$CY$6:$CY$84,Výsledky!DO99))</f>
        <v/>
      </c>
      <c r="DN99" s="89" t="str">
        <f>IF(ISBLANK(DL9),"",DM99/DL95)</f>
        <v/>
      </c>
      <c r="DO99" s="477" t="str">
        <f>IF(ISBLANK(DL9),"",DL9)</f>
        <v/>
      </c>
      <c r="DP99" s="477"/>
      <c r="DQ99" s="453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77" t="str">
        <f>IF(ISBLANK(DS9),"",DS9)</f>
        <v/>
      </c>
      <c r="DW99" s="477"/>
      <c r="DX99" s="453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77" t="str">
        <f>IF(ISBLANK(DZ9),"",DZ9)</f>
        <v/>
      </c>
      <c r="ED99" s="477"/>
      <c r="EE99" s="453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77" t="str">
        <f>IF(ISBLANK(EG9),"",EG9)</f>
        <v/>
      </c>
      <c r="EK99" s="477"/>
      <c r="EL99" s="453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77" t="str">
        <f>IF(ISBLANK(EN9),"",EN9)</f>
        <v/>
      </c>
      <c r="ER99" s="477"/>
      <c r="ES99" s="453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77" t="str">
        <f>IF(ISBLANK(EU9),"",EU9)</f>
        <v/>
      </c>
      <c r="EY99" s="477"/>
      <c r="EZ99" s="453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77" t="str">
        <f>IF(ISBLANK(FB9),"",FB9)</f>
        <v/>
      </c>
      <c r="FF99" s="477"/>
      <c r="FG99" s="453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77" t="str">
        <f>IF(ISBLANK(FI9),"",FI9)</f>
        <v/>
      </c>
      <c r="FM99" s="477"/>
      <c r="FN99" s="453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77" t="str">
        <f>IF(ISBLANK(FP9),"",FP9)</f>
        <v/>
      </c>
      <c r="FT99" s="477"/>
      <c r="FU99" s="453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77" t="str">
        <f>IF(ISBLANK(FW9),"",FW9)</f>
        <v/>
      </c>
      <c r="GA99" s="477"/>
      <c r="GB99" s="453"/>
      <c r="GC99" s="84"/>
      <c r="GD99" s="88"/>
      <c r="GE99" s="293">
        <f>IF(ISBLANK(GD9),"",COUNTIF(Tipy!$FG$6:$FG$84,Výsledky!GG99))</f>
        <v>10</v>
      </c>
      <c r="GF99" s="89">
        <f>IF(ISBLANK(GD9),"",GE99/GD92)</f>
        <v>0.22222222222222221</v>
      </c>
      <c r="GG99" s="477" t="str">
        <f>IF(ISBLANK(GD9),"",GD9)</f>
        <v>Salah</v>
      </c>
      <c r="GH99" s="477"/>
      <c r="GI99" s="453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77" t="str">
        <f>IF(ISBLANK(GK9),"",GK9)</f>
        <v/>
      </c>
      <c r="GO99" s="477"/>
      <c r="GP99" s="453"/>
      <c r="GQ99" s="84"/>
      <c r="GR99" s="88"/>
      <c r="GS99" s="374" t="str">
        <f>IF(ISBLANK(GR9),"",COUNTIF(Tipy!$FS$6:$FS$84,Výsledky!GU99))</f>
        <v/>
      </c>
      <c r="GT99" s="89" t="str">
        <f>IF(ISBLANK(GR9),"",GS99/GR95)</f>
        <v/>
      </c>
      <c r="GU99" s="477" t="str">
        <f>IF(ISBLANK(GR9),"",GR9)</f>
        <v/>
      </c>
      <c r="GV99" s="477"/>
      <c r="GW99" s="453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77" t="str">
        <f>IF(ISBLANK(GY9),"",GY9)</f>
        <v/>
      </c>
      <c r="HC99" s="477"/>
      <c r="HD99" s="453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77" t="str">
        <f>IF(ISBLANK(HF9),"",HF9)</f>
        <v/>
      </c>
      <c r="HJ99" s="477"/>
      <c r="HK99" s="453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77" t="str">
        <f>IF(ISBLANK(HM9),"",HM9)</f>
        <v/>
      </c>
      <c r="HQ99" s="477"/>
      <c r="HR99" s="453"/>
      <c r="HS99" s="84"/>
      <c r="HT99" s="88"/>
      <c r="HU99" s="374" t="str">
        <f>IF(ISBLANK(HT9),"",COUNTIF(Tipy!$GQ$6:$GQ$84,Výsledky!HW99))</f>
        <v/>
      </c>
      <c r="HV99" s="89" t="str">
        <f>IF(ISBLANK(HT9),"",HU99/HT95)</f>
        <v/>
      </c>
      <c r="HW99" s="477" t="str">
        <f>IF(ISBLANK(HT9),"",HT9)</f>
        <v/>
      </c>
      <c r="HX99" s="477"/>
      <c r="HY99" s="453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77" t="str">
        <f>IF(ISBLANK(IA9),"",IA9)</f>
        <v/>
      </c>
      <c r="IE99" s="477"/>
      <c r="IF99" s="453"/>
      <c r="IG99" s="84"/>
      <c r="IH99" s="88"/>
      <c r="II99" s="293">
        <f>IF(ISBLANK(IH9),"",COUNTIF(Tipy!$HC$6:$HC$84,Výsledky!IK99))</f>
        <v>0</v>
      </c>
      <c r="IJ99" s="89">
        <f>IF(ISBLANK(IH9),"",II99/IH92)</f>
        <v>0</v>
      </c>
      <c r="IK99" s="477" t="str">
        <f>IF(ISBLANK(IH9),"",IH9)</f>
        <v>van Dijk</v>
      </c>
      <c r="IL99" s="477"/>
      <c r="IM99" s="453"/>
      <c r="IN99" s="84"/>
      <c r="IO99" s="88"/>
      <c r="IP99" s="293">
        <f>IF(ISBLANK(IO9),"",COUNTIF(Tipy!$HI$6:$HI$84,Výsledky!IR99))</f>
        <v>0</v>
      </c>
      <c r="IQ99" s="89">
        <f>IF(ISBLANK(IO9),"",IP99/IO92)</f>
        <v>0</v>
      </c>
      <c r="IR99" s="477" t="str">
        <f>IF(ISBLANK(IO9),"",IO9)</f>
        <v>Díaz</v>
      </c>
      <c r="IS99" s="477"/>
      <c r="IT99" s="453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77" t="str">
        <f>IF(ISBLANK(IV9),"",IV9)</f>
        <v/>
      </c>
      <c r="IZ99" s="477"/>
      <c r="JA99" s="453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77" t="str">
        <f>IF(ISBLANK(JC9),"",JC9)</f>
        <v/>
      </c>
      <c r="JG99" s="477"/>
      <c r="JH99" s="453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77" t="str">
        <f>IF(ISBLANK(JJ9),"",JJ9)</f>
        <v/>
      </c>
      <c r="JN99" s="477"/>
      <c r="JO99" s="453"/>
      <c r="JP99" s="84"/>
      <c r="JQ99" s="88"/>
      <c r="JR99" s="293">
        <f>IF(ISBLANK(JQ9),"",COUNTIF(Tipy!$IG$6:$IG$84,Výsledky!JT99))</f>
        <v>0</v>
      </c>
      <c r="JS99" s="89">
        <f>IF(ISBLANK(JQ9),"",JR99/JQ92)</f>
        <v>0</v>
      </c>
      <c r="JT99" s="477" t="str">
        <f>IF(ISBLANK(JQ9),"",JQ9)</f>
        <v>Gakpo</v>
      </c>
      <c r="JU99" s="477"/>
      <c r="JV99" s="453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77" t="str">
        <f>IF(ISBLANK(JX9),"",JX9)</f>
        <v/>
      </c>
      <c r="KB99" s="477"/>
      <c r="KC99" s="453"/>
      <c r="KD99" s="84"/>
      <c r="KE99" s="88"/>
      <c r="KF99" s="293">
        <f>IF(ISBLANK(KE9),"",COUNTIF(Tipy!$IS$6:$IS$84,Výsledky!KH99))</f>
        <v>3</v>
      </c>
      <c r="KG99" s="89">
        <f>IF(ISBLANK(KE9),"",KF99/KE92)</f>
        <v>6.5217391304347824E-2</v>
      </c>
      <c r="KH99" s="477" t="str">
        <f>IF(ISBLANK(KE9),"",KE9)</f>
        <v>Elliott</v>
      </c>
      <c r="KI99" s="477"/>
      <c r="KJ99" s="453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77" t="str">
        <f>IF(ISBLANK(KL9),"",KL9)</f>
        <v/>
      </c>
      <c r="KP99" s="477"/>
      <c r="KQ99" s="453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77" t="str">
        <f>IF(ISBLANK(KS9),"",KS9)</f>
        <v/>
      </c>
      <c r="KW99" s="477"/>
      <c r="KX99" s="453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77" t="str">
        <f>IF(ISBLANK(KZ9),"",KZ9)</f>
        <v/>
      </c>
      <c r="LD99" s="477"/>
      <c r="LE99" s="453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77" t="str">
        <f>IF(ISBLANK(LG9),"",LG9)</f>
        <v/>
      </c>
      <c r="LK99" s="477"/>
      <c r="LL99" s="453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77" t="str">
        <f>IF(ISBLANK(LN9),"",LN9)</f>
        <v/>
      </c>
      <c r="LR99" s="477"/>
      <c r="LS99" s="453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77" t="str">
        <f>IF(ISBLANK(LU9),"",LU9)</f>
        <v/>
      </c>
      <c r="LY99" s="477"/>
      <c r="LZ99" s="453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77" t="str">
        <f>IF(ISBLANK(MB9),"",MB9)</f>
        <v/>
      </c>
      <c r="MF99" s="477"/>
      <c r="MG99" s="453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77" t="str">
        <f>IF(ISBLANK(MI9),"",MI9)</f>
        <v/>
      </c>
      <c r="MM99" s="477"/>
      <c r="MN99" s="453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77" t="str">
        <f>IF(ISBLANK(MP9),"",MP9)</f>
        <v/>
      </c>
      <c r="MT99" s="477"/>
      <c r="MU99" s="453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77" t="str">
        <f>IF(ISBLANK(MW9),"",MW9)</f>
        <v/>
      </c>
      <c r="NA99" s="477"/>
      <c r="NB99" s="453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77" t="str">
        <f>IF(ISBLANK(ND9),"",ND9)</f>
        <v/>
      </c>
      <c r="NH99" s="477"/>
      <c r="NI99" s="453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77" t="str">
        <f>IF(ISBLANK(NK9),"",NK9)</f>
        <v/>
      </c>
      <c r="NO99" s="477"/>
      <c r="NP99" s="453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77" t="str">
        <f>IF(ISBLANK(NR9),"",NR9)</f>
        <v/>
      </c>
      <c r="NV99" s="477"/>
      <c r="NW99" s="453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77" t="str">
        <f>IF(ISBLANK(NY9),"",NY9)</f>
        <v/>
      </c>
      <c r="OC99" s="477"/>
      <c r="OD99" s="453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77" t="str">
        <f>IF(ISBLANK(OF9),"",OF9)</f>
        <v/>
      </c>
      <c r="OJ99" s="477"/>
      <c r="OK99" s="453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77" t="str">
        <f>IF(ISBLANK(OM9),"",OM9)</f>
        <v/>
      </c>
      <c r="OQ99" s="477"/>
      <c r="OR99" s="453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77" t="str">
        <f>IF(ISBLANK(OT9),"",OT9)</f>
        <v/>
      </c>
      <c r="OX99" s="477"/>
      <c r="OY99" s="453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77" t="str">
        <f>IF(ISBLANK(PA9),"",PA9)</f>
        <v/>
      </c>
      <c r="PE99" s="477"/>
      <c r="PF99" s="453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77" t="str">
        <f>IF(ISBLANK(PH9),"",PH9)</f>
        <v/>
      </c>
      <c r="PL99" s="477"/>
      <c r="PM99" s="453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77" t="str">
        <f>IF(ISBLANK(PO9),"",PO9)</f>
        <v/>
      </c>
      <c r="PS99" s="477"/>
      <c r="PT99" s="453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77" t="str">
        <f>IF(ISBLANK(PV9),"",PV9)</f>
        <v/>
      </c>
      <c r="PZ99" s="477"/>
      <c r="QA99" s="453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77" t="str">
        <f>IF(ISBLANK(QC9),"",QC9)</f>
        <v/>
      </c>
      <c r="QG99" s="477"/>
      <c r="QH99" s="453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77" t="str">
        <f>IF(ISBLANK(QJ9),"",QJ9)</f>
        <v/>
      </c>
      <c r="QN99" s="477"/>
      <c r="QO99" s="453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77" t="str">
        <f>IF(ISBLANK(QQ9),"",QQ9)</f>
        <v/>
      </c>
      <c r="QU99" s="477"/>
      <c r="QV99" s="453"/>
    </row>
    <row r="100" spans="1:464" ht="15" customHeight="1" x14ac:dyDescent="0.2">
      <c r="A100" s="517"/>
      <c r="B100" s="86" t="s">
        <v>148</v>
      </c>
      <c r="C100" s="80"/>
      <c r="D100" s="454">
        <f>IF(ISBLANK(I3),"",COUNTIF(G12:G90,"=20")+COUNTIF(G12:G90,"=30"))</f>
        <v>0</v>
      </c>
      <c r="E100" s="454"/>
      <c r="F100" s="455" t="e">
        <f>IF(ISBLANK(I3),"",D100/D92)</f>
        <v>#DIV/0!</v>
      </c>
      <c r="G100" s="455"/>
      <c r="H100" s="77"/>
      <c r="I100" s="90"/>
      <c r="J100" s="83"/>
      <c r="K100" s="454">
        <f>IF(ISBLANK(P3),"",COUNTIF(N12:N90,"=20")+COUNTIF(N12:N90,"=30"))</f>
        <v>37</v>
      </c>
      <c r="L100" s="454"/>
      <c r="M100" s="455">
        <f>IF(ISBLANK(P3),"",K100/K92)</f>
        <v>0.55223880597014929</v>
      </c>
      <c r="N100" s="455"/>
      <c r="O100" s="77"/>
      <c r="P100" s="90"/>
      <c r="Q100" s="84"/>
      <c r="R100" s="454">
        <f>IF(ISBLANK(W3),"",COUNTIF(U12:U90,"=20")+COUNTIF(U12:U90,"=30"))</f>
        <v>3</v>
      </c>
      <c r="S100" s="454"/>
      <c r="T100" s="455">
        <f>IF(ISBLANK(W3),"",R100/R92)</f>
        <v>4.8387096774193547E-2</v>
      </c>
      <c r="U100" s="455"/>
      <c r="V100" s="77"/>
      <c r="W100" s="90"/>
      <c r="X100" s="84"/>
      <c r="Y100" s="454">
        <f>IF(ISBLANK(AD3),"",COUNTIF(AB12:AB90,"=20")+COUNTIF(AB12:AB90,"=30"))</f>
        <v>25</v>
      </c>
      <c r="Z100" s="454"/>
      <c r="AA100" s="455">
        <f>IF(ISBLANK(AD3),"",Y100/Y92)</f>
        <v>0.40322580645161288</v>
      </c>
      <c r="AB100" s="455"/>
      <c r="AC100" s="77"/>
      <c r="AD100" s="90"/>
      <c r="AE100" s="84"/>
      <c r="AF100" s="454">
        <f>IF(ISBLANK(AK3),"",COUNTIF(AI12:AI90,"=20")+COUNTIF(AI12:AI90,"=30"))</f>
        <v>9</v>
      </c>
      <c r="AG100" s="454"/>
      <c r="AH100" s="455">
        <f>IF(ISBLANK(AK3),"",AF100/AF92)</f>
        <v>0.15517241379310345</v>
      </c>
      <c r="AI100" s="455"/>
      <c r="AJ100" s="77"/>
      <c r="AK100" s="90"/>
      <c r="AL100" s="84"/>
      <c r="AM100" s="454">
        <f>IF(ISBLANK(AR3),"",COUNTIF(AP12:AP90,"=20")+COUNTIF(AP12:AP90,"=30"))</f>
        <v>31</v>
      </c>
      <c r="AN100" s="454"/>
      <c r="AO100" s="455">
        <f>IF(ISBLANK(AR3),"",AM100/AM92)</f>
        <v>0.5</v>
      </c>
      <c r="AP100" s="455"/>
      <c r="AQ100" s="77"/>
      <c r="AR100" s="90"/>
      <c r="AS100" s="84"/>
      <c r="AT100" s="454">
        <f>IF(ISBLANK(AY3),"",COUNTIF(AW12:AW90,"=20")+COUNTIF(AW12:AW90,"=30"))</f>
        <v>8</v>
      </c>
      <c r="AU100" s="454"/>
      <c r="AV100" s="455">
        <f>IF(ISBLANK(AY3),"",AT100/AT92)</f>
        <v>0.13333333333333333</v>
      </c>
      <c r="AW100" s="455"/>
      <c r="AX100" s="77"/>
      <c r="AY100" s="90"/>
      <c r="AZ100" s="84"/>
      <c r="BA100" s="454">
        <f>IF(ISBLANK(BF3),"",COUNTIF(BD12:BD90,"=20")+COUNTIF(BD12:BD90,"=30"))</f>
        <v>2</v>
      </c>
      <c r="BB100" s="454"/>
      <c r="BC100" s="455">
        <f>IF(ISBLANK(BF3),"",BA100/BA92)</f>
        <v>3.9215686274509803E-2</v>
      </c>
      <c r="BD100" s="455"/>
      <c r="BE100" s="77"/>
      <c r="BF100" s="90"/>
      <c r="BG100" s="84"/>
      <c r="BH100" s="454">
        <f>IF(ISBLANK(BM3),"",COUNTIF(BK12:BK90,"=20")+COUNTIF(BK12:BK90,"=30"))</f>
        <v>14</v>
      </c>
      <c r="BI100" s="454"/>
      <c r="BJ100" s="455">
        <f>IF(ISBLANK(BM3),"",BH100/BH92)</f>
        <v>0.25925925925925924</v>
      </c>
      <c r="BK100" s="455"/>
      <c r="BL100" s="77"/>
      <c r="BM100" s="90"/>
      <c r="BN100" s="84"/>
      <c r="BO100" s="454">
        <f>IF(ISBLANK(BT3),"",COUNTIF(BR12:BR90,"=20")+COUNTIF(BR12:BR90,"=30"))</f>
        <v>0</v>
      </c>
      <c r="BP100" s="454"/>
      <c r="BQ100" s="455">
        <f>IF(ISBLANK(BT3),"",BO100/BO92)</f>
        <v>0</v>
      </c>
      <c r="BR100" s="455"/>
      <c r="BS100" s="77"/>
      <c r="BT100" s="90"/>
      <c r="BU100" s="84"/>
      <c r="BV100" s="454">
        <f>IF(ISBLANK(CA3),"",COUNTIF(BY12:BY90,"=20")+COUNTIF(BY12:BY90,"=30"))</f>
        <v>4</v>
      </c>
      <c r="BW100" s="454"/>
      <c r="BX100" s="455">
        <f>IF(ISBLANK(CA3),"",BV100/BV92)</f>
        <v>7.0175438596491224E-2</v>
      </c>
      <c r="BY100" s="455"/>
      <c r="BZ100" s="77"/>
      <c r="CA100" s="90"/>
      <c r="CB100" s="84"/>
      <c r="CC100" s="454">
        <f>IF(ISBLANK(CH3),"",COUNTIF(CF12:CF90,"=20")+COUNTIF(CF12:CF90,"=30"))</f>
        <v>0</v>
      </c>
      <c r="CD100" s="454"/>
      <c r="CE100" s="455">
        <f>IF(ISBLANK(CH3),"",CC100/CC92)</f>
        <v>0</v>
      </c>
      <c r="CF100" s="455"/>
      <c r="CG100" s="77"/>
      <c r="CH100" s="90"/>
      <c r="CI100" s="84"/>
      <c r="CJ100" s="454">
        <f>IF(ISBLANK(CO3),"",COUNTIF(CM12:CM90,"=20")+COUNTIF(CM12:CM90,"=30"))</f>
        <v>5</v>
      </c>
      <c r="CK100" s="454"/>
      <c r="CL100" s="455">
        <f>IF(ISBLANK(CO3),"",CJ100/CJ92)</f>
        <v>8.771929824561403E-2</v>
      </c>
      <c r="CM100" s="455"/>
      <c r="CN100" s="77"/>
      <c r="CO100" s="90"/>
      <c r="CP100" s="84"/>
      <c r="CQ100" s="454">
        <f>IF(ISBLANK(CV3),"",COUNTIF(CT12:CT90,"=20")+COUNTIF(CT12:CT90,"=30"))</f>
        <v>12</v>
      </c>
      <c r="CR100" s="454"/>
      <c r="CS100" s="455">
        <f>IF(ISBLANK(CV3),"",CQ100/CQ92)</f>
        <v>0.22222222222222221</v>
      </c>
      <c r="CT100" s="455"/>
      <c r="CU100" s="77"/>
      <c r="CV100" s="90"/>
      <c r="CW100" s="84"/>
      <c r="CX100" s="454">
        <f>IF(ISBLANK(DC3),"",COUNTIF(DA12:DA90,"=20")+COUNTIF(DA12:DA90,"=30"))</f>
        <v>16</v>
      </c>
      <c r="CY100" s="454"/>
      <c r="CZ100" s="455">
        <f>IF(ISBLANK(DC3),"",CX100/CX92)</f>
        <v>0.30188679245283018</v>
      </c>
      <c r="DA100" s="455"/>
      <c r="DB100" s="77"/>
      <c r="DC100" s="90"/>
      <c r="DD100" s="84"/>
      <c r="DE100" s="454">
        <f>IF(ISBLANK(DJ3),"",COUNTIF(DH12:DH90,"=20")+COUNTIF(DH12:DH90,"=30"))</f>
        <v>14</v>
      </c>
      <c r="DF100" s="454"/>
      <c r="DG100" s="455">
        <f>IF(ISBLANK(DJ3),"",DE100/DE92)</f>
        <v>0.26923076923076922</v>
      </c>
      <c r="DH100" s="455"/>
      <c r="DI100" s="77"/>
      <c r="DJ100" s="90"/>
      <c r="DK100" s="84"/>
      <c r="DL100" s="454">
        <f>IF(ISBLANK(DQ3),"",COUNTIF(DO12:DO90,"=20")+COUNTIF(DO12:DO90,"=30"))</f>
        <v>0</v>
      </c>
      <c r="DM100" s="454"/>
      <c r="DN100" s="455">
        <f>IF(ISBLANK(DQ3),"",DL100/DL92)</f>
        <v>0</v>
      </c>
      <c r="DO100" s="455"/>
      <c r="DP100" s="77"/>
      <c r="DQ100" s="90"/>
      <c r="DR100" s="84"/>
      <c r="DS100" s="454">
        <f>IF(ISBLANK(DX3),"",COUNTIF(DV12:DV90,"=20")+COUNTIF(DV12:DV90,"=30"))</f>
        <v>1</v>
      </c>
      <c r="DT100" s="454"/>
      <c r="DU100" s="455">
        <f>IF(ISBLANK(DX3),"",DS100/DS92)</f>
        <v>2.2727272727272728E-2</v>
      </c>
      <c r="DV100" s="455"/>
      <c r="DW100" s="77"/>
      <c r="DX100" s="90"/>
      <c r="DY100" s="84"/>
      <c r="DZ100" s="454">
        <f>IF(ISBLANK(EE3),"",COUNTIF(EC12:EC90,"=20")+COUNTIF(EC12:EC90,"=30"))</f>
        <v>6</v>
      </c>
      <c r="EA100" s="454"/>
      <c r="EB100" s="455">
        <f>IF(ISBLANK(EE3),"",DZ100/DZ92)</f>
        <v>0.11538461538461539</v>
      </c>
      <c r="EC100" s="455"/>
      <c r="ED100" s="77"/>
      <c r="EE100" s="90"/>
      <c r="EF100" s="84"/>
      <c r="EG100" s="454">
        <f>IF(ISBLANK(EL3),"",COUNTIF(EJ12:EJ90,"=20")+COUNTIF(EJ12:EJ90,"=30"))</f>
        <v>22</v>
      </c>
      <c r="EH100" s="454"/>
      <c r="EI100" s="455">
        <f>IF(ISBLANK(EL3),"",EG100/EG92)</f>
        <v>0.43137254901960786</v>
      </c>
      <c r="EJ100" s="455"/>
      <c r="EK100" s="77"/>
      <c r="EL100" s="90"/>
      <c r="EM100" s="84"/>
      <c r="EN100" s="454">
        <f>IF(ISBLANK(ES3),"",COUNTIF(EQ12:EQ90,"=20")+COUNTIF(EQ12:EQ90,"=30"))</f>
        <v>6</v>
      </c>
      <c r="EO100" s="454"/>
      <c r="EP100" s="455">
        <f>IF(ISBLANK(ES3),"",EN100/EN92)</f>
        <v>0.11764705882352941</v>
      </c>
      <c r="EQ100" s="455"/>
      <c r="ER100" s="77"/>
      <c r="ES100" s="90"/>
      <c r="ET100" s="84"/>
      <c r="EU100" s="454">
        <f>IF(ISBLANK(EZ3),"",COUNTIF(EX12:EX90,"=20")+COUNTIF(EX12:EX90,"=30"))</f>
        <v>18</v>
      </c>
      <c r="EV100" s="454"/>
      <c r="EW100" s="455">
        <f>IF(ISBLANK(EZ3),"",EU100/EU92)</f>
        <v>0.375</v>
      </c>
      <c r="EX100" s="455"/>
      <c r="EY100" s="77"/>
      <c r="EZ100" s="90"/>
      <c r="FA100" s="84"/>
      <c r="FB100" s="454">
        <f>IF(ISBLANK(BM3),"",COUNTIF(FE12:FE90,"=20")+COUNTIF(FE12:FE90,"=30"))</f>
        <v>13</v>
      </c>
      <c r="FC100" s="454"/>
      <c r="FD100" s="455">
        <f>IF(ISBLANK(BM3),"",FB100/FB92)</f>
        <v>0.27659574468085107</v>
      </c>
      <c r="FE100" s="455"/>
      <c r="FF100" s="77"/>
      <c r="FG100" s="90"/>
      <c r="FH100" s="84"/>
      <c r="FI100" s="454">
        <f>IF(ISBLANK(FN3),"",COUNTIF(FL12:FL90,"=20")+COUNTIF(FL12:FL90,"=30"))</f>
        <v>22</v>
      </c>
      <c r="FJ100" s="454"/>
      <c r="FK100" s="455">
        <f>IF(ISBLANK(FN3),"",FI100/FI92)</f>
        <v>0.46808510638297873</v>
      </c>
      <c r="FL100" s="455"/>
      <c r="FM100" s="77"/>
      <c r="FN100" s="90"/>
      <c r="FO100" s="84"/>
      <c r="FP100" s="454">
        <f>IF(ISBLANK(DJ3),"",COUNTIF(FS12:FS90,"=20")+COUNTIF(FS12:FS90,"=30"))</f>
        <v>7</v>
      </c>
      <c r="FQ100" s="454"/>
      <c r="FR100" s="455">
        <f>IF(ISBLANK(DJ3),"",FP100/FP92)</f>
        <v>0.13725490196078433</v>
      </c>
      <c r="FS100" s="455"/>
      <c r="FT100" s="77"/>
      <c r="FU100" s="90"/>
      <c r="FV100" s="84"/>
      <c r="FW100" s="454">
        <f>IF(ISBLANK(GB3),"",COUNTIF(FZ12:FZ90,"=20")+COUNTIF(FZ12:FZ90,"=30"))</f>
        <v>0</v>
      </c>
      <c r="FX100" s="454"/>
      <c r="FY100" s="455">
        <f>IF(ISBLANK(GB3),"",FW100/FW92)</f>
        <v>0</v>
      </c>
      <c r="FZ100" s="455"/>
      <c r="GA100" s="77"/>
      <c r="GB100" s="90"/>
      <c r="GC100" s="84"/>
      <c r="GD100" s="454">
        <f>IF(ISBLANK(GI3),"",COUNTIF(GG12:GG90,"=20")+COUNTIF(GG12:GG90,"=30"))</f>
        <v>10</v>
      </c>
      <c r="GE100" s="454"/>
      <c r="GF100" s="455">
        <f>IF(ISBLANK(GI3),"",GD100/GD92)</f>
        <v>0.22222222222222221</v>
      </c>
      <c r="GG100" s="455"/>
      <c r="GH100" s="77"/>
      <c r="GI100" s="90"/>
      <c r="GJ100" s="84"/>
      <c r="GK100" s="454">
        <f>IF(ISBLANK(GP3),"",COUNTIF(GN12:GN90,"=20")+COUNTIF(GN12:GN90,"=30"))</f>
        <v>20</v>
      </c>
      <c r="GL100" s="454"/>
      <c r="GM100" s="455">
        <f>IF(ISBLANK(GP3),"",GK100/GK92)</f>
        <v>0.42553191489361702</v>
      </c>
      <c r="GN100" s="455"/>
      <c r="GO100" s="77"/>
      <c r="GP100" s="90"/>
      <c r="GQ100" s="84"/>
      <c r="GR100" s="454">
        <f>IF(ISBLANK(GW3),"",COUNTIF(GU12:GU90,"=20")+COUNTIF(GU12:GU90,"=30"))</f>
        <v>1</v>
      </c>
      <c r="GS100" s="454"/>
      <c r="GT100" s="455">
        <f>IF(ISBLANK(GI3),"",GR100/GR92)</f>
        <v>2.2222222222222223E-2</v>
      </c>
      <c r="GU100" s="455"/>
      <c r="GV100" s="77"/>
      <c r="GW100" s="90"/>
      <c r="GX100" s="84"/>
      <c r="GY100" s="454">
        <f>IF(ISBLANK(HD3),"",COUNTIF(HB12:HB90,"=20")+COUNTIF(HB12:HB90,"=30"))</f>
        <v>27</v>
      </c>
      <c r="GZ100" s="454"/>
      <c r="HA100" s="455">
        <f>IF(ISBLANK(HD3),"",GY100/GY92)</f>
        <v>0.54</v>
      </c>
      <c r="HB100" s="455"/>
      <c r="HC100" s="77"/>
      <c r="HD100" s="90"/>
      <c r="HE100" s="84"/>
      <c r="HF100" s="454">
        <f>IF(ISBLANK(HK3),"",COUNTIF(HI12:HI90,"=20")+COUNTIF(HI12:HI90,"=30"))</f>
        <v>5</v>
      </c>
      <c r="HG100" s="454"/>
      <c r="HH100" s="455">
        <f>IF(ISBLANK(HK3),"",HF100/HF92)</f>
        <v>0.10416666666666667</v>
      </c>
      <c r="HI100" s="455"/>
      <c r="HJ100" s="77"/>
      <c r="HK100" s="90"/>
      <c r="HL100" s="84"/>
      <c r="HM100" s="454">
        <f>IF(ISBLANK(HR3),"",COUNTIF(HP12:HP90,"=20")+COUNTIF(HP12:HP90,"=30"))</f>
        <v>10</v>
      </c>
      <c r="HN100" s="454"/>
      <c r="HO100" s="455">
        <f>IF(ISBLANK(HR3),"",HM100/HM92)</f>
        <v>0.20833333333333334</v>
      </c>
      <c r="HP100" s="455"/>
      <c r="HQ100" s="77"/>
      <c r="HR100" s="90"/>
      <c r="HS100" s="84"/>
      <c r="HT100" s="454">
        <f>IF(ISBLANK(HY3),"",COUNTIF(HW12:HW90,"=20")+COUNTIF(HW12:HW90,"=30"))</f>
        <v>11</v>
      </c>
      <c r="HU100" s="454"/>
      <c r="HV100" s="455">
        <f>IF(ISBLANK(HR3),"",HT100/HT92)</f>
        <v>0.2391304347826087</v>
      </c>
      <c r="HW100" s="455"/>
      <c r="HX100" s="77"/>
      <c r="HY100" s="90"/>
      <c r="HZ100" s="84"/>
      <c r="IA100" s="454">
        <f>IF(ISBLANK(IF3),"",COUNTIF(ID12:ID90,"=20")+COUNTIF(ID12:ID90,"=30"))</f>
        <v>0</v>
      </c>
      <c r="IB100" s="454"/>
      <c r="IC100" s="455">
        <f>IF(ISBLANK(IM3),"",IA100/IA92)</f>
        <v>0</v>
      </c>
      <c r="ID100" s="455"/>
      <c r="IE100" s="77"/>
      <c r="IF100" s="90"/>
      <c r="IG100" s="84"/>
      <c r="IH100" s="454">
        <f>IF(ISBLANK(IF3),"",COUNTIF(IK12:IK90,"=20")+COUNTIF(IK12:IK90,"=30"))</f>
        <v>11</v>
      </c>
      <c r="II100" s="454"/>
      <c r="IJ100" s="455">
        <f>IF(ISBLANK(IF3),"",IH100/IH92)</f>
        <v>0.24444444444444444</v>
      </c>
      <c r="IK100" s="455"/>
      <c r="IL100" s="77"/>
      <c r="IM100" s="90"/>
      <c r="IN100" s="84"/>
      <c r="IO100" s="454">
        <f>IF(ISBLANK(IT3),"",COUNTIF(IR12:IR90,"=20")+COUNTIF(IR12:IR90,"=30"))</f>
        <v>17</v>
      </c>
      <c r="IP100" s="454"/>
      <c r="IQ100" s="455">
        <f>IF(ISBLANK(IT3),"",IO100/IO92)</f>
        <v>0.36956521739130432</v>
      </c>
      <c r="IR100" s="455"/>
      <c r="IS100" s="77"/>
      <c r="IT100" s="90"/>
      <c r="IU100" s="84"/>
      <c r="IV100" s="454">
        <f>IF(ISBLANK(JA3),"",COUNTIF(IY12:IY90,"=20")+COUNTIF(IY12:IY90,"=30"))</f>
        <v>0</v>
      </c>
      <c r="IW100" s="454"/>
      <c r="IX100" s="455">
        <f>IF(ISBLANK(JA3),"",IV100/IV92)</f>
        <v>0</v>
      </c>
      <c r="IY100" s="455"/>
      <c r="IZ100" s="77"/>
      <c r="JA100" s="90"/>
      <c r="JB100" s="84"/>
      <c r="JC100" s="454">
        <f>IF(ISBLANK(JH3),"",COUNTIF(JF12:JF90,"=20")+COUNTIF(JF12:JF90,"=30"))</f>
        <v>17</v>
      </c>
      <c r="JD100" s="454"/>
      <c r="JE100" s="455">
        <f>IF(ISBLANK(JH3),"",JC100/JC92)</f>
        <v>0.40476190476190477</v>
      </c>
      <c r="JF100" s="455"/>
      <c r="JG100" s="77"/>
      <c r="JH100" s="90"/>
      <c r="JI100" s="84"/>
      <c r="JJ100" s="454">
        <f>IF(ISBLANK(JH3),"",COUNTIF(JM12:JM90,"=20")+COUNTIF(JM12:JM90,"=30"))</f>
        <v>0</v>
      </c>
      <c r="JK100" s="454"/>
      <c r="JL100" s="455" t="e">
        <f>IF(ISBLANK(JH3),"",JJ100/JJ92)</f>
        <v>#DIV/0!</v>
      </c>
      <c r="JM100" s="455"/>
      <c r="JN100" s="77"/>
      <c r="JO100" s="90"/>
      <c r="JP100" s="84"/>
      <c r="JQ100" s="454">
        <f>IF(ISBLANK(JV3),"",COUNTIF(JT12:JT90,"=20")+COUNTIF(JT12:JT90,"=30"))</f>
        <v>10</v>
      </c>
      <c r="JR100" s="454"/>
      <c r="JS100" s="455">
        <f>IF(ISBLANK(JV3),"",JQ100/JQ92)</f>
        <v>0.23809523809523808</v>
      </c>
      <c r="JT100" s="455"/>
      <c r="JU100" s="77"/>
      <c r="JV100" s="90"/>
      <c r="JW100" s="84"/>
      <c r="JX100" s="454">
        <f>IF(ISBLANK(KQ3),"",COUNTIF(KA12:KA90,"=20")+COUNTIF(KA12:KA90,"=30"))</f>
        <v>0</v>
      </c>
      <c r="JY100" s="454"/>
      <c r="JZ100" s="455" t="e">
        <f>IF(ISBLANK(KQ3),"",JX100/JX92)</f>
        <v>#DIV/0!</v>
      </c>
      <c r="KA100" s="455"/>
      <c r="KB100" s="77"/>
      <c r="KC100" s="90"/>
      <c r="KD100" s="84"/>
      <c r="KE100" s="454">
        <f>IF(ISBLANK(KJ3),"",COUNTIF(KH12:KH90,"=20")+COUNTIF(KH12:KH90,"=30"))</f>
        <v>12</v>
      </c>
      <c r="KF100" s="454"/>
      <c r="KG100" s="455">
        <f>IF(ISBLANK(KJ3),"",KE100/KE92)</f>
        <v>0.2608695652173913</v>
      </c>
      <c r="KH100" s="455"/>
      <c r="KI100" s="77"/>
      <c r="KJ100" s="90"/>
      <c r="KK100" s="84"/>
      <c r="KL100" s="454">
        <f>IF(ISBLANK(KQ3),"",COUNTIF(KO12:KO90,"=20")+COUNTIF(KO12:KO90,"=30"))</f>
        <v>0</v>
      </c>
      <c r="KM100" s="454"/>
      <c r="KN100" s="455">
        <f>IF(ISBLANK(KQ3),"",KL100/KL92)</f>
        <v>0</v>
      </c>
      <c r="KO100" s="455"/>
      <c r="KP100" s="77"/>
      <c r="KQ100" s="90"/>
      <c r="KR100" s="84"/>
      <c r="KS100" s="454">
        <f>IF(ISBLANK(KX3),"",COUNTIF(KV12:KV90,"=20")+COUNTIF(KV12:KV90,"=30"))</f>
        <v>15</v>
      </c>
      <c r="KT100" s="454"/>
      <c r="KU100" s="455">
        <f>IF(ISBLANK(KX3),"",KS100/KS92)</f>
        <v>0.34883720930232559</v>
      </c>
      <c r="KV100" s="455"/>
      <c r="KW100" s="77"/>
      <c r="KX100" s="90"/>
      <c r="KY100" s="85"/>
      <c r="KZ100" s="454" t="str">
        <f>IF(ISBLANK(LE3),"",COUNTIF(LC12:LC90,"=20")+COUNTIF(LC12:LC90,"=30"))</f>
        <v/>
      </c>
      <c r="LA100" s="454"/>
      <c r="LB100" s="455" t="str">
        <f>IF(ISBLANK(LE3),"",KZ100/KZ92)</f>
        <v/>
      </c>
      <c r="LC100" s="455"/>
      <c r="LD100" s="77"/>
      <c r="LE100" s="90"/>
      <c r="LF100" s="84"/>
      <c r="LG100" s="454" t="str">
        <f>IF(ISBLANK(LE3),"",COUNTIF(LJ12:LJ90,"=20")+COUNTIF(LJ12:LJ90,"=30"))</f>
        <v/>
      </c>
      <c r="LH100" s="454"/>
      <c r="LI100" s="455" t="str">
        <f>IF(ISBLANK(LE3),"",LG100/LG92)</f>
        <v/>
      </c>
      <c r="LJ100" s="455"/>
      <c r="LK100" s="77"/>
      <c r="LL100" s="90"/>
      <c r="LM100" s="84"/>
      <c r="LN100" s="454" t="str">
        <f>IF(ISBLANK(LS3),"",COUNTIF(LQ12:LQ90,"=20")+COUNTIF(LQ12:LQ90,"=30"))</f>
        <v/>
      </c>
      <c r="LO100" s="454"/>
      <c r="LP100" s="455" t="str">
        <f>IF(ISBLANK(LS3),"",LN100/LN92)</f>
        <v/>
      </c>
      <c r="LQ100" s="455"/>
      <c r="LR100" s="77"/>
      <c r="LS100" s="90"/>
      <c r="LT100" s="84"/>
      <c r="LU100" s="454" t="str">
        <f>IF(ISBLANK(LS3),"",COUNTIF(LX12:LX90,"=20")+COUNTIF(LX12:LX90,"=30"))</f>
        <v/>
      </c>
      <c r="LV100" s="454"/>
      <c r="LW100" s="455" t="str">
        <f>IF(ISBLANK(LS3),"",LU100/LU92)</f>
        <v/>
      </c>
      <c r="LX100" s="455"/>
      <c r="LY100" s="77"/>
      <c r="LZ100" s="90"/>
      <c r="MA100" s="84"/>
      <c r="MB100" s="454" t="str">
        <f>IF(ISBLANK(MG3),"",COUNTIF(ME12:ME90,"=20")+COUNTIF(ME12:ME90,"=30"))</f>
        <v/>
      </c>
      <c r="MC100" s="454"/>
      <c r="MD100" s="455" t="str">
        <f>IF(ISBLANK(MG3),"",MB100/MB92)</f>
        <v/>
      </c>
      <c r="ME100" s="455"/>
      <c r="MF100" s="77"/>
      <c r="MG100" s="90"/>
      <c r="MH100" s="84"/>
      <c r="MI100" s="454" t="str">
        <f>IF(ISBLANK(MN3),"",COUNTIF(ML12:ML90,"=20")+COUNTIF(ML12:ML90,"=30"))</f>
        <v/>
      </c>
      <c r="MJ100" s="454"/>
      <c r="MK100" s="455" t="str">
        <f>IF(ISBLANK(MN3),"",MI100/MI92)</f>
        <v/>
      </c>
      <c r="ML100" s="455"/>
      <c r="MM100" s="77"/>
      <c r="MN100" s="90"/>
      <c r="MO100" s="84"/>
      <c r="MP100" s="454" t="str">
        <f>IF(ISBLANK(MU3),"",COUNTIF(MS12:MS90,"=20")+COUNTIF(MS12:MS90,"=30"))</f>
        <v/>
      </c>
      <c r="MQ100" s="454"/>
      <c r="MR100" s="455" t="str">
        <f>IF(ISBLANK(MU3),"",MP100/MP92)</f>
        <v/>
      </c>
      <c r="MS100" s="455"/>
      <c r="MT100" s="77"/>
      <c r="MU100" s="90"/>
      <c r="MV100" s="84"/>
      <c r="MW100" s="454" t="str">
        <f>IF(ISBLANK(NP3),"",COUNTIF(MZ12:MZ90,"=20")+COUNTIF(MZ12:MZ90,"=30"))</f>
        <v/>
      </c>
      <c r="MX100" s="454"/>
      <c r="MY100" s="455" t="str">
        <f>IF(ISBLANK(NP3),"",MW100/MW92)</f>
        <v/>
      </c>
      <c r="MZ100" s="455"/>
      <c r="NA100" s="77"/>
      <c r="NB100" s="90"/>
      <c r="NC100" s="84"/>
      <c r="ND100" s="454" t="str">
        <f>IF(ISBLANK(NB3),"",COUNTIF(NG12:NG90,"=20")+COUNTIF(NG12:NG90,"=30"))</f>
        <v/>
      </c>
      <c r="NE100" s="454"/>
      <c r="NF100" s="455" t="str">
        <f>IF(ISBLANK(NB3),"",ND100/ND92)</f>
        <v/>
      </c>
      <c r="NG100" s="455"/>
      <c r="NH100" s="77"/>
      <c r="NI100" s="90"/>
      <c r="NJ100" s="84"/>
      <c r="NK100" s="454" t="str">
        <f>IF(ISBLANK(OD3),"",COUNTIF(NN12:NN90,"=20")+COUNTIF(NN12:NN90,"=30"))</f>
        <v/>
      </c>
      <c r="NL100" s="454"/>
      <c r="NM100" s="455" t="str">
        <f>IF(ISBLANK(OD3),"",NK100/NK92)</f>
        <v/>
      </c>
      <c r="NN100" s="455"/>
      <c r="NO100" s="77"/>
      <c r="NP100" s="90"/>
      <c r="NQ100" s="84"/>
      <c r="NR100" s="454" t="str">
        <f>IF(ISBLANK(NI3),"",COUNTIF(NU12:NU90,"=20")+COUNTIF(NU12:NU90,"=30"))</f>
        <v/>
      </c>
      <c r="NS100" s="454"/>
      <c r="NT100" s="455" t="str">
        <f>IF(ISBLANK(NI3),"",NR100/NR92)</f>
        <v/>
      </c>
      <c r="NU100" s="455"/>
      <c r="NV100" s="77"/>
      <c r="NW100" s="90"/>
      <c r="NX100" s="84"/>
      <c r="NY100" s="454" t="str">
        <f>IF(ISBLANK(OK3),"",COUNTIF(OB12:OB90,"=20")+COUNTIF(OB12:OB90,"=30"))</f>
        <v/>
      </c>
      <c r="NZ100" s="454"/>
      <c r="OA100" s="455" t="str">
        <f>IF(ISBLANK(OK3),"",NY100/NY92)</f>
        <v/>
      </c>
      <c r="OB100" s="455"/>
      <c r="OC100" s="77"/>
      <c r="OD100" s="90"/>
      <c r="OE100" s="84"/>
      <c r="OF100" s="454" t="str">
        <f>IF(ISBLANK(NW3),"",COUNTIF(OI12:OI90,"=20")+COUNTIF(OI12:OI90,"=30"))</f>
        <v/>
      </c>
      <c r="OG100" s="454"/>
      <c r="OH100" s="455" t="str">
        <f>IF(ISBLANK(NW3),"",OF100/OF92)</f>
        <v/>
      </c>
      <c r="OI100" s="455"/>
      <c r="OJ100" s="77"/>
      <c r="OK100" s="90"/>
      <c r="OL100" s="84"/>
      <c r="OM100" s="454" t="str">
        <f>IF(ISBLANK(OR3),"",COUNTIF(OP12:OP90,"=20")+COUNTIF(OP12:OP90,"=30"))</f>
        <v/>
      </c>
      <c r="ON100" s="454"/>
      <c r="OO100" s="455" t="str">
        <f>IF(ISBLANK(OR3),"",OM100/OM92)</f>
        <v/>
      </c>
      <c r="OP100" s="455"/>
      <c r="OQ100" s="77"/>
      <c r="OR100" s="90"/>
      <c r="OS100" s="84"/>
      <c r="OT100" s="454" t="str">
        <f>IF(ISBLANK(OY3),"",COUNTIF(OW12:OW90,"=20")+COUNTIF(OW12:OW90,"=30"))</f>
        <v/>
      </c>
      <c r="OU100" s="454"/>
      <c r="OV100" s="455" t="str">
        <f>IF(ISBLANK(OY3),"",OT100/OT92)</f>
        <v/>
      </c>
      <c r="OW100" s="455"/>
      <c r="OX100" s="77"/>
      <c r="OY100" s="90"/>
      <c r="OZ100" s="84"/>
      <c r="PA100" s="454" t="str">
        <f>IF(ISBLANK(PF3),"",COUNTIF(PD12:PD90,"=20")+COUNTIF(PD12:PD90,"=30"))</f>
        <v/>
      </c>
      <c r="PB100" s="454"/>
      <c r="PC100" s="455" t="str">
        <f>IF(ISBLANK(PF3),"",PA100/PA92)</f>
        <v/>
      </c>
      <c r="PD100" s="455"/>
      <c r="PE100" s="77"/>
      <c r="PF100" s="90"/>
      <c r="PG100" s="84"/>
      <c r="PH100" s="454" t="str">
        <f>IF(ISBLANK(PM3),"",COUNTIF(PK12:PK90,"=20")+COUNTIF(PK12:PK90,"=30"))</f>
        <v/>
      </c>
      <c r="PI100" s="454"/>
      <c r="PJ100" s="455" t="str">
        <f>IF(ISBLANK(PM3),"",PH100/PH92)</f>
        <v/>
      </c>
      <c r="PK100" s="455"/>
      <c r="PL100" s="77"/>
      <c r="PM100" s="90"/>
      <c r="PN100" s="84"/>
      <c r="PO100" s="454" t="str">
        <f>IF(ISBLANK(PT3),"",COUNTIF(PR12:PR90,"=20")+COUNTIF(PR12:PR90,"=30"))</f>
        <v/>
      </c>
      <c r="PP100" s="454"/>
      <c r="PQ100" s="455" t="str">
        <f>IF(ISBLANK(PT3),"",PO100/PO92)</f>
        <v/>
      </c>
      <c r="PR100" s="455"/>
      <c r="PS100" s="77"/>
      <c r="PT100" s="90"/>
      <c r="PU100" s="84"/>
      <c r="PV100" s="454" t="str">
        <f>IF(ISBLANK(QA3),"",COUNTIF(PY12:PY90,"=20")+COUNTIF(PY12:PY90,"=30"))</f>
        <v/>
      </c>
      <c r="PW100" s="454"/>
      <c r="PX100" s="455" t="str">
        <f>IF(ISBLANK(QA3),"",PV100/PV92)</f>
        <v/>
      </c>
      <c r="PY100" s="455"/>
      <c r="PZ100" s="77"/>
      <c r="QA100" s="90"/>
      <c r="QB100" s="84"/>
      <c r="QC100" s="454" t="str">
        <f>IF(ISBLANK(QH3),"",COUNTIF(QF12:QF90,"=20")+COUNTIF(QF12:QF90,"=30"))</f>
        <v/>
      </c>
      <c r="QD100" s="454"/>
      <c r="QE100" s="455" t="str">
        <f>IF(ISBLANK(QH3),"",QC100/QC92)</f>
        <v/>
      </c>
      <c r="QF100" s="455"/>
      <c r="QG100" s="77"/>
      <c r="QH100" s="90"/>
      <c r="QI100" s="85"/>
      <c r="QJ100" s="454" t="str">
        <f>IF(ISBLANK(QV3),"",COUNTIF(QM12:QM90,"=20")+COUNTIF(QM12:QM90,"=30"))</f>
        <v/>
      </c>
      <c r="QK100" s="454"/>
      <c r="QL100" s="455" t="str">
        <f>IF(ISBLANK(QV3),"",QJ100/QJ92)</f>
        <v/>
      </c>
      <c r="QM100" s="455"/>
      <c r="QN100" s="77"/>
      <c r="QO100" s="90"/>
      <c r="QP100" s="85"/>
      <c r="QQ100" s="454" t="str">
        <f>IF(ISBLANK(QO3),"",COUNTIF(QT12:QT90,"=20")+COUNTIF(QT12:QT90,"=30"))</f>
        <v/>
      </c>
      <c r="QR100" s="454"/>
      <c r="QS100" s="455" t="str">
        <f>IF(ISBLANK(QO3),"",QQ100/QQ92)</f>
        <v/>
      </c>
      <c r="QT100" s="455"/>
      <c r="QU100" s="77"/>
      <c r="QV100" s="90"/>
    </row>
    <row r="101" spans="1:464" ht="15" customHeight="1" x14ac:dyDescent="0.2">
      <c r="A101" s="517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77" t="str">
        <f>IF(ISBLANK(G6),"",G6)</f>
        <v>Salah</v>
      </c>
      <c r="H101" s="477"/>
      <c r="I101" s="453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77" t="str">
        <f>IF(ISBLANK(N6),"",N6)</f>
        <v>Salah</v>
      </c>
      <c r="O101" s="477"/>
      <c r="P101" s="453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77" t="str">
        <f>IF(ISBLANK(U6),"",U6)</f>
        <v>Jota</v>
      </c>
      <c r="V101" s="477"/>
      <c r="W101" s="453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77" t="str">
        <f>IF(ISBLANK(AB6),"",AB6)</f>
        <v>Jota</v>
      </c>
      <c r="AC101" s="477"/>
      <c r="AD101" s="453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77" t="str">
        <f>IF(ISBLANK(AI6),"",AI6)</f>
        <v>TAA</v>
      </c>
      <c r="AJ101" s="477"/>
      <c r="AK101" s="453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77" t="str">
        <f>IF(ISBLANK(AP6),"",AP6)</f>
        <v>Salah</v>
      </c>
      <c r="AQ101" s="477"/>
      <c r="AR101" s="453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77" t="str">
        <f>IF(ISBLANK(AW6),"",AW6)</f>
        <v/>
      </c>
      <c r="AX101" s="477"/>
      <c r="AY101" s="453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77" t="str">
        <f>IF(ISBLANK(BD6),"",BD6)</f>
        <v/>
      </c>
      <c r="BE101" s="477"/>
      <c r="BF101" s="453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77" t="str">
        <f>IF(ISBLANK(BK6),"",BK6)</f>
        <v>Gravenberch</v>
      </c>
      <c r="BL101" s="477"/>
      <c r="BM101" s="453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77" t="str">
        <f>IF(ISBLANK(BR6),"",BR6)</f>
        <v>van Dijk</v>
      </c>
      <c r="BS101" s="477"/>
      <c r="BT101" s="453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77" t="str">
        <f>IF(ISBLANK(BY6),"",BY6)</f>
        <v>TAA</v>
      </c>
      <c r="BZ101" s="477"/>
      <c r="CA101" s="453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77" t="str">
        <f>IF(ISBLANK(CF6),"",CF6)</f>
        <v>Nunez</v>
      </c>
      <c r="CG101" s="477"/>
      <c r="CH101" s="453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77" t="str">
        <f>IF(ISBLANK(CM6),"",CM6)</f>
        <v>Nunez</v>
      </c>
      <c r="CN101" s="477"/>
      <c r="CO101" s="453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77" t="str">
        <f>IF(ISBLANK(CT6),"",CT6)</f>
        <v>TAA</v>
      </c>
      <c r="CU101" s="477"/>
      <c r="CV101" s="453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77" t="str">
        <f>IF(ISBLANK(DA6),"",DA6)</f>
        <v>Nunez</v>
      </c>
      <c r="DB101" s="477"/>
      <c r="DC101" s="453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77" t="str">
        <f>IF(ISBLANK(DH6),"",DH6)</f>
        <v>Elliott</v>
      </c>
      <c r="DI101" s="477"/>
      <c r="DJ101" s="453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77" t="str">
        <f>IF(ISBLANK(DO6),"",DO6)</f>
        <v>Elliott</v>
      </c>
      <c r="DP101" s="477"/>
      <c r="DQ101" s="453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77" t="str">
        <f>IF(ISBLANK(DV6),"",DV6)</f>
        <v>MacAllister</v>
      </c>
      <c r="DW101" s="477"/>
      <c r="DX101" s="453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77" t="str">
        <f>IF(ISBLANK(EC6),"",EC6)</f>
        <v>Nunez</v>
      </c>
      <c r="ED101" s="477"/>
      <c r="EE101" s="453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77" t="str">
        <f>IF(ISBLANK(EJ6),"",EJ6)</f>
        <v>Salah</v>
      </c>
      <c r="EK101" s="477"/>
      <c r="EL101" s="453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77" t="str">
        <f>IF(ISBLANK(EQ6),"",EQ6)</f>
        <v>Gomez</v>
      </c>
      <c r="ER101" s="477"/>
      <c r="ES101" s="453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77" t="str">
        <f>IF(ISBLANK(EX6),"",EX6)</f>
        <v/>
      </c>
      <c r="EY101" s="477"/>
      <c r="EZ101" s="453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77" t="str">
        <f>IF(ISBLANK(FE6),"",FE6)</f>
        <v>TAA</v>
      </c>
      <c r="FF101" s="477"/>
      <c r="FG101" s="453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77" t="str">
        <f>IF(ISBLANK(FL6),"",FL6)</f>
        <v>Jones</v>
      </c>
      <c r="FM101" s="477"/>
      <c r="FN101" s="453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77" t="str">
        <f>IF(ISBLANK(FS6),"",FS6)</f>
        <v>Jones</v>
      </c>
      <c r="FT101" s="477"/>
      <c r="FU101" s="453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77" t="str">
        <f>IF(ISBLANK(FZ6),"",FZ6)</f>
        <v/>
      </c>
      <c r="GA101" s="477"/>
      <c r="GB101" s="453"/>
      <c r="GC101" s="84"/>
      <c r="GD101" s="88"/>
      <c r="GE101" s="91">
        <f>IF(ISBLANK(GG6),"",COUNTIF(Tipy!$FH$6:$FH$84,Výsledky!GG101))</f>
        <v>0</v>
      </c>
      <c r="GF101" s="89">
        <f>IF(ISBLANK(GG6),"",GE101/GD92)</f>
        <v>0</v>
      </c>
      <c r="GG101" s="477" t="str">
        <f>IF(ISBLANK(GG6),"",GG6)</f>
        <v>Quansah</v>
      </c>
      <c r="GH101" s="477"/>
      <c r="GI101" s="453"/>
      <c r="GJ101" s="84"/>
      <c r="GK101" s="88"/>
      <c r="GL101" s="91">
        <f>IF(ISBLANK(GN6),"",COUNTIF(Tipy!$FN$6:$FN$84,Výsledky!GN101))</f>
        <v>20</v>
      </c>
      <c r="GM101" s="89">
        <f>IF(ISBLANK(GN6),"",GL101/GK92)</f>
        <v>0.42553191489361702</v>
      </c>
      <c r="GN101" s="477" t="str">
        <f>IF(ISBLANK(GN6),"",GN6)</f>
        <v>TAA</v>
      </c>
      <c r="GO101" s="477"/>
      <c r="GP101" s="453"/>
      <c r="GQ101" s="84"/>
      <c r="GR101" s="88"/>
      <c r="GS101" s="91">
        <f>IF(ISBLANK(GU6),"",COUNTIF(Tipy!$FT$6:$FT$84,Výsledky!GU101))</f>
        <v>0</v>
      </c>
      <c r="GT101" s="89">
        <f>IF(ISBLANK(GU6),"",GS101/GR92)</f>
        <v>0</v>
      </c>
      <c r="GU101" s="452" t="str">
        <f>IF(ISBLANK(GU6),"",GU6)</f>
        <v>Gakpo</v>
      </c>
      <c r="GV101" s="452"/>
      <c r="GW101" s="453"/>
      <c r="GX101" s="84"/>
      <c r="GY101" s="88"/>
      <c r="GZ101" s="91">
        <f>IF(ISBLANK(HB6),"",COUNTIF(Tipy!$FZ$6:$FZ$84,Výsledky!HB101))</f>
        <v>10</v>
      </c>
      <c r="HA101" s="89">
        <f>IF(ISBLANK(HB6),"",GZ101/GY92)</f>
        <v>0.2</v>
      </c>
      <c r="HB101" s="477" t="str">
        <f>IF(ISBLANK(HB6),"",HB6)</f>
        <v>Nunez</v>
      </c>
      <c r="HC101" s="477"/>
      <c r="HD101" s="453"/>
      <c r="HE101" s="84"/>
      <c r="HF101" s="88"/>
      <c r="HG101" s="91">
        <f>IF(ISBLANK(HI6),"",COUNTIF(Tipy!$GF$6:$GF$84,Výsledky!HI101))</f>
        <v>5</v>
      </c>
      <c r="HH101" s="89">
        <f>IF(ISBLANK(HI6),"",HG101/HF92)</f>
        <v>0.10416666666666667</v>
      </c>
      <c r="HI101" s="452" t="str">
        <f>IF(ISBLANK(HI6),"",HI6)</f>
        <v>Jota</v>
      </c>
      <c r="HJ101" s="452"/>
      <c r="HK101" s="453"/>
      <c r="HL101" s="84"/>
      <c r="HM101" s="88"/>
      <c r="HN101" s="91">
        <f>IF(ISBLANK(HP6),"",COUNTIF(Tipy!$GL$6:$GL$84,Výsledky!HP101))</f>
        <v>10</v>
      </c>
      <c r="HO101" s="89">
        <f>IF(ISBLANK(HP6),"",HN101/HM92)</f>
        <v>0.20833333333333334</v>
      </c>
      <c r="HP101" s="477" t="str">
        <f>IF(ISBLANK(HP6),"",HP6)</f>
        <v>Nunez</v>
      </c>
      <c r="HQ101" s="477"/>
      <c r="HR101" s="453"/>
      <c r="HS101" s="84"/>
      <c r="HT101" s="88"/>
      <c r="HU101" s="91">
        <f>IF(ISBLANK(HW6),"",COUNTIF(Tipy!$GR$6:$GR$84,Výsledky!HW101))</f>
        <v>6</v>
      </c>
      <c r="HV101" s="89">
        <f>IF(ISBLANK(HW6),"",HU101/HT92)</f>
        <v>0.13043478260869565</v>
      </c>
      <c r="HW101" s="477" t="str">
        <f>IF(ISBLANK(HW6),"",HW6)</f>
        <v>Jota</v>
      </c>
      <c r="HX101" s="477"/>
      <c r="HY101" s="453"/>
      <c r="HZ101" s="84"/>
      <c r="IA101" s="88"/>
      <c r="IB101" s="91">
        <f>IF(ISBLANK(ID6),"",COUNTIF(Tipy!$GX$6:$GX$84,Výsledky!ID101))</f>
        <v>0</v>
      </c>
      <c r="IC101" s="89">
        <f>IF(ISBLANK(ID6),"",IB101/IA92)</f>
        <v>0</v>
      </c>
      <c r="ID101" s="477" t="str">
        <f>IF(ISBLANK(ID6),"",ID6)</f>
        <v>Quansah</v>
      </c>
      <c r="IE101" s="477"/>
      <c r="IF101" s="453"/>
      <c r="IG101" s="84"/>
      <c r="IH101" s="88"/>
      <c r="II101" s="91">
        <f>IF(ISBLANK(IK6),"",COUNTIF(Tipy!$HD$6:$HD$84,Výsledky!IK101))</f>
        <v>0</v>
      </c>
      <c r="IJ101" s="89">
        <f>IF(ISBLANK(IK6),"",II101/IH92)</f>
        <v>0</v>
      </c>
      <c r="IK101" s="452" t="str">
        <f>IF(ISBLANK(IK6),"",IK6)</f>
        <v>McConnell</v>
      </c>
      <c r="IL101" s="452"/>
      <c r="IM101" s="453"/>
      <c r="IN101" s="84"/>
      <c r="IO101" s="88"/>
      <c r="IP101" s="91">
        <f>IF(ISBLANK(IR6),"",COUNTIF(Tipy!$HJ$6:$HJ$84,Výsledky!IR101))</f>
        <v>0</v>
      </c>
      <c r="IQ101" s="89">
        <f>IF(ISBLANK(IR6),"",IP101/IO92)</f>
        <v>0</v>
      </c>
      <c r="IR101" s="477" t="str">
        <f>IF(ISBLANK(IR6),"",IR6)</f>
        <v>Bradley</v>
      </c>
      <c r="IS101" s="477"/>
      <c r="IT101" s="453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77" t="str">
        <f>IF(ISBLANK(IY6),"",IY6)</f>
        <v/>
      </c>
      <c r="IZ101" s="477"/>
      <c r="JA101" s="453"/>
      <c r="JB101" s="84"/>
      <c r="JC101" s="88"/>
      <c r="JD101" s="91">
        <f>IF(ISBLANK(JF6),"",COUNTIF(Tipy!$HV$6:$HV$84,Výsledky!JF101))</f>
        <v>15</v>
      </c>
      <c r="JE101" s="89">
        <f>IF(ISBLANK(JF6),"",JD101/JC92)</f>
        <v>0.35714285714285715</v>
      </c>
      <c r="JF101" s="477" t="str">
        <f>IF(ISBLANK(JF6),"",JF6)</f>
        <v>TAA</v>
      </c>
      <c r="JG101" s="477"/>
      <c r="JH101" s="453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52" t="str">
        <f>IF(ISBLANK(JM6),"",JM6)</f>
        <v/>
      </c>
      <c r="JN101" s="452"/>
      <c r="JO101" s="453"/>
      <c r="JP101" s="84"/>
      <c r="JQ101" s="88"/>
      <c r="JR101" s="91">
        <f>IF(ISBLANK(JT6),"",COUNTIF(Tipy!$IH$6:$IH$84,Výsledky!JT101))</f>
        <v>4</v>
      </c>
      <c r="JS101" s="89">
        <f>IF(ISBLANK(JT6),"",JR101/JQ92)</f>
        <v>9.5238095238095233E-2</v>
      </c>
      <c r="JT101" s="477" t="str">
        <f>IF(ISBLANK(JT6),"",JT6)</f>
        <v>Jota</v>
      </c>
      <c r="JU101" s="477"/>
      <c r="JV101" s="453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77" t="str">
        <f>IF(ISBLANK(KA6),"",KA6)</f>
        <v/>
      </c>
      <c r="KB101" s="477"/>
      <c r="KC101" s="453"/>
      <c r="KD101" s="84"/>
      <c r="KE101" s="88"/>
      <c r="KF101" s="91">
        <f>IF(ISBLANK(KH6),"",COUNTIF(Tipy!$IT$6:$IT$84,Výsledky!KH101))</f>
        <v>2</v>
      </c>
      <c r="KG101" s="89">
        <f>IF(ISBLANK(KH6),"",KF101/KE92)</f>
        <v>4.3478260869565216E-2</v>
      </c>
      <c r="KH101" s="452" t="str">
        <f>IF(ISBLANK(KH6),"",KH6)</f>
        <v>MacAllister</v>
      </c>
      <c r="KI101" s="452"/>
      <c r="KJ101" s="453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77" t="str">
        <f>IF(ISBLANK(KO6),"",KO6)</f>
        <v/>
      </c>
      <c r="KP101" s="477"/>
      <c r="KQ101" s="453"/>
      <c r="KR101" s="84"/>
      <c r="KS101" s="88"/>
      <c r="KT101" s="91">
        <f>IF(ISBLANK(KV6),"",COUNTIF(Tipy!$JF$6:$JF$84,Výsledky!KV101))</f>
        <v>1</v>
      </c>
      <c r="KU101" s="89">
        <f>IF(ISBLANK(KV6),"",KT101/KS92)</f>
        <v>2.3255813953488372E-2</v>
      </c>
      <c r="KV101" s="477" t="str">
        <f>IF(ISBLANK(KV6),"",KV6)</f>
        <v>Clark</v>
      </c>
      <c r="KW101" s="477"/>
      <c r="KX101" s="453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77" t="str">
        <f>IF(ISBLANK(LC6),"",LC6)</f>
        <v/>
      </c>
      <c r="LD101" s="477"/>
      <c r="LE101" s="453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52" t="str">
        <f>IF(ISBLANK(LJ6),"",LJ6)</f>
        <v/>
      </c>
      <c r="LK101" s="452"/>
      <c r="LL101" s="453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77" t="str">
        <f>IF(ISBLANK(LQ6),"",LQ6)</f>
        <v/>
      </c>
      <c r="LR101" s="477"/>
      <c r="LS101" s="453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52" t="str">
        <f>IF(ISBLANK(LX6),"",LX6)</f>
        <v/>
      </c>
      <c r="LY101" s="452"/>
      <c r="LZ101" s="453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77" t="str">
        <f>IF(ISBLANK(ME6),"",ME6)</f>
        <v/>
      </c>
      <c r="MF101" s="477"/>
      <c r="MG101" s="453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77" t="str">
        <f>IF(ISBLANK(ML6),"",ML6)</f>
        <v/>
      </c>
      <c r="MM101" s="477"/>
      <c r="MN101" s="453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77" t="str">
        <f>IF(ISBLANK(MS6),"",MS6)</f>
        <v/>
      </c>
      <c r="MT101" s="477"/>
      <c r="MU101" s="453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77" t="str">
        <f>IF(ISBLANK(MZ6),"",MZ6)</f>
        <v/>
      </c>
      <c r="NA101" s="477"/>
      <c r="NB101" s="453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52" t="str">
        <f>IF(ISBLANK(NG6),"",NG6)</f>
        <v/>
      </c>
      <c r="NH101" s="452"/>
      <c r="NI101" s="453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77" t="str">
        <f>IF(ISBLANK(NN6),"",NN6)</f>
        <v/>
      </c>
      <c r="NO101" s="477"/>
      <c r="NP101" s="453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77" t="str">
        <f>IF(ISBLANK(NU6),"",NU6)</f>
        <v/>
      </c>
      <c r="NV101" s="477"/>
      <c r="NW101" s="453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52" t="str">
        <f>IF(ISBLANK(OB6),"",OB6)</f>
        <v/>
      </c>
      <c r="OC101" s="452"/>
      <c r="OD101" s="453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77" t="str">
        <f>IF(ISBLANK(OI6),"",OI6)</f>
        <v/>
      </c>
      <c r="OJ101" s="477"/>
      <c r="OK101" s="453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77" t="str">
        <f>IF(ISBLANK(OP6),"",OP6)</f>
        <v/>
      </c>
      <c r="OQ101" s="477"/>
      <c r="OR101" s="453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77" t="str">
        <f>IF(ISBLANK(OW6),"",OW6)</f>
        <v/>
      </c>
      <c r="OX101" s="477"/>
      <c r="OY101" s="453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77" t="str">
        <f>IF(ISBLANK(PD6),"",PD6)</f>
        <v/>
      </c>
      <c r="PE101" s="477"/>
      <c r="PF101" s="453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77" t="str">
        <f>IF(ISBLANK(PK6),"",PK6)</f>
        <v/>
      </c>
      <c r="PL101" s="477"/>
      <c r="PM101" s="453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77" t="str">
        <f>IF(ISBLANK(PR6),"",PR6)</f>
        <v/>
      </c>
      <c r="PS101" s="477"/>
      <c r="PT101" s="453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77" t="str">
        <f>IF(ISBLANK(PY6),"",PY6)</f>
        <v/>
      </c>
      <c r="PZ101" s="477"/>
      <c r="QA101" s="453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77" t="str">
        <f>IF(ISBLANK(QF6),"",QF6)</f>
        <v/>
      </c>
      <c r="QG101" s="477"/>
      <c r="QH101" s="453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77" t="str">
        <f>IF(ISBLANK(QM6),"",QM6)</f>
        <v/>
      </c>
      <c r="QN101" s="477"/>
      <c r="QO101" s="453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77" t="str">
        <f>IF(ISBLANK(QT6),"",QT6)</f>
        <v/>
      </c>
      <c r="QU101" s="477"/>
      <c r="QV101" s="453"/>
    </row>
    <row r="102" spans="1:464" ht="15" customHeight="1" x14ac:dyDescent="0.2">
      <c r="A102" s="517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77" t="str">
        <f>IF(ISBLANK(G7),"",G7)</f>
        <v/>
      </c>
      <c r="H102" s="477"/>
      <c r="I102" s="453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77" t="str">
        <f>IF(ISBLANK(N7),"",N7)</f>
        <v/>
      </c>
      <c r="O102" s="477"/>
      <c r="P102" s="453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77" t="str">
        <f>IF(ISBLANK(U7),"",U7)</f>
        <v/>
      </c>
      <c r="V102" s="477"/>
      <c r="W102" s="453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77" t="str">
        <f>IF(ISBLANK(AB7),"",AB7)</f>
        <v>Salah</v>
      </c>
      <c r="AC102" s="477"/>
      <c r="AD102" s="453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77" t="str">
        <f>IF(ISBLANK(AI7),"",AI7)</f>
        <v>Nunez</v>
      </c>
      <c r="AJ102" s="477"/>
      <c r="AK102" s="453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77" t="str">
        <f>IF(ISBLANK(AP7),"",AP7)</f>
        <v/>
      </c>
      <c r="AQ102" s="477"/>
      <c r="AR102" s="453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77" t="str">
        <f>IF(ISBLANK(AW7),"",AW7)</f>
        <v>Gravenberch</v>
      </c>
      <c r="AX102" s="477"/>
      <c r="AY102" s="453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77" t="str">
        <f>IF(ISBLANK(BD7),"",BD7)</f>
        <v>MacAllister</v>
      </c>
      <c r="BE102" s="477"/>
      <c r="BF102" s="453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77" t="str">
        <f>IF(ISBLANK(BK7),"",BK7)</f>
        <v>Endo</v>
      </c>
      <c r="BL102" s="477"/>
      <c r="BM102" s="453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77" t="str">
        <f>IF(ISBLANK(BR7),"",BR7)</f>
        <v/>
      </c>
      <c r="BS102" s="477"/>
      <c r="BT102" s="453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77" t="str">
        <f>IF(ISBLANK(BY7),"",BY7)</f>
        <v/>
      </c>
      <c r="BZ102" s="477"/>
      <c r="CA102" s="453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77" t="str">
        <f>IF(ISBLANK(CF7),"",CF7)</f>
        <v/>
      </c>
      <c r="CG102" s="477"/>
      <c r="CH102" s="453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77" t="str">
        <f>IF(ISBLANK(CM7),"",CM7)</f>
        <v/>
      </c>
      <c r="CN102" s="477"/>
      <c r="CO102" s="453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77" t="str">
        <f>IF(ISBLANK(CT7),"",CT7)</f>
        <v>Jones</v>
      </c>
      <c r="CU102" s="477"/>
      <c r="CV102" s="453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77" t="str">
        <f>IF(ISBLANK(DA7),"",DA7)</f>
        <v>Szoboszlai</v>
      </c>
      <c r="DB102" s="477"/>
      <c r="DC102" s="453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77" t="str">
        <f>IF(ISBLANK(DH7),"",DH7)</f>
        <v>TAA</v>
      </c>
      <c r="DI102" s="477"/>
      <c r="DJ102" s="453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77" t="str">
        <f>IF(ISBLANK(DO7),"",DO7)</f>
        <v/>
      </c>
      <c r="DP102" s="477"/>
      <c r="DQ102" s="453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77" t="str">
        <f>IF(ISBLANK(DV7),"",DV7)</f>
        <v/>
      </c>
      <c r="DW102" s="477"/>
      <c r="DX102" s="453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77" t="str">
        <f>IF(ISBLANK(EC7),"",EC7)</f>
        <v>Tsimikas</v>
      </c>
      <c r="ED102" s="477"/>
      <c r="EE102" s="453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77" t="str">
        <f>IF(ISBLANK(EJ7),"",EJ7)</f>
        <v/>
      </c>
      <c r="EK102" s="477"/>
      <c r="EL102" s="453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77" t="str">
        <f>IF(ISBLANK(EQ7),"",EQ7)</f>
        <v>Salah</v>
      </c>
      <c r="ER102" s="477"/>
      <c r="ES102" s="453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77" t="str">
        <f>IF(ISBLANK(EX7),"",EX7)</f>
        <v>Salah</v>
      </c>
      <c r="EY102" s="477"/>
      <c r="EZ102" s="453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77" t="str">
        <f>IF(ISBLANK(FE7),"",FE7)</f>
        <v>Nunez</v>
      </c>
      <c r="FF102" s="477"/>
      <c r="FG102" s="453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77" t="str">
        <f>IF(ISBLANK(FL7),"",FL7)</f>
        <v>Salah</v>
      </c>
      <c r="FM102" s="477"/>
      <c r="FN102" s="453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77" t="str">
        <f>IF(ISBLANK(FS7),"",FS7)</f>
        <v/>
      </c>
      <c r="FT102" s="477"/>
      <c r="FU102" s="453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77" t="str">
        <f>IF(ISBLANK(FZ7),"",FZ7)</f>
        <v/>
      </c>
      <c r="GA102" s="477"/>
      <c r="GB102" s="453"/>
      <c r="GC102" s="84"/>
      <c r="GD102" s="88"/>
      <c r="GE102" s="91">
        <f>IF(ISBLANK(GG7),"",COUNTIF(Tipy!$FH$6:$FH$84,Výsledky!GG102))</f>
        <v>5</v>
      </c>
      <c r="GF102" s="89">
        <f>IF(ISBLANK(GG7),"",GE102/GD92)</f>
        <v>0.1111111111111111</v>
      </c>
      <c r="GG102" s="477" t="str">
        <f>IF(ISBLANK(GG7),"",GG7)</f>
        <v>Nunez</v>
      </c>
      <c r="GH102" s="477"/>
      <c r="GI102" s="453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77" t="str">
        <f>IF(ISBLANK(GN7),"",GN7)</f>
        <v/>
      </c>
      <c r="GO102" s="477"/>
      <c r="GP102" s="453"/>
      <c r="GQ102" s="84"/>
      <c r="GR102" s="88"/>
      <c r="GS102" s="91">
        <f>IF(ISBLANK(GU7),"",COUNTIF(Tipy!$FT$6:$FT$84,Výsledky!GU102))</f>
        <v>1</v>
      </c>
      <c r="GT102" s="89">
        <f>IF(ISBLANK(GU7),"",GS102/GR93)</f>
        <v>9.0909090909090912E-2</v>
      </c>
      <c r="GU102" s="452" t="str">
        <f>IF(ISBLANK(GU7),"",GU7)</f>
        <v>Díaz</v>
      </c>
      <c r="GV102" s="452"/>
      <c r="GW102" s="453"/>
      <c r="GX102" s="84"/>
      <c r="GY102" s="88"/>
      <c r="GZ102" s="91">
        <f>IF(ISBLANK(HB7),"",COUNTIF(Tipy!$FZ$6:$FZ$84,Výsledky!HB102))</f>
        <v>2</v>
      </c>
      <c r="HA102" s="89">
        <f>IF(ISBLANK(HB7),"",GZ102/GY92)</f>
        <v>0.04</v>
      </c>
      <c r="HB102" s="477" t="str">
        <f>IF(ISBLANK(HB7),"",HB7)</f>
        <v>Jota</v>
      </c>
      <c r="HC102" s="477"/>
      <c r="HD102" s="453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52" t="str">
        <f>IF(ISBLANK(HI7),"",HI7)</f>
        <v/>
      </c>
      <c r="HJ102" s="452"/>
      <c r="HK102" s="453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77" t="str">
        <f>IF(ISBLANK(HP7),"",HP7)</f>
        <v/>
      </c>
      <c r="HQ102" s="477"/>
      <c r="HR102" s="453"/>
      <c r="HS102" s="84"/>
      <c r="HT102" s="88"/>
      <c r="HU102" s="91">
        <f>IF(ISBLANK(HW7),"",COUNTIF(Tipy!$GR$6:$GR$84,Výsledky!HW102))</f>
        <v>3</v>
      </c>
      <c r="HV102" s="89">
        <f>IF(ISBLANK(HW7),"",HU102/HT92)</f>
        <v>6.5217391304347824E-2</v>
      </c>
      <c r="HW102" s="477" t="str">
        <f>IF(ISBLANK(HW7),"",HW7)</f>
        <v>Gakpo</v>
      </c>
      <c r="HX102" s="477"/>
      <c r="HY102" s="453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77" t="str">
        <f>IF(ISBLANK(ID7),"",ID7)</f>
        <v/>
      </c>
      <c r="IE102" s="477"/>
      <c r="IF102" s="453"/>
      <c r="IG102" s="84"/>
      <c r="IH102" s="88"/>
      <c r="II102" s="91">
        <f>IF(ISBLANK(IK7),"",COUNTIF(Tipy!$HD$6:$HD$84,Výsledky!IK102))</f>
        <v>7</v>
      </c>
      <c r="IJ102" s="89">
        <f>IF(ISBLANK(IK7),"",II102/IH92)</f>
        <v>0.15555555555555556</v>
      </c>
      <c r="IK102" s="452" t="str">
        <f>IF(ISBLANK(IK7),"",IK7)</f>
        <v>Bradley</v>
      </c>
      <c r="IL102" s="452"/>
      <c r="IM102" s="453"/>
      <c r="IN102" s="84"/>
      <c r="IO102" s="88"/>
      <c r="IP102" s="91">
        <f>IF(ISBLANK(IR7),"",COUNTIF(Tipy!$HJ$6:$HJ$84,Výsledky!IR102))</f>
        <v>1</v>
      </c>
      <c r="IQ102" s="89">
        <f>IF(ISBLANK(IR7),"",IP102/IO92)</f>
        <v>2.1739130434782608E-2</v>
      </c>
      <c r="IR102" s="477" t="str">
        <f>IF(ISBLANK(IR7),"",IR7)</f>
        <v>Díaz</v>
      </c>
      <c r="IS102" s="477"/>
      <c r="IT102" s="453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77" t="str">
        <f>IF(ISBLANK(IY7),"",IY7)</f>
        <v/>
      </c>
      <c r="IZ102" s="477"/>
      <c r="JA102" s="453"/>
      <c r="JB102" s="84"/>
      <c r="JC102" s="88"/>
      <c r="JD102" s="91">
        <f>IF(ISBLANK(JF7),"",COUNTIF(Tipy!$HV$6:$HV$84,Výsledky!JF102))</f>
        <v>2</v>
      </c>
      <c r="JE102" s="89">
        <f>IF(ISBLANK(JF7),"",JD102/JC92)</f>
        <v>4.7619047619047616E-2</v>
      </c>
      <c r="JF102" s="477" t="str">
        <f>IF(ISBLANK(JF7),"",JF7)</f>
        <v>Elliott</v>
      </c>
      <c r="JG102" s="477"/>
      <c r="JH102" s="453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52" t="str">
        <f>IF(ISBLANK(JM7),"",JM7)</f>
        <v/>
      </c>
      <c r="JN102" s="452"/>
      <c r="JO102" s="453"/>
      <c r="JP102" s="84"/>
      <c r="JQ102" s="88"/>
      <c r="JR102" s="91">
        <f>IF(ISBLANK(JT7),"",COUNTIF(Tipy!$IH$6:$IH$84,Výsledky!JT102))</f>
        <v>5</v>
      </c>
      <c r="JS102" s="89">
        <f>IF(ISBLANK(JT7),"",JR102/JQ92)</f>
        <v>0.11904761904761904</v>
      </c>
      <c r="JT102" s="477" t="str">
        <f>IF(ISBLANK(JT7),"",JT7)</f>
        <v>Salah</v>
      </c>
      <c r="JU102" s="477"/>
      <c r="JV102" s="453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77" t="str">
        <f>IF(ISBLANK(KA7),"",KA7)</f>
        <v/>
      </c>
      <c r="KB102" s="477"/>
      <c r="KC102" s="453"/>
      <c r="KD102" s="84"/>
      <c r="KE102" s="88"/>
      <c r="KF102" s="91">
        <f>IF(ISBLANK(KH7),"",COUNTIF(Tipy!$IT$6:$IT$84,Výsledky!KH102))</f>
        <v>10</v>
      </c>
      <c r="KG102" s="89">
        <f>IF(ISBLANK(KH7),"",KF102/KE92)</f>
        <v>0.21739130434782608</v>
      </c>
      <c r="KH102" s="452" t="str">
        <f>IF(ISBLANK(KH7),"",KH7)</f>
        <v>Robertson</v>
      </c>
      <c r="KI102" s="452"/>
      <c r="KJ102" s="453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77" t="str">
        <f>IF(ISBLANK(KO7),"",KO7)</f>
        <v/>
      </c>
      <c r="KP102" s="477"/>
      <c r="KQ102" s="453"/>
      <c r="KR102" s="84"/>
      <c r="KS102" s="88"/>
      <c r="KT102" s="91">
        <f>IF(ISBLANK(KV7),"",COUNTIF(Tipy!$JF$6:$JF$84,Výsledky!KV102))</f>
        <v>9</v>
      </c>
      <c r="KU102" s="89">
        <f>IF(ISBLANK(KV7),"",KT102/KS92)</f>
        <v>0.20930232558139536</v>
      </c>
      <c r="KV102" s="477" t="str">
        <f>IF(ISBLANK(KV7),"",KV7)</f>
        <v>Elliott</v>
      </c>
      <c r="KW102" s="477"/>
      <c r="KX102" s="453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77" t="str">
        <f>IF(ISBLANK(LC7),"",LC7)</f>
        <v/>
      </c>
      <c r="LD102" s="477"/>
      <c r="LE102" s="453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52" t="str">
        <f>IF(ISBLANK(LJ7),"",LJ7)</f>
        <v/>
      </c>
      <c r="LK102" s="452"/>
      <c r="LL102" s="453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77" t="str">
        <f>IF(ISBLANK(LQ7),"",LQ7)</f>
        <v/>
      </c>
      <c r="LR102" s="477"/>
      <c r="LS102" s="453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52" t="str">
        <f>IF(ISBLANK(LX7),"",LX7)</f>
        <v/>
      </c>
      <c r="LY102" s="452"/>
      <c r="LZ102" s="453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77" t="str">
        <f>IF(ISBLANK(ME7),"",ME7)</f>
        <v/>
      </c>
      <c r="MF102" s="477"/>
      <c r="MG102" s="453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77" t="str">
        <f>IF(ISBLANK(ML7),"",ML7)</f>
        <v/>
      </c>
      <c r="MM102" s="477"/>
      <c r="MN102" s="453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77" t="str">
        <f>IF(ISBLANK(MS7),"",MS7)</f>
        <v/>
      </c>
      <c r="MT102" s="477"/>
      <c r="MU102" s="453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77" t="str">
        <f>IF(ISBLANK(MZ7),"",MZ7)</f>
        <v/>
      </c>
      <c r="NA102" s="477"/>
      <c r="NB102" s="453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52" t="str">
        <f>IF(ISBLANK(NG7),"",NG7)</f>
        <v/>
      </c>
      <c r="NH102" s="452"/>
      <c r="NI102" s="453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77" t="str">
        <f>IF(ISBLANK(NN7),"",NN7)</f>
        <v/>
      </c>
      <c r="NO102" s="477"/>
      <c r="NP102" s="453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77" t="str">
        <f>IF(ISBLANK(NU7),"",NU7)</f>
        <v/>
      </c>
      <c r="NV102" s="477"/>
      <c r="NW102" s="453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52" t="str">
        <f>IF(ISBLANK(OB7),"",OB7)</f>
        <v/>
      </c>
      <c r="OC102" s="452"/>
      <c r="OD102" s="453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77" t="str">
        <f>IF(ISBLANK(OI7),"",OI7)</f>
        <v/>
      </c>
      <c r="OJ102" s="477"/>
      <c r="OK102" s="453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77" t="str">
        <f>IF(ISBLANK(OP7),"",OP7)</f>
        <v/>
      </c>
      <c r="OQ102" s="477"/>
      <c r="OR102" s="453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77" t="str">
        <f>IF(ISBLANK(OW7),"",OW7)</f>
        <v/>
      </c>
      <c r="OX102" s="477"/>
      <c r="OY102" s="453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77" t="str">
        <f>IF(ISBLANK(PD7),"",PD7)</f>
        <v/>
      </c>
      <c r="PE102" s="477"/>
      <c r="PF102" s="453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77" t="str">
        <f>IF(ISBLANK(PK7),"",PK7)</f>
        <v/>
      </c>
      <c r="PL102" s="477"/>
      <c r="PM102" s="453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77" t="str">
        <f>IF(ISBLANK(PR7),"",PR7)</f>
        <v/>
      </c>
      <c r="PS102" s="477"/>
      <c r="PT102" s="453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77" t="str">
        <f>IF(ISBLANK(PY7),"",PY7)</f>
        <v/>
      </c>
      <c r="PZ102" s="477"/>
      <c r="QA102" s="453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77" t="str">
        <f>IF(ISBLANK(QF7),"",QF7)</f>
        <v/>
      </c>
      <c r="QG102" s="477"/>
      <c r="QH102" s="453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77" t="str">
        <f>IF(ISBLANK(QM7),"",QM7)</f>
        <v/>
      </c>
      <c r="QN102" s="477"/>
      <c r="QO102" s="453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77" t="str">
        <f>IF(ISBLANK(QT7),"",QT7)</f>
        <v/>
      </c>
      <c r="QU102" s="477"/>
      <c r="QV102" s="453"/>
    </row>
    <row r="103" spans="1:464" ht="15" customHeight="1" x14ac:dyDescent="0.2">
      <c r="A103" s="517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77" t="str">
        <f>IF(ISBLANK(G8),"",G8)</f>
        <v/>
      </c>
      <c r="H103" s="477"/>
      <c r="I103" s="453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77" t="str">
        <f>IF(ISBLANK(N8),"",N8)</f>
        <v/>
      </c>
      <c r="O103" s="477"/>
      <c r="P103" s="453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77" t="str">
        <f>IF(ISBLANK(U8),"",U8)</f>
        <v/>
      </c>
      <c r="V103" s="477"/>
      <c r="W103" s="453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77" t="str">
        <f>IF(ISBLANK(AB8),"",AB8)</f>
        <v/>
      </c>
      <c r="AC103" s="477"/>
      <c r="AD103" s="453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77" t="str">
        <f>IF(ISBLANK(AI8),"",AI8)</f>
        <v/>
      </c>
      <c r="AJ103" s="477"/>
      <c r="AK103" s="453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77" t="str">
        <f>IF(ISBLANK(AP8),"",AP8)</f>
        <v/>
      </c>
      <c r="AQ103" s="477"/>
      <c r="AR103" s="453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77" t="str">
        <f>IF(ISBLANK(AW8),"",AW8)</f>
        <v>Nunez</v>
      </c>
      <c r="AX103" s="477"/>
      <c r="AY103" s="453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77" t="str">
        <f>IF(ISBLANK(BD8),"",BD8)</f>
        <v>van Dijk</v>
      </c>
      <c r="BE103" s="477"/>
      <c r="BF103" s="453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77" t="str">
        <f>IF(ISBLANK(BK8),"",BK8)</f>
        <v>Quansah</v>
      </c>
      <c r="BL103" s="477"/>
      <c r="BM103" s="453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77" t="str">
        <f>IF(ISBLANK(BR8),"",BR8)</f>
        <v/>
      </c>
      <c r="BS103" s="477"/>
      <c r="BT103" s="453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77" t="str">
        <f>IF(ISBLANK(BY8),"",BY8)</f>
        <v/>
      </c>
      <c r="BZ103" s="477"/>
      <c r="CA103" s="453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77" t="str">
        <f>IF(ISBLANK(CF8),"",CF8)</f>
        <v/>
      </c>
      <c r="CG103" s="477"/>
      <c r="CH103" s="453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77" t="str">
        <f>IF(ISBLANK(CM8),"",CM8)</f>
        <v/>
      </c>
      <c r="CN103" s="477"/>
      <c r="CO103" s="453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77" t="str">
        <f>IF(ISBLANK(CT8),"",CT8)</f>
        <v>Nunez</v>
      </c>
      <c r="CU103" s="477"/>
      <c r="CV103" s="453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77" t="str">
        <f>IF(ISBLANK(DA8),"",DA8)</f>
        <v/>
      </c>
      <c r="DB103" s="477"/>
      <c r="DC103" s="453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77" t="str">
        <f>IF(ISBLANK(DH8),"",DH8)</f>
        <v/>
      </c>
      <c r="DI103" s="477"/>
      <c r="DJ103" s="453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77" t="str">
        <f>IF(ISBLANK(DO8),"",DO8)</f>
        <v/>
      </c>
      <c r="DP103" s="477"/>
      <c r="DQ103" s="453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77" t="str">
        <f>IF(ISBLANK(DV8),"",DV8)</f>
        <v/>
      </c>
      <c r="DW103" s="477"/>
      <c r="DX103" s="453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77" t="str">
        <f>IF(ISBLANK(EC8),"",EC8)</f>
        <v/>
      </c>
      <c r="ED103" s="477"/>
      <c r="EE103" s="453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77" t="str">
        <f>IF(ISBLANK(EJ8),"",EJ8)</f>
        <v/>
      </c>
      <c r="EK103" s="477"/>
      <c r="EL103" s="453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77" t="str">
        <f>IF(ISBLANK(EQ8),"",EQ8)</f>
        <v>TAA</v>
      </c>
      <c r="ER103" s="477"/>
      <c r="ES103" s="453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77" t="str">
        <f>IF(ISBLANK(EX8),"",EX8)</f>
        <v>Tsimikas</v>
      </c>
      <c r="EY103" s="477"/>
      <c r="EZ103" s="453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77" t="str">
        <f>IF(ISBLANK(FE8),"",FE8)</f>
        <v/>
      </c>
      <c r="FF103" s="477"/>
      <c r="FG103" s="453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77" t="str">
        <f>IF(ISBLANK(FL8),"",FL8)</f>
        <v/>
      </c>
      <c r="FM103" s="477"/>
      <c r="FN103" s="453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77" t="str">
        <f>IF(ISBLANK(FS8),"",FS8)</f>
        <v/>
      </c>
      <c r="FT103" s="477"/>
      <c r="FU103" s="453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77" t="str">
        <f>IF(ISBLANK(FZ8),"",FZ8)</f>
        <v/>
      </c>
      <c r="GA103" s="477"/>
      <c r="GB103" s="453"/>
      <c r="GC103" s="84"/>
      <c r="GD103" s="88"/>
      <c r="GE103" s="91">
        <f>IF(ISBLANK(GG8),"",COUNTIF(Tipy!$FH$6:$FH$84,Výsledky!GG103))</f>
        <v>0</v>
      </c>
      <c r="GF103" s="89">
        <f>IF(ISBLANK(GG8),"",GE103/GD92)</f>
        <v>0</v>
      </c>
      <c r="GG103" s="477" t="str">
        <f>IF(ISBLANK(GG8),"",GG8)</f>
        <v>Konaté</v>
      </c>
      <c r="GH103" s="477"/>
      <c r="GI103" s="453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77" t="str">
        <f>IF(ISBLANK(GN8),"",GN8)</f>
        <v/>
      </c>
      <c r="GO103" s="477"/>
      <c r="GP103" s="453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52" t="str">
        <f>IF(ISBLANK(GU8),"",GU8)</f>
        <v/>
      </c>
      <c r="GV103" s="452"/>
      <c r="GW103" s="453"/>
      <c r="GX103" s="84"/>
      <c r="GY103" s="88"/>
      <c r="GZ103" s="91">
        <f>IF(ISBLANK(HB8),"",COUNTIF(Tipy!$FZ$6:$FZ$84,Výsledky!HB103))</f>
        <v>15</v>
      </c>
      <c r="HA103" s="89">
        <f>IF(ISBLANK(HB8),"",GZ103/GY92)</f>
        <v>0.3</v>
      </c>
      <c r="HB103" s="477" t="str">
        <f>IF(ISBLANK(HB8),"",HB8)</f>
        <v>Salah</v>
      </c>
      <c r="HC103" s="477"/>
      <c r="HD103" s="453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52" t="str">
        <f>IF(ISBLANK(HI8),"",HI8)</f>
        <v/>
      </c>
      <c r="HJ103" s="452"/>
      <c r="HK103" s="453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77" t="str">
        <f>IF(ISBLANK(HP8),"",HP8)</f>
        <v/>
      </c>
      <c r="HQ103" s="477"/>
      <c r="HR103" s="453"/>
      <c r="HS103" s="84"/>
      <c r="HT103" s="88"/>
      <c r="HU103" s="91">
        <f>IF(ISBLANK(HW8),"",COUNTIF(Tipy!$GR$6:$GR$84,Výsledky!HW103))</f>
        <v>0</v>
      </c>
      <c r="HV103" s="89">
        <f>IF(ISBLANK(HW8),"",HU103/HT92)</f>
        <v>0</v>
      </c>
      <c r="HW103" s="477" t="str">
        <f>IF(ISBLANK(HW8),"",HW8)</f>
        <v>Bradley</v>
      </c>
      <c r="HX103" s="477"/>
      <c r="HY103" s="453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77" t="str">
        <f>IF(ISBLANK(ID8),"",ID8)</f>
        <v/>
      </c>
      <c r="IE103" s="477"/>
      <c r="IF103" s="453"/>
      <c r="IG103" s="84"/>
      <c r="IH103" s="88"/>
      <c r="II103" s="91">
        <f>IF(ISBLANK(IK8),"",COUNTIF(Tipy!$HD$6:$HD$84,Výsledky!IK103))</f>
        <v>3</v>
      </c>
      <c r="IJ103" s="89">
        <f>IF(ISBLANK(IK8),"",II103/IH92)</f>
        <v>6.6666666666666666E-2</v>
      </c>
      <c r="IK103" s="452" t="str">
        <f>IF(ISBLANK(IK8),"",IK8)</f>
        <v>Jones</v>
      </c>
      <c r="IL103" s="452"/>
      <c r="IM103" s="453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77" t="str">
        <f>IF(ISBLANK(IR8),"",IR8)</f>
        <v/>
      </c>
      <c r="IS103" s="477"/>
      <c r="IT103" s="453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77" t="str">
        <f>IF(ISBLANK(IY8),"",IY8)</f>
        <v/>
      </c>
      <c r="IZ103" s="477"/>
      <c r="JA103" s="453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77" t="str">
        <f>IF(ISBLANK(JF8),"",JF8)</f>
        <v/>
      </c>
      <c r="JG103" s="477"/>
      <c r="JH103" s="453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52" t="str">
        <f>IF(ISBLANK(JM8),"",JM8)</f>
        <v/>
      </c>
      <c r="JN103" s="452"/>
      <c r="JO103" s="453"/>
      <c r="JP103" s="84"/>
      <c r="JQ103" s="88"/>
      <c r="JR103" s="91">
        <f>IF(ISBLANK(JT8),"",COUNTIF(Tipy!$IH$6:$IH$84,Výsledky!JT103))</f>
        <v>0</v>
      </c>
      <c r="JS103" s="89">
        <f>IF(ISBLANK(JT8),"",JR103/JQ92)</f>
        <v>0</v>
      </c>
      <c r="JT103" s="477" t="str">
        <f>IF(ISBLANK(JT8),"",JT8)</f>
        <v>Gakpo</v>
      </c>
      <c r="JU103" s="477"/>
      <c r="JV103" s="453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77" t="str">
        <f>IF(ISBLANK(KA8),"",KA8)</f>
        <v/>
      </c>
      <c r="KB103" s="477"/>
      <c r="KC103" s="453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52" t="str">
        <f>IF(ISBLANK(KH8),"",KH8)</f>
        <v/>
      </c>
      <c r="KI103" s="452"/>
      <c r="KJ103" s="453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77" t="str">
        <f>IF(ISBLANK(KO8),"",KO8)</f>
        <v/>
      </c>
      <c r="KP103" s="477"/>
      <c r="KQ103" s="453"/>
      <c r="KR103" s="84"/>
      <c r="KS103" s="88"/>
      <c r="KT103" s="91">
        <f>IF(ISBLANK(KV8),"",COUNTIF(Tipy!$JF$6:$JF$84,Výsledky!KV103))</f>
        <v>5</v>
      </c>
      <c r="KU103" s="89">
        <f>IF(ISBLANK(KV8),"",KT103/KS92)</f>
        <v>0.11627906976744186</v>
      </c>
      <c r="KV103" s="477" t="str">
        <f>IF(ISBLANK(KV8),"",KV8)</f>
        <v>Bradley</v>
      </c>
      <c r="KW103" s="477"/>
      <c r="KX103" s="453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77" t="str">
        <f>IF(ISBLANK(LC8),"",LC8)</f>
        <v/>
      </c>
      <c r="LD103" s="477"/>
      <c r="LE103" s="453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52" t="str">
        <f>IF(ISBLANK(LJ8),"",LJ8)</f>
        <v/>
      </c>
      <c r="LK103" s="452"/>
      <c r="LL103" s="453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77" t="str">
        <f>IF(ISBLANK(LQ8),"",LQ8)</f>
        <v/>
      </c>
      <c r="LR103" s="477"/>
      <c r="LS103" s="453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52" t="str">
        <f>IF(ISBLANK(LX8),"",LX8)</f>
        <v/>
      </c>
      <c r="LY103" s="452"/>
      <c r="LZ103" s="453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77" t="str">
        <f>IF(ISBLANK(ME8),"",ME8)</f>
        <v/>
      </c>
      <c r="MF103" s="477"/>
      <c r="MG103" s="453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77" t="str">
        <f>IF(ISBLANK(ML8),"",ML8)</f>
        <v/>
      </c>
      <c r="MM103" s="477"/>
      <c r="MN103" s="453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77" t="str">
        <f>IF(ISBLANK(MS8),"",MS8)</f>
        <v/>
      </c>
      <c r="MT103" s="477"/>
      <c r="MU103" s="453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77" t="str">
        <f>IF(ISBLANK(MZ8),"",MZ8)</f>
        <v/>
      </c>
      <c r="NA103" s="477"/>
      <c r="NB103" s="453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52" t="str">
        <f>IF(ISBLANK(NG8),"",NG8)</f>
        <v/>
      </c>
      <c r="NH103" s="452"/>
      <c r="NI103" s="453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77" t="str">
        <f>IF(ISBLANK(NN8),"",NN8)</f>
        <v/>
      </c>
      <c r="NO103" s="477"/>
      <c r="NP103" s="453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77" t="str">
        <f>IF(ISBLANK(NU8),"",NU8)</f>
        <v/>
      </c>
      <c r="NV103" s="477"/>
      <c r="NW103" s="453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52" t="str">
        <f>IF(ISBLANK(OB8),"",OB8)</f>
        <v/>
      </c>
      <c r="OC103" s="452"/>
      <c r="OD103" s="453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77" t="str">
        <f>IF(ISBLANK(OI8),"",OI8)</f>
        <v/>
      </c>
      <c r="OJ103" s="477"/>
      <c r="OK103" s="453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77" t="str">
        <f>IF(ISBLANK(OP8),"",OP8)</f>
        <v/>
      </c>
      <c r="OQ103" s="477"/>
      <c r="OR103" s="453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77" t="str">
        <f>IF(ISBLANK(OW8),"",OW8)</f>
        <v/>
      </c>
      <c r="OX103" s="477"/>
      <c r="OY103" s="453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77" t="str">
        <f>IF(ISBLANK(PD8),"",PD8)</f>
        <v/>
      </c>
      <c r="PE103" s="477"/>
      <c r="PF103" s="453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77" t="str">
        <f>IF(ISBLANK(PK8),"",PK8)</f>
        <v/>
      </c>
      <c r="PL103" s="477"/>
      <c r="PM103" s="453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77" t="str">
        <f>IF(ISBLANK(PR8),"",PR8)</f>
        <v/>
      </c>
      <c r="PS103" s="477"/>
      <c r="PT103" s="453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77" t="str">
        <f>IF(ISBLANK(PY8),"",PY8)</f>
        <v/>
      </c>
      <c r="PZ103" s="477"/>
      <c r="QA103" s="453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77" t="str">
        <f>IF(ISBLANK(QF8),"",QF8)</f>
        <v/>
      </c>
      <c r="QG103" s="477"/>
      <c r="QH103" s="453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77" t="str">
        <f>IF(ISBLANK(QM8),"",QM8)</f>
        <v/>
      </c>
      <c r="QN103" s="477"/>
      <c r="QO103" s="453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77" t="str">
        <f>IF(ISBLANK(QT8),"",QT8)</f>
        <v/>
      </c>
      <c r="QU103" s="477"/>
      <c r="QV103" s="453"/>
    </row>
    <row r="104" spans="1:464" ht="15" customHeight="1" x14ac:dyDescent="0.2">
      <c r="A104" s="517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52" t="str">
        <f>IF(ISBLANK(G9),"",G9)</f>
        <v/>
      </c>
      <c r="H104" s="452"/>
      <c r="I104" s="453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52" t="str">
        <f>IF(ISBLANK(N9),"",N9)</f>
        <v/>
      </c>
      <c r="O104" s="452"/>
      <c r="P104" s="453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52" t="str">
        <f>IF(ISBLANK(U9),"",U9)</f>
        <v/>
      </c>
      <c r="V104" s="452"/>
      <c r="W104" s="453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52" t="str">
        <f>IF(ISBLANK(AB9),"",AB9)</f>
        <v/>
      </c>
      <c r="AC104" s="452"/>
      <c r="AD104" s="453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52" t="str">
        <f>IF(ISBLANK(AI9),"",AI9)</f>
        <v/>
      </c>
      <c r="AJ104" s="452"/>
      <c r="AK104" s="453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52" t="str">
        <f>IF(ISBLANK(AP9),"",AP9)</f>
        <v/>
      </c>
      <c r="AQ104" s="452"/>
      <c r="AR104" s="453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77" t="str">
        <f>IF(ISBLANK(AW9),"",AW9)</f>
        <v/>
      </c>
      <c r="AX104" s="477"/>
      <c r="AY104" s="453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52" t="str">
        <f>IF(ISBLANK(BD9),"",BD9)</f>
        <v/>
      </c>
      <c r="BE104" s="452"/>
      <c r="BF104" s="453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77" t="str">
        <f>IF(ISBLANK(BK9),"",BK9)</f>
        <v/>
      </c>
      <c r="BL104" s="477"/>
      <c r="BM104" s="453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52" t="str">
        <f>IF(ISBLANK(BR9),"",BR9)</f>
        <v/>
      </c>
      <c r="BS104" s="452"/>
      <c r="BT104" s="453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52" t="str">
        <f>IF(ISBLANK(BY9),"",BY9)</f>
        <v/>
      </c>
      <c r="BZ104" s="452"/>
      <c r="CA104" s="453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52" t="str">
        <f>IF(ISBLANK(CF9),"",CF9)</f>
        <v/>
      </c>
      <c r="CG104" s="452"/>
      <c r="CH104" s="453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52" t="str">
        <f>IF(ISBLANK(CM9),"",CM9)</f>
        <v/>
      </c>
      <c r="CN104" s="452"/>
      <c r="CO104" s="453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52" t="str">
        <f>IF(ISBLANK(CT9),"",CT9)</f>
        <v>Gakpo</v>
      </c>
      <c r="CU104" s="452"/>
      <c r="CV104" s="453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52" t="str">
        <f>IF(ISBLANK(DA9),"",DA9)</f>
        <v/>
      </c>
      <c r="DB104" s="452"/>
      <c r="DC104" s="453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52" t="str">
        <f>IF(ISBLANK(DH9),"",DH9)</f>
        <v/>
      </c>
      <c r="DI104" s="452"/>
      <c r="DJ104" s="453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77" t="str">
        <f>IF(ISBLANK(DO9),"",DO9)</f>
        <v/>
      </c>
      <c r="DP104" s="477"/>
      <c r="DQ104" s="453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52" t="str">
        <f>IF(ISBLANK(DV9),"",DV9)</f>
        <v/>
      </c>
      <c r="DW104" s="452"/>
      <c r="DX104" s="453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52" t="str">
        <f>IF(ISBLANK(EC9),"",EC9)</f>
        <v/>
      </c>
      <c r="ED104" s="452"/>
      <c r="EE104" s="453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52" t="str">
        <f>IF(ISBLANK(EJ9),"",EJ9)</f>
        <v/>
      </c>
      <c r="EK104" s="452"/>
      <c r="EL104" s="453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52" t="str">
        <f>IF(ISBLANK(EQ9),"",EQ9)</f>
        <v/>
      </c>
      <c r="ER104" s="452"/>
      <c r="ES104" s="453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52" t="str">
        <f>IF(ISBLANK(EX9),"",EX9)</f>
        <v/>
      </c>
      <c r="EY104" s="452"/>
      <c r="EZ104" s="453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52" t="str">
        <f>IF(ISBLANK(FE9),"",FE9)</f>
        <v/>
      </c>
      <c r="FF104" s="452"/>
      <c r="FG104" s="453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52" t="str">
        <f>IF(ISBLANK(FL9),"",FL9)</f>
        <v/>
      </c>
      <c r="FM104" s="452"/>
      <c r="FN104" s="453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52" t="str">
        <f>IF(ISBLANK(FS9),"",FS9)</f>
        <v/>
      </c>
      <c r="FT104" s="452"/>
      <c r="FU104" s="453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52" t="str">
        <f>IF(ISBLANK(FZ9),"",FZ9)</f>
        <v/>
      </c>
      <c r="GA104" s="452"/>
      <c r="GB104" s="453"/>
      <c r="GC104" s="84"/>
      <c r="GD104" s="88"/>
      <c r="GE104" s="91">
        <f>IF(ISBLANK(GG9),"",COUNTIF(Tipy!$FH$6:$FH$84,Výsledky!GG104))</f>
        <v>5</v>
      </c>
      <c r="GF104" s="89">
        <f>IF(ISBLANK(GG9),"",GE104/GD92)</f>
        <v>0.1111111111111111</v>
      </c>
      <c r="GG104" s="452" t="str">
        <f>IF(ISBLANK(GG9),"",GG9)</f>
        <v>TAA</v>
      </c>
      <c r="GH104" s="452"/>
      <c r="GI104" s="453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52" t="str">
        <f>IF(ISBLANK(GN9),"",GN9)</f>
        <v/>
      </c>
      <c r="GO104" s="452"/>
      <c r="GP104" s="453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52" t="str">
        <f>IF(ISBLANK(GU9),"",GU9)</f>
        <v/>
      </c>
      <c r="GV104" s="452"/>
      <c r="GW104" s="453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52" t="str">
        <f>IF(ISBLANK(HB9),"",HB9)</f>
        <v/>
      </c>
      <c r="HC104" s="452"/>
      <c r="HD104" s="453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52" t="str">
        <f>IF(ISBLANK(HI9),"",HI9)</f>
        <v/>
      </c>
      <c r="HJ104" s="452"/>
      <c r="HK104" s="453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52" t="str">
        <f>IF(ISBLANK(HP9),"",HP9)</f>
        <v/>
      </c>
      <c r="HQ104" s="452"/>
      <c r="HR104" s="453"/>
      <c r="HS104" s="84"/>
      <c r="HT104" s="88"/>
      <c r="HU104" s="91">
        <f>IF(ISBLANK(HW9),"",COUNTIF(Tipy!$GR$6:$GR$84,Výsledky!HW104))</f>
        <v>2</v>
      </c>
      <c r="HV104" s="89">
        <f>IF(ISBLANK(HW9),"",HU104/HT92)</f>
        <v>4.3478260869565216E-2</v>
      </c>
      <c r="HW104" s="477" t="str">
        <f>IF(ISBLANK(HW9),"",HW9)</f>
        <v>Gomez</v>
      </c>
      <c r="HX104" s="477"/>
      <c r="HY104" s="453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52" t="str">
        <f>IF(ISBLANK(ID9),"",ID9)</f>
        <v/>
      </c>
      <c r="IE104" s="452"/>
      <c r="IF104" s="453"/>
      <c r="IG104" s="84"/>
      <c r="IH104" s="88"/>
      <c r="II104" s="91">
        <f>IF(ISBLANK(IK9),"",COUNTIF(Tipy!$HD$6:$HD$84,Výsledky!IK104))</f>
        <v>1</v>
      </c>
      <c r="IJ104" s="89">
        <f>IF(ISBLANK(IK9),"",II104/IH92)</f>
        <v>2.2222222222222223E-2</v>
      </c>
      <c r="IK104" s="452" t="str">
        <f>IF(ISBLANK(IK9),"",IK9)</f>
        <v>Szoboszlai</v>
      </c>
      <c r="IL104" s="452"/>
      <c r="IM104" s="453"/>
      <c r="IN104" s="84"/>
      <c r="IO104" s="88"/>
      <c r="IP104" s="91">
        <f>IF(ISBLANK(IR9),"",COUNTIF(Tipy!$HJ$6:$HJ$84,Výsledky!IR104))</f>
        <v>16</v>
      </c>
      <c r="IQ104" s="89">
        <f>IF(ISBLANK(IR9),"",IP104/IO92)</f>
        <v>0.34782608695652173</v>
      </c>
      <c r="IR104" s="452" t="str">
        <f>IF(ISBLANK(IR9),"",IR9)</f>
        <v>Nunez</v>
      </c>
      <c r="IS104" s="452"/>
      <c r="IT104" s="453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52" t="str">
        <f>IF(ISBLANK(IY9),"",IY9)</f>
        <v/>
      </c>
      <c r="IZ104" s="452"/>
      <c r="JA104" s="453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52" t="str">
        <f>IF(ISBLANK(JF9),"",JF9)</f>
        <v/>
      </c>
      <c r="JG104" s="452"/>
      <c r="JH104" s="453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52" t="str">
        <f>IF(ISBLANK(JM9),"",JM9)</f>
        <v/>
      </c>
      <c r="JN104" s="452"/>
      <c r="JO104" s="453"/>
      <c r="JP104" s="84"/>
      <c r="JQ104" s="88"/>
      <c r="JR104" s="91">
        <f>IF(ISBLANK(JT9),"",COUNTIF(Tipy!$IH$6:$IH$84,Výsledky!JT104))</f>
        <v>1</v>
      </c>
      <c r="JS104" s="89">
        <f>IF(ISBLANK(JT9),"",JR104/JQ92)</f>
        <v>2.3809523809523808E-2</v>
      </c>
      <c r="JT104" s="452" t="str">
        <f>IF(ISBLANK(JT9),"",JT9)</f>
        <v>Díaz</v>
      </c>
      <c r="JU104" s="452"/>
      <c r="JV104" s="453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52" t="str">
        <f>IF(ISBLANK(KA9),"",KA9)</f>
        <v/>
      </c>
      <c r="KB104" s="452"/>
      <c r="KC104" s="453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52" t="str">
        <f>IF(ISBLANK(KH9),"",KH9)</f>
        <v/>
      </c>
      <c r="KI104" s="452"/>
      <c r="KJ104" s="453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52" t="str">
        <f>IF(ISBLANK(KO9),"",KO9)</f>
        <v/>
      </c>
      <c r="KP104" s="452"/>
      <c r="KQ104" s="453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52" t="str">
        <f>IF(ISBLANK(KV9),"",KV9)</f>
        <v/>
      </c>
      <c r="KW104" s="452"/>
      <c r="KX104" s="453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52" t="str">
        <f>IF(ISBLANK(LC9),"",LC9)</f>
        <v/>
      </c>
      <c r="LD104" s="452"/>
      <c r="LE104" s="453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52" t="str">
        <f>IF(ISBLANK(LJ9),"",LJ9)</f>
        <v/>
      </c>
      <c r="LK104" s="452"/>
      <c r="LL104" s="453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52" t="str">
        <f>IF(ISBLANK(LQ9),"",LQ9)</f>
        <v/>
      </c>
      <c r="LR104" s="452"/>
      <c r="LS104" s="453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52" t="str">
        <f>IF(ISBLANK(LX9),"",LX9)</f>
        <v/>
      </c>
      <c r="LY104" s="452"/>
      <c r="LZ104" s="453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52" t="str">
        <f>IF(ISBLANK(ME9),"",ME9)</f>
        <v/>
      </c>
      <c r="MF104" s="452"/>
      <c r="MG104" s="453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52" t="str">
        <f>IF(ISBLANK(ML9),"",ML9)</f>
        <v/>
      </c>
      <c r="MM104" s="452"/>
      <c r="MN104" s="453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52" t="str">
        <f>IF(ISBLANK(MS9),"",MS9)</f>
        <v/>
      </c>
      <c r="MT104" s="452"/>
      <c r="MU104" s="453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52" t="str">
        <f>IF(ISBLANK(MZ9),"",MZ9)</f>
        <v/>
      </c>
      <c r="NA104" s="452"/>
      <c r="NB104" s="453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52" t="str">
        <f>IF(ISBLANK(NG9),"",NG9)</f>
        <v/>
      </c>
      <c r="NH104" s="452"/>
      <c r="NI104" s="453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52" t="str">
        <f>IF(ISBLANK(NN9),"",NN9)</f>
        <v/>
      </c>
      <c r="NO104" s="452"/>
      <c r="NP104" s="453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52" t="str">
        <f>IF(ISBLANK(NU9),"",NU9)</f>
        <v/>
      </c>
      <c r="NV104" s="452"/>
      <c r="NW104" s="453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52" t="str">
        <f>IF(ISBLANK(OB9),"",OB9)</f>
        <v/>
      </c>
      <c r="OC104" s="452"/>
      <c r="OD104" s="453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52" t="str">
        <f>IF(ISBLANK(OI9),"",OI9)</f>
        <v/>
      </c>
      <c r="OJ104" s="452"/>
      <c r="OK104" s="453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52" t="str">
        <f>IF(ISBLANK(OP9),"",OP9)</f>
        <v/>
      </c>
      <c r="OQ104" s="452"/>
      <c r="OR104" s="453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52" t="str">
        <f>IF(ISBLANK(OW9),"",OW9)</f>
        <v/>
      </c>
      <c r="OX104" s="452"/>
      <c r="OY104" s="453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52" t="str">
        <f>IF(ISBLANK(PD9),"",PD9)</f>
        <v/>
      </c>
      <c r="PE104" s="452"/>
      <c r="PF104" s="453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52" t="str">
        <f>IF(ISBLANK(PK9),"",PK9)</f>
        <v/>
      </c>
      <c r="PL104" s="452"/>
      <c r="PM104" s="453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52" t="str">
        <f>IF(ISBLANK(PR9),"",PR9)</f>
        <v/>
      </c>
      <c r="PS104" s="452"/>
      <c r="PT104" s="453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52" t="str">
        <f>IF(ISBLANK(PY9),"",PY9)</f>
        <v/>
      </c>
      <c r="PZ104" s="452"/>
      <c r="QA104" s="453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52" t="str">
        <f>IF(ISBLANK(QF9),"",QF9)</f>
        <v/>
      </c>
      <c r="QG104" s="452"/>
      <c r="QH104" s="453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52" t="str">
        <f>IF(ISBLANK(QM9),"",QM9)</f>
        <v/>
      </c>
      <c r="QN104" s="452"/>
      <c r="QO104" s="453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77" t="str">
        <f>IF(ISBLANK(QT9),"",QT9)</f>
        <v/>
      </c>
      <c r="QU104" s="477"/>
      <c r="QV104" s="453"/>
    </row>
    <row r="105" spans="1:464" ht="15" customHeight="1" x14ac:dyDescent="0.2">
      <c r="A105" s="517"/>
      <c r="B105" s="86" t="s">
        <v>149</v>
      </c>
      <c r="C105" s="80"/>
      <c r="D105" s="454">
        <f>IF(ISBLANK(I3),"",COUNTIF(H12:H90,"=10"))</f>
        <v>0</v>
      </c>
      <c r="E105" s="454"/>
      <c r="F105" s="455" t="e">
        <f>IF(ISBLANK(I3),"",D105/D92)</f>
        <v>#DIV/0!</v>
      </c>
      <c r="G105" s="455"/>
      <c r="H105" s="77"/>
      <c r="I105" s="90"/>
      <c r="J105" s="83"/>
      <c r="K105" s="454">
        <f>IF(ISBLANK(P3),"",COUNTIF(O12:O90,"=10"))</f>
        <v>12</v>
      </c>
      <c r="L105" s="454"/>
      <c r="M105" s="455">
        <f>IF(ISBLANK(P3),"",K105/K92)</f>
        <v>0.17910447761194029</v>
      </c>
      <c r="N105" s="455"/>
      <c r="O105" s="77"/>
      <c r="P105" s="90"/>
      <c r="Q105" s="84"/>
      <c r="R105" s="454">
        <f>IF(ISBLANK(W3),"",COUNTIF(V12:V90,"=10"))</f>
        <v>16</v>
      </c>
      <c r="S105" s="454"/>
      <c r="T105" s="455">
        <f>IF(ISBLANK(W3),"",R105/R92)</f>
        <v>0.25806451612903225</v>
      </c>
      <c r="U105" s="455"/>
      <c r="V105" s="77"/>
      <c r="W105" s="90"/>
      <c r="X105" s="84"/>
      <c r="Y105" s="454">
        <f>IF(ISBLANK(AD3),"",COUNTIF(AC12:AC90,"=10"))</f>
        <v>26</v>
      </c>
      <c r="Z105" s="454"/>
      <c r="AA105" s="455">
        <f>IF(ISBLANK(AD3),"",Y105/Y92)</f>
        <v>0.41935483870967744</v>
      </c>
      <c r="AB105" s="455"/>
      <c r="AC105" s="77"/>
      <c r="AD105" s="90"/>
      <c r="AE105" s="84"/>
      <c r="AF105" s="454">
        <f>IF(ISBLANK(AK3),"",COUNTIF(AJ12:AJ90,"=10"))</f>
        <v>23</v>
      </c>
      <c r="AG105" s="454"/>
      <c r="AH105" s="455">
        <f>IF(ISBLANK(AK3),"",AF105/AF92)</f>
        <v>0.39655172413793105</v>
      </c>
      <c r="AI105" s="455"/>
      <c r="AJ105" s="77"/>
      <c r="AK105" s="90"/>
      <c r="AL105" s="84"/>
      <c r="AM105" s="454">
        <f>IF(ISBLANK(AR3),"",COUNTIF(AQ12:AQ90,"=10"))</f>
        <v>31</v>
      </c>
      <c r="AN105" s="454"/>
      <c r="AO105" s="455">
        <f>IF(ISBLANK(AR3),"",AM105/AM92)</f>
        <v>0.5</v>
      </c>
      <c r="AP105" s="455"/>
      <c r="AQ105" s="77"/>
      <c r="AR105" s="90"/>
      <c r="AS105" s="84"/>
      <c r="AT105" s="454">
        <f>IF(ISBLANK(AY3),"",COUNTIF(AX12:AX90,"=10"))</f>
        <v>30</v>
      </c>
      <c r="AU105" s="454"/>
      <c r="AV105" s="455">
        <f>IF(ISBLANK(AY3),"",AT105/AT92)</f>
        <v>0.5</v>
      </c>
      <c r="AW105" s="455"/>
      <c r="AX105" s="77"/>
      <c r="AY105" s="90"/>
      <c r="AZ105" s="84"/>
      <c r="BA105" s="454">
        <f>IF(ISBLANK(BF3),"",COUNTIF(BE12:BE90,"=10"))</f>
        <v>18</v>
      </c>
      <c r="BB105" s="454"/>
      <c r="BC105" s="455">
        <f>IF(ISBLANK(BF3),"",BA105/BA92)</f>
        <v>0.35294117647058826</v>
      </c>
      <c r="BD105" s="455"/>
      <c r="BE105" s="77"/>
      <c r="BF105" s="90"/>
      <c r="BG105" s="84"/>
      <c r="BH105" s="454">
        <f>IF(ISBLANK(BM3),"",COUNTIF(BL12:BL90,"=10"))</f>
        <v>21</v>
      </c>
      <c r="BI105" s="454"/>
      <c r="BJ105" s="455">
        <f>IF(ISBLANK(BM3),"",BH105/BH92)</f>
        <v>0.3888888888888889</v>
      </c>
      <c r="BK105" s="455"/>
      <c r="BL105" s="77"/>
      <c r="BM105" s="90"/>
      <c r="BN105" s="84"/>
      <c r="BO105" s="454">
        <f>IF(ISBLANK(BT3),"",COUNTIF(BS12:BS90,"=10"))</f>
        <v>10</v>
      </c>
      <c r="BP105" s="454"/>
      <c r="BQ105" s="455">
        <f>IF(ISBLANK(BT3),"",BO105/BO92)</f>
        <v>0.17241379310344829</v>
      </c>
      <c r="BR105" s="455"/>
      <c r="BS105" s="77"/>
      <c r="BT105" s="90"/>
      <c r="BU105" s="84"/>
      <c r="BV105" s="454">
        <f>IF(ISBLANK(CA3),"",COUNTIF(BZ12:BZ90,"=10"))</f>
        <v>15</v>
      </c>
      <c r="BW105" s="454"/>
      <c r="BX105" s="455">
        <f>IF(ISBLANK(CA3),"",BV105/BV92)</f>
        <v>0.26315789473684209</v>
      </c>
      <c r="BY105" s="455"/>
      <c r="BZ105" s="77"/>
      <c r="CA105" s="90"/>
      <c r="CB105" s="84"/>
      <c r="CC105" s="454">
        <f>IF(ISBLANK(CH3),"",COUNTIF(CG12:CG90,"=10"))</f>
        <v>12</v>
      </c>
      <c r="CD105" s="454"/>
      <c r="CE105" s="455">
        <f>IF(ISBLANK(CH3),"",CC105/CC92)</f>
        <v>0.22222222222222221</v>
      </c>
      <c r="CF105" s="455"/>
      <c r="CG105" s="77"/>
      <c r="CH105" s="90"/>
      <c r="CI105" s="84"/>
      <c r="CJ105" s="454">
        <f>IF(ISBLANK(CO3),"",COUNTIF(CN12:CN90,"=10"))</f>
        <v>20</v>
      </c>
      <c r="CK105" s="454"/>
      <c r="CL105" s="455">
        <f>IF(ISBLANK(CO3),"",CJ105/CJ92)</f>
        <v>0.35087719298245612</v>
      </c>
      <c r="CM105" s="455"/>
      <c r="CN105" s="77"/>
      <c r="CO105" s="90"/>
      <c r="CP105" s="84"/>
      <c r="CQ105" s="454">
        <f>IF(ISBLANK(CV3),"",COUNTIF(CU12:CU90,"=10"))</f>
        <v>4</v>
      </c>
      <c r="CR105" s="454"/>
      <c r="CS105" s="455">
        <f>IF(ISBLANK(CV3),"",CQ105/CQ92)</f>
        <v>7.407407407407407E-2</v>
      </c>
      <c r="CT105" s="455"/>
      <c r="CU105" s="77"/>
      <c r="CV105" s="90"/>
      <c r="CW105" s="84"/>
      <c r="CX105" s="454">
        <f>IF(ISBLANK(DC3),"",COUNTIF(DB12:DB90,"=10"))</f>
        <v>23</v>
      </c>
      <c r="CY105" s="454"/>
      <c r="CZ105" s="455">
        <f>IF(ISBLANK(DC3),"",CX105/CX92)</f>
        <v>0.43396226415094341</v>
      </c>
      <c r="DA105" s="455"/>
      <c r="DB105" s="77"/>
      <c r="DC105" s="90"/>
      <c r="DD105" s="84"/>
      <c r="DE105" s="454">
        <f>IF(ISBLANK(DJ3),"",COUNTIF(DI12:DI90,"=10"))</f>
        <v>23</v>
      </c>
      <c r="DF105" s="454"/>
      <c r="DG105" s="455">
        <f>IF(ISBLANK(DJ3),"",DE105/DE92)</f>
        <v>0.44230769230769229</v>
      </c>
      <c r="DH105" s="455"/>
      <c r="DI105" s="77"/>
      <c r="DJ105" s="90"/>
      <c r="DK105" s="84"/>
      <c r="DL105" s="454">
        <f>IF(ISBLANK(DQ3),"",COUNTIF(DP12:DP90,"=10"))</f>
        <v>1</v>
      </c>
      <c r="DM105" s="454"/>
      <c r="DN105" s="455">
        <f>IF(ISBLANK(DQ3),"",DL105/DL92)</f>
        <v>1.7543859649122806E-2</v>
      </c>
      <c r="DO105" s="455"/>
      <c r="DP105" s="77"/>
      <c r="DQ105" s="90"/>
      <c r="DR105" s="84"/>
      <c r="DS105" s="454">
        <f>IF(ISBLANK(DX3),"",COUNTIF(DW12:DW90,"=10"))</f>
        <v>2</v>
      </c>
      <c r="DT105" s="454"/>
      <c r="DU105" s="455">
        <f>IF(ISBLANK(DX3),"",DS105/DS92)</f>
        <v>4.5454545454545456E-2</v>
      </c>
      <c r="DV105" s="455"/>
      <c r="DW105" s="77"/>
      <c r="DX105" s="90"/>
      <c r="DY105" s="84"/>
      <c r="DZ105" s="454">
        <f>IF(ISBLANK(EE3),"",COUNTIF(ED12:ED90,"=10"))</f>
        <v>25</v>
      </c>
      <c r="EA105" s="454"/>
      <c r="EB105" s="455">
        <f>IF(ISBLANK(EE3),"",DZ105/DZ92)</f>
        <v>0.48076923076923078</v>
      </c>
      <c r="EC105" s="455"/>
      <c r="ED105" s="77"/>
      <c r="EE105" s="90"/>
      <c r="EF105" s="84"/>
      <c r="EG105" s="454">
        <f>IF(ISBLANK(EL3),"",COUNTIF(EK12:EK90,"=10"))</f>
        <v>11</v>
      </c>
      <c r="EH105" s="454"/>
      <c r="EI105" s="455">
        <f>IF(ISBLANK(EL3),"",EG105/EG92)</f>
        <v>0.21568627450980393</v>
      </c>
      <c r="EJ105" s="455"/>
      <c r="EK105" s="77"/>
      <c r="EL105" s="90"/>
      <c r="EM105" s="84"/>
      <c r="EN105" s="454">
        <f>IF(ISBLANK(ES3),"",COUNTIF(ER12:ER90,"=10"))</f>
        <v>19</v>
      </c>
      <c r="EO105" s="454"/>
      <c r="EP105" s="455">
        <f>IF(ISBLANK(ES3),"",EN105/EN92)</f>
        <v>0.37254901960784315</v>
      </c>
      <c r="EQ105" s="455"/>
      <c r="ER105" s="77"/>
      <c r="ES105" s="90"/>
      <c r="ET105" s="84"/>
      <c r="EU105" s="454">
        <f>IF(ISBLANK(EZ3),"",COUNTIF(EY12:EY90,"=10"))</f>
        <v>0</v>
      </c>
      <c r="EV105" s="454"/>
      <c r="EW105" s="455">
        <f>IF(ISBLANK(EZ3),"",EU105/EU92)</f>
        <v>0</v>
      </c>
      <c r="EX105" s="455"/>
      <c r="EY105" s="77"/>
      <c r="EZ105" s="90"/>
      <c r="FA105" s="84"/>
      <c r="FB105" s="454">
        <f>IF(ISBLANK(BM3),"",COUNTIF(FF12:FF90,"=10"))</f>
        <v>12</v>
      </c>
      <c r="FC105" s="454"/>
      <c r="FD105" s="455">
        <f>IF(ISBLANK(BM3),"",FB105/FB92)</f>
        <v>0.25531914893617019</v>
      </c>
      <c r="FE105" s="455"/>
      <c r="FF105" s="77"/>
      <c r="FG105" s="90"/>
      <c r="FH105" s="84"/>
      <c r="FI105" s="454">
        <f>IF(ISBLANK(FN3),"",COUNTIF(FM12:FM90,"=10"))</f>
        <v>21</v>
      </c>
      <c r="FJ105" s="454"/>
      <c r="FK105" s="455">
        <f>IF(ISBLANK(FN3),"",FI105/FI92)</f>
        <v>0.44680851063829785</v>
      </c>
      <c r="FL105" s="455"/>
      <c r="FM105" s="77"/>
      <c r="FN105" s="90"/>
      <c r="FO105" s="84"/>
      <c r="FP105" s="454">
        <f>IF(ISBLANK(DJ3),"",COUNTIF(FT12:FT90,"=10"))</f>
        <v>17</v>
      </c>
      <c r="FQ105" s="454"/>
      <c r="FR105" s="455">
        <f>IF(ISBLANK(DJ3),"",FP105/FP92)</f>
        <v>0.33333333333333331</v>
      </c>
      <c r="FS105" s="455"/>
      <c r="FT105" s="77"/>
      <c r="FU105" s="90"/>
      <c r="FV105" s="84"/>
      <c r="FW105" s="454">
        <f>IF(ISBLANK(GB3),"",COUNTIF(GA12:GA90,"=10"))</f>
        <v>1</v>
      </c>
      <c r="FX105" s="454"/>
      <c r="FY105" s="455">
        <f>IF(ISBLANK(GB3),"",FW105/FW92)</f>
        <v>2.0833333333333332E-2</v>
      </c>
      <c r="FZ105" s="455"/>
      <c r="GA105" s="77"/>
      <c r="GB105" s="90"/>
      <c r="GC105" s="84"/>
      <c r="GD105" s="454">
        <f>IF(ISBLANK(GI3),"",COUNTIF(GH12:GH90,"=10"))</f>
        <v>1</v>
      </c>
      <c r="GE105" s="454"/>
      <c r="GF105" s="455">
        <f>IF(ISBLANK(GI3),"",GD105/GD92)</f>
        <v>2.2222222222222223E-2</v>
      </c>
      <c r="GG105" s="455"/>
      <c r="GH105" s="77"/>
      <c r="GI105" s="90"/>
      <c r="GJ105" s="84"/>
      <c r="GK105" s="454">
        <f>IF(ISBLANK(GP3),"",COUNTIF(GO12:GO90,"=10"))</f>
        <v>13</v>
      </c>
      <c r="GL105" s="454"/>
      <c r="GM105" s="455">
        <f>IF(ISBLANK(GP3),"",GK105/GK92)</f>
        <v>0.27659574468085107</v>
      </c>
      <c r="GN105" s="455"/>
      <c r="GO105" s="77"/>
      <c r="GP105" s="90"/>
      <c r="GQ105" s="84"/>
      <c r="GR105" s="454">
        <f>IF(ISBLANK(GW3),"",COUNTIF(GV12:GV90,"=10"))</f>
        <v>18</v>
      </c>
      <c r="GS105" s="454"/>
      <c r="GT105" s="455">
        <f>IF(ISBLANK(GI3),"",GR105/GR92)</f>
        <v>0.4</v>
      </c>
      <c r="GU105" s="455"/>
      <c r="GV105" s="77"/>
      <c r="GW105" s="90"/>
      <c r="GX105" s="84"/>
      <c r="GY105" s="454">
        <f>IF(ISBLANK(HD3),"",COUNTIF(HC12:HC90,"=10"))</f>
        <v>4</v>
      </c>
      <c r="GZ105" s="454"/>
      <c r="HA105" s="455">
        <f>IF(ISBLANK(HD3),"",GY105/GY92)</f>
        <v>0.08</v>
      </c>
      <c r="HB105" s="455"/>
      <c r="HC105" s="77"/>
      <c r="HD105" s="90"/>
      <c r="HE105" s="84"/>
      <c r="HF105" s="454">
        <f>IF(ISBLANK(HK3),"",COUNTIF(HJ12:HJ90,"=10"))</f>
        <v>8</v>
      </c>
      <c r="HG105" s="454"/>
      <c r="HH105" s="455">
        <f>IF(ISBLANK(HK3),"",HF105/HF92)</f>
        <v>0.16666666666666666</v>
      </c>
      <c r="HI105" s="455"/>
      <c r="HJ105" s="77"/>
      <c r="HK105" s="90"/>
      <c r="HL105" s="84"/>
      <c r="HM105" s="454">
        <f>IF(ISBLANK(HR3),"",COUNTIF(HQ12:HQ90,"=10"))</f>
        <v>24</v>
      </c>
      <c r="HN105" s="454"/>
      <c r="HO105" s="455">
        <f>IF(ISBLANK(HR3),"",HM105/HM92)</f>
        <v>0.5</v>
      </c>
      <c r="HP105" s="455"/>
      <c r="HQ105" s="77"/>
      <c r="HR105" s="90"/>
      <c r="HS105" s="84"/>
      <c r="HT105" s="454">
        <f>IF(ISBLANK(HY3),"",COUNTIF(HX12:HX90,"=10"))</f>
        <v>6</v>
      </c>
      <c r="HU105" s="454"/>
      <c r="HV105" s="455">
        <f>IF(ISBLANK(HR3),"",HT105/HT92)</f>
        <v>0.13043478260869565</v>
      </c>
      <c r="HW105" s="455"/>
      <c r="HX105" s="77"/>
      <c r="HY105" s="90"/>
      <c r="HZ105" s="84"/>
      <c r="IA105" s="454">
        <f>IF(ISBLANK(IF3),"",COUNTIF(IE12:IE90,"=10"))</f>
        <v>16</v>
      </c>
      <c r="IB105" s="454"/>
      <c r="IC105" s="455">
        <f>IF(ISBLANK(IF3),"",IA105/IA92)</f>
        <v>0.32653061224489793</v>
      </c>
      <c r="ID105" s="455"/>
      <c r="IE105" s="77"/>
      <c r="IF105" s="90"/>
      <c r="IG105" s="84"/>
      <c r="IH105" s="454">
        <f>IF(ISBLANK(IF3),"",COUNTIF(IL12:IL90,"=10"))</f>
        <v>0</v>
      </c>
      <c r="II105" s="454"/>
      <c r="IJ105" s="455">
        <f>IF(ISBLANK(IF3),"",IH105/IH92)</f>
        <v>0</v>
      </c>
      <c r="IK105" s="455"/>
      <c r="IL105" s="77"/>
      <c r="IM105" s="90"/>
      <c r="IN105" s="84"/>
      <c r="IO105" s="454">
        <f>IF(ISBLANK(IT3),"",COUNTIF(IS12:IS90,"=10"))</f>
        <v>12</v>
      </c>
      <c r="IP105" s="454"/>
      <c r="IQ105" s="455">
        <f>IF(ISBLANK(IT3),"",IO105/IO92)</f>
        <v>0.2608695652173913</v>
      </c>
      <c r="IR105" s="455"/>
      <c r="IS105" s="77"/>
      <c r="IT105" s="90"/>
      <c r="IU105" s="84"/>
      <c r="IV105" s="454">
        <f>IF(ISBLANK(JA3),"",COUNTIF(IZ12:IZ90,"=10"))</f>
        <v>0</v>
      </c>
      <c r="IW105" s="454"/>
      <c r="IX105" s="455">
        <f>IF(ISBLANK(JA3),"",IV105/IV92)</f>
        <v>0</v>
      </c>
      <c r="IY105" s="455"/>
      <c r="IZ105" s="77"/>
      <c r="JA105" s="90"/>
      <c r="JB105" s="84"/>
      <c r="JC105" s="454">
        <f>IF(ISBLANK(JH3),"",COUNTIF(JG12:JG90,"=10"))</f>
        <v>19</v>
      </c>
      <c r="JD105" s="454"/>
      <c r="JE105" s="455">
        <f>IF(ISBLANK(JH3),"",JC105/JC92)</f>
        <v>0.45238095238095238</v>
      </c>
      <c r="JF105" s="455"/>
      <c r="JG105" s="77"/>
      <c r="JH105" s="90"/>
      <c r="JI105" s="84"/>
      <c r="JJ105" s="454">
        <f>IF(ISBLANK(JH3),"",COUNTIF(JN12:JN90,"=10"))</f>
        <v>0</v>
      </c>
      <c r="JK105" s="454"/>
      <c r="JL105" s="455" t="e">
        <f>IF(ISBLANK(JH3),"",JJ105/JJ92)</f>
        <v>#DIV/0!</v>
      </c>
      <c r="JM105" s="455"/>
      <c r="JN105" s="77"/>
      <c r="JO105" s="90"/>
      <c r="JP105" s="84"/>
      <c r="JQ105" s="454">
        <f>IF(ISBLANK(JV3),"",COUNTIF(JU12:JU90,"=10"))</f>
        <v>13</v>
      </c>
      <c r="JR105" s="454"/>
      <c r="JS105" s="455">
        <f>IF(ISBLANK(JV3),"",JQ105/JQ92)</f>
        <v>0.30952380952380953</v>
      </c>
      <c r="JT105" s="455"/>
      <c r="JU105" s="77"/>
      <c r="JV105" s="90"/>
      <c r="JW105" s="84"/>
      <c r="JX105" s="454">
        <f>IF(ISBLANK(KQ3),"",COUNTIF(KB12:KB90,"=10"))</f>
        <v>0</v>
      </c>
      <c r="JY105" s="454"/>
      <c r="JZ105" s="455" t="e">
        <f>IF(ISBLANK(KQ3),"",JX105/JX92)</f>
        <v>#DIV/0!</v>
      </c>
      <c r="KA105" s="455"/>
      <c r="KB105" s="77"/>
      <c r="KC105" s="90"/>
      <c r="KD105" s="84"/>
      <c r="KE105" s="454">
        <f>IF(ISBLANK(KJ3),"",COUNTIF(KI12:KI90,"=10"))</f>
        <v>12</v>
      </c>
      <c r="KF105" s="454"/>
      <c r="KG105" s="455">
        <f>IF(ISBLANK(KJ3),"",KE105/KE92)</f>
        <v>0.2608695652173913</v>
      </c>
      <c r="KH105" s="455"/>
      <c r="KI105" s="77"/>
      <c r="KJ105" s="90"/>
      <c r="KK105" s="84"/>
      <c r="KL105" s="454">
        <f>IF(ISBLANK(KQ3),"",COUNTIF(KP12:KP90,"=10"))</f>
        <v>1</v>
      </c>
      <c r="KM105" s="454"/>
      <c r="KN105" s="455">
        <f>IF(ISBLANK(KQ3),"",KL105/KL92)</f>
        <v>2.3255813953488372E-2</v>
      </c>
      <c r="KO105" s="455"/>
      <c r="KP105" s="77"/>
      <c r="KQ105" s="90"/>
      <c r="KR105" s="84"/>
      <c r="KS105" s="454">
        <f>IF(ISBLANK(KX3),"",COUNTIF(KW12:KW90,"=10"))</f>
        <v>22</v>
      </c>
      <c r="KT105" s="454"/>
      <c r="KU105" s="455">
        <f>IF(ISBLANK(KX3),"",KS105/KS92)</f>
        <v>0.51162790697674421</v>
      </c>
      <c r="KV105" s="455"/>
      <c r="KW105" s="77"/>
      <c r="KX105" s="90"/>
      <c r="KY105" s="85"/>
      <c r="KZ105" s="454" t="str">
        <f>IF(ISBLANK(LE3),"",COUNTIF(LD12:LD90,"=10"))</f>
        <v/>
      </c>
      <c r="LA105" s="454"/>
      <c r="LB105" s="455" t="str">
        <f>IF(ISBLANK(LE3),"",KZ105/KZ92)</f>
        <v/>
      </c>
      <c r="LC105" s="455"/>
      <c r="LD105" s="77"/>
      <c r="LE105" s="90"/>
      <c r="LF105" s="84"/>
      <c r="LG105" s="454" t="str">
        <f>IF(ISBLANK(LE3),"",COUNTIF(LK12:LK90,"=10"))</f>
        <v/>
      </c>
      <c r="LH105" s="454"/>
      <c r="LI105" s="455" t="str">
        <f>IF(ISBLANK(LE3),"",LG105/LG92)</f>
        <v/>
      </c>
      <c r="LJ105" s="455"/>
      <c r="LK105" s="77"/>
      <c r="LL105" s="90"/>
      <c r="LM105" s="84"/>
      <c r="LN105" s="454" t="str">
        <f>IF(ISBLANK(LS3),"",COUNTIF(LR12:LR90,"=10"))</f>
        <v/>
      </c>
      <c r="LO105" s="454"/>
      <c r="LP105" s="455" t="str">
        <f>IF(ISBLANK(LS3),"",LN105/LN92)</f>
        <v/>
      </c>
      <c r="LQ105" s="455"/>
      <c r="LR105" s="77"/>
      <c r="LS105" s="90"/>
      <c r="LT105" s="84"/>
      <c r="LU105" s="454" t="str">
        <f>IF(ISBLANK(LS3),"",COUNTIF(LY12:LY90,"=10"))</f>
        <v/>
      </c>
      <c r="LV105" s="454"/>
      <c r="LW105" s="455" t="str">
        <f>IF(ISBLANK(LS3),"",LU105/LU92)</f>
        <v/>
      </c>
      <c r="LX105" s="455"/>
      <c r="LY105" s="77"/>
      <c r="LZ105" s="90"/>
      <c r="MA105" s="84"/>
      <c r="MB105" s="454" t="str">
        <f>IF(ISBLANK(MG3),"",COUNTIF(MF12:MF90,"=10"))</f>
        <v/>
      </c>
      <c r="MC105" s="454"/>
      <c r="MD105" s="455" t="str">
        <f>IF(ISBLANK(MG3),"",MB105/MB92)</f>
        <v/>
      </c>
      <c r="ME105" s="455"/>
      <c r="MF105" s="77"/>
      <c r="MG105" s="90"/>
      <c r="MH105" s="84"/>
      <c r="MI105" s="454" t="str">
        <f>IF(ISBLANK(MN3),"",COUNTIF(MM12:MM90,"=10"))</f>
        <v/>
      </c>
      <c r="MJ105" s="454"/>
      <c r="MK105" s="455" t="str">
        <f>IF(ISBLANK(MN3),"",MI105/MI92)</f>
        <v/>
      </c>
      <c r="ML105" s="455"/>
      <c r="MM105" s="77"/>
      <c r="MN105" s="90"/>
      <c r="MO105" s="84"/>
      <c r="MP105" s="454" t="str">
        <f>IF(ISBLANK(MU3),"",COUNTIF(MT12:MT90,"=10"))</f>
        <v/>
      </c>
      <c r="MQ105" s="454"/>
      <c r="MR105" s="455" t="str">
        <f>IF(ISBLANK(MU3),"",MP105/MP92)</f>
        <v/>
      </c>
      <c r="MS105" s="455"/>
      <c r="MT105" s="77"/>
      <c r="MU105" s="90"/>
      <c r="MV105" s="84"/>
      <c r="MW105" s="454" t="str">
        <f>IF(ISBLANK(NP3),"",COUNTIF(NA12:NA90,"=10"))</f>
        <v/>
      </c>
      <c r="MX105" s="454"/>
      <c r="MY105" s="455" t="str">
        <f>IF(ISBLANK(NP3),"",MW105/MW92)</f>
        <v/>
      </c>
      <c r="MZ105" s="455"/>
      <c r="NA105" s="77"/>
      <c r="NB105" s="90"/>
      <c r="NC105" s="84"/>
      <c r="ND105" s="454" t="str">
        <f>IF(ISBLANK(NB3),"",COUNTIF(NH12:NH90,"=10"))</f>
        <v/>
      </c>
      <c r="NE105" s="454"/>
      <c r="NF105" s="455" t="str">
        <f>IF(ISBLANK(NB3),"",ND105/ND92)</f>
        <v/>
      </c>
      <c r="NG105" s="455"/>
      <c r="NH105" s="77"/>
      <c r="NI105" s="90"/>
      <c r="NJ105" s="84"/>
      <c r="NK105" s="454" t="str">
        <f>IF(ISBLANK(OD3),"",COUNTIF(NO12:NO90,"=10"))</f>
        <v/>
      </c>
      <c r="NL105" s="454"/>
      <c r="NM105" s="455" t="str">
        <f>IF(ISBLANK(OD3),"",NK105/NK92)</f>
        <v/>
      </c>
      <c r="NN105" s="455"/>
      <c r="NO105" s="77"/>
      <c r="NP105" s="90"/>
      <c r="NQ105" s="84"/>
      <c r="NR105" s="454" t="str">
        <f>IF(ISBLANK(NI3),"",COUNTIF(NV12:NV90,"=10"))</f>
        <v/>
      </c>
      <c r="NS105" s="454"/>
      <c r="NT105" s="455" t="str">
        <f>IF(ISBLANK(NI3),"",NR105/NR92)</f>
        <v/>
      </c>
      <c r="NU105" s="455"/>
      <c r="NV105" s="77"/>
      <c r="NW105" s="90"/>
      <c r="NX105" s="84"/>
      <c r="NY105" s="454" t="str">
        <f>IF(ISBLANK(OK3),"",COUNTIF(OC12:OC90,"=10"))</f>
        <v/>
      </c>
      <c r="NZ105" s="454"/>
      <c r="OA105" s="455" t="str">
        <f>IF(ISBLANK(OK3),"",NY105/NY92)</f>
        <v/>
      </c>
      <c r="OB105" s="455"/>
      <c r="OC105" s="77"/>
      <c r="OD105" s="90"/>
      <c r="OE105" s="84"/>
      <c r="OF105" s="454" t="str">
        <f>IF(ISBLANK(NW3),"",COUNTIF(OJ12:OJ90,"=10"))</f>
        <v/>
      </c>
      <c r="OG105" s="454"/>
      <c r="OH105" s="455" t="str">
        <f>IF(ISBLANK(NW3),"",OF105/OF92)</f>
        <v/>
      </c>
      <c r="OI105" s="455"/>
      <c r="OJ105" s="77"/>
      <c r="OK105" s="90"/>
      <c r="OL105" s="84"/>
      <c r="OM105" s="454" t="str">
        <f>IF(ISBLANK(OR3),"",COUNTIF(OQ12:OQ90,"=10"))</f>
        <v/>
      </c>
      <c r="ON105" s="454"/>
      <c r="OO105" s="455" t="str">
        <f>IF(ISBLANK(OR3),"",OM105/OM92)</f>
        <v/>
      </c>
      <c r="OP105" s="455"/>
      <c r="OQ105" s="77"/>
      <c r="OR105" s="90"/>
      <c r="OS105" s="84"/>
      <c r="OT105" s="454" t="str">
        <f>IF(ISBLANK(OY3),"",COUNTIF(OX12:OX90,"=10"))</f>
        <v/>
      </c>
      <c r="OU105" s="454"/>
      <c r="OV105" s="455" t="str">
        <f>IF(ISBLANK(OY3),"",OT105/OT92)</f>
        <v/>
      </c>
      <c r="OW105" s="455"/>
      <c r="OX105" s="77"/>
      <c r="OY105" s="90"/>
      <c r="OZ105" s="84"/>
      <c r="PA105" s="454" t="str">
        <f>IF(ISBLANK(PF3),"",COUNTIF(PE12:PE90,"=10"))</f>
        <v/>
      </c>
      <c r="PB105" s="454"/>
      <c r="PC105" s="455" t="str">
        <f>IF(ISBLANK(PF3),"",PA105/PA92)</f>
        <v/>
      </c>
      <c r="PD105" s="455"/>
      <c r="PE105" s="77"/>
      <c r="PF105" s="90"/>
      <c r="PG105" s="84"/>
      <c r="PH105" s="454" t="str">
        <f>IF(ISBLANK(PM3),"",COUNTIF(PL12:PL90,"=10"))</f>
        <v/>
      </c>
      <c r="PI105" s="454"/>
      <c r="PJ105" s="455" t="str">
        <f>IF(ISBLANK(PM3),"",PH105/PH92)</f>
        <v/>
      </c>
      <c r="PK105" s="455"/>
      <c r="PL105" s="77"/>
      <c r="PM105" s="90"/>
      <c r="PN105" s="84"/>
      <c r="PO105" s="454" t="str">
        <f>IF(ISBLANK(PT3),"",COUNTIF(PS12:PS90,"=10"))</f>
        <v/>
      </c>
      <c r="PP105" s="454"/>
      <c r="PQ105" s="455" t="str">
        <f>IF(ISBLANK(PT3),"",PO105/PO92)</f>
        <v/>
      </c>
      <c r="PR105" s="455"/>
      <c r="PS105" s="77"/>
      <c r="PT105" s="90"/>
      <c r="PU105" s="84"/>
      <c r="PV105" s="454" t="str">
        <f>IF(ISBLANK(QA3),"",COUNTIF(PZ12:PZ90,"=10"))</f>
        <v/>
      </c>
      <c r="PW105" s="454"/>
      <c r="PX105" s="455" t="str">
        <f>IF(ISBLANK(QA3),"",PV105/PV92)</f>
        <v/>
      </c>
      <c r="PY105" s="455"/>
      <c r="PZ105" s="77"/>
      <c r="QA105" s="90"/>
      <c r="QB105" s="84"/>
      <c r="QC105" s="454" t="str">
        <f>IF(ISBLANK(QH3),"",COUNTIF(QG12:QG90,"=10"))</f>
        <v/>
      </c>
      <c r="QD105" s="454"/>
      <c r="QE105" s="455" t="str">
        <f>IF(ISBLANK(QH3),"",QC105/QC92)</f>
        <v/>
      </c>
      <c r="QF105" s="455"/>
      <c r="QG105" s="77"/>
      <c r="QH105" s="90"/>
      <c r="QI105" s="85"/>
      <c r="QJ105" s="454" t="str">
        <f>IF(ISBLANK(QV3),"",COUNTIF(QN12:QN90,"=10"))</f>
        <v/>
      </c>
      <c r="QK105" s="454"/>
      <c r="QL105" s="455" t="str">
        <f>IF(ISBLANK(QV3),"",QJ105/QJ92)</f>
        <v/>
      </c>
      <c r="QM105" s="455"/>
      <c r="QN105" s="77"/>
      <c r="QO105" s="90"/>
      <c r="QP105" s="85"/>
      <c r="QQ105" s="454" t="str">
        <f>IF(ISBLANK(QO3),"",COUNTIF(QU12:QU90,"=10"))</f>
        <v/>
      </c>
      <c r="QR105" s="454"/>
      <c r="QS105" s="455" t="str">
        <f>IF(ISBLANK(QO3),"",QQ105/QQ92)</f>
        <v/>
      </c>
      <c r="QT105" s="455"/>
      <c r="QU105" s="77"/>
      <c r="QV105" s="90"/>
    </row>
    <row r="106" spans="1:464" ht="15" customHeight="1" x14ac:dyDescent="0.2">
      <c r="A106" s="517"/>
      <c r="B106" s="86" t="s">
        <v>245</v>
      </c>
      <c r="C106" s="80"/>
      <c r="D106" s="454">
        <f>IF(ISBLANK(I3),"",COUNTIF(I12:I90,"&gt;=100"))</f>
        <v>0</v>
      </c>
      <c r="E106" s="454"/>
      <c r="F106" s="455" t="e">
        <f>IF(ISBLANK(I3),"",D106/D92)</f>
        <v>#DIV/0!</v>
      </c>
      <c r="G106" s="455"/>
      <c r="H106" s="77"/>
      <c r="I106" s="90"/>
      <c r="J106" s="83"/>
      <c r="K106" s="454">
        <f>IF(ISBLANK(P3),"",COUNTIF(P12:P90,"&gt;=100"))</f>
        <v>2</v>
      </c>
      <c r="L106" s="454"/>
      <c r="M106" s="455">
        <f>IF(ISBLANK(P3),"",K106/K92)</f>
        <v>2.9850746268656716E-2</v>
      </c>
      <c r="N106" s="455"/>
      <c r="O106" s="77"/>
      <c r="P106" s="90"/>
      <c r="Q106" s="84"/>
      <c r="R106" s="454">
        <f>IF(ISBLANK(W3),"",COUNTIF(W12:W90,"&gt;=100"))</f>
        <v>1</v>
      </c>
      <c r="S106" s="454"/>
      <c r="T106" s="455">
        <f>IF(ISBLANK(W3),"",R106/R92)</f>
        <v>1.6129032258064516E-2</v>
      </c>
      <c r="U106" s="455"/>
      <c r="V106" s="77"/>
      <c r="W106" s="90"/>
      <c r="X106" s="84"/>
      <c r="Y106" s="454">
        <f>IF(ISBLANK(AD3),"",COUNTIF(AD12:AD90,"&gt;=100"))</f>
        <v>0</v>
      </c>
      <c r="Z106" s="454"/>
      <c r="AA106" s="455">
        <f>IF(ISBLANK(AD3),"",Y106/Y92)</f>
        <v>0</v>
      </c>
      <c r="AB106" s="455"/>
      <c r="AC106" s="77"/>
      <c r="AD106" s="90"/>
      <c r="AE106" s="84"/>
      <c r="AF106" s="454">
        <f>IF(ISBLANK(AK3),"",COUNTIF(AK12:AK90,"&gt;=100"))</f>
        <v>1</v>
      </c>
      <c r="AG106" s="454"/>
      <c r="AH106" s="455">
        <f>IF(ISBLANK(AK3),"",AF106/AF92)</f>
        <v>1.7241379310344827E-2</v>
      </c>
      <c r="AI106" s="455"/>
      <c r="AJ106" s="77"/>
      <c r="AK106" s="90"/>
      <c r="AL106" s="84"/>
      <c r="AM106" s="454">
        <f>IF(ISBLANK(AR3),"",COUNTIF(AR12:AR90,"&gt;=100"))</f>
        <v>0</v>
      </c>
      <c r="AN106" s="454"/>
      <c r="AO106" s="455">
        <f>IF(ISBLANK(AR3),"",AM106/AM92)</f>
        <v>0</v>
      </c>
      <c r="AP106" s="455"/>
      <c r="AQ106" s="77"/>
      <c r="AR106" s="90"/>
      <c r="AS106" s="84"/>
      <c r="AT106" s="454">
        <f>IF(ISBLANK(AY3),"",COUNTIF(AY12:AY90,"&gt;=100"))</f>
        <v>2</v>
      </c>
      <c r="AU106" s="454"/>
      <c r="AV106" s="455">
        <f>IF(ISBLANK(AY3),"",AT106/AT92)</f>
        <v>3.3333333333333333E-2</v>
      </c>
      <c r="AW106" s="455"/>
      <c r="AX106" s="77"/>
      <c r="AY106" s="90"/>
      <c r="AZ106" s="84"/>
      <c r="BA106" s="454">
        <f>IF(ISBLANK(BF3),"",COUNTIF(BF12:BF90,"&gt;=100"))</f>
        <v>0</v>
      </c>
      <c r="BB106" s="454"/>
      <c r="BC106" s="455">
        <f>IF(ISBLANK(BF3),"",BA106/BA92)</f>
        <v>0</v>
      </c>
      <c r="BD106" s="455"/>
      <c r="BE106" s="77"/>
      <c r="BF106" s="90"/>
      <c r="BG106" s="84"/>
      <c r="BH106" s="454">
        <f>IF(ISBLANK(BM3),"",COUNTIF(BM12:BM90,"&gt;=100"))</f>
        <v>3</v>
      </c>
      <c r="BI106" s="454"/>
      <c r="BJ106" s="455">
        <f>IF(ISBLANK(BM3),"",BH106/BH92)</f>
        <v>5.5555555555555552E-2</v>
      </c>
      <c r="BK106" s="455"/>
      <c r="BL106" s="77"/>
      <c r="BM106" s="90"/>
      <c r="BN106" s="84"/>
      <c r="BO106" s="454">
        <f>IF(ISBLANK(BT3),"",COUNTIF(BT12:BT90,"&gt;=100"))</f>
        <v>0</v>
      </c>
      <c r="BP106" s="454"/>
      <c r="BQ106" s="455">
        <f>IF(ISBLANK(BT3),"",BO106/BO92)</f>
        <v>0</v>
      </c>
      <c r="BR106" s="455"/>
      <c r="BS106" s="77"/>
      <c r="BT106" s="90"/>
      <c r="BU106" s="84"/>
      <c r="BV106" s="454">
        <f>IF(ISBLANK(CA3),"",COUNTIF(CA12:CA90,"&gt;=100"))</f>
        <v>0</v>
      </c>
      <c r="BW106" s="454"/>
      <c r="BX106" s="455">
        <f>IF(ISBLANK(CA3),"",BV106/BV92)</f>
        <v>0</v>
      </c>
      <c r="BY106" s="455"/>
      <c r="BZ106" s="77"/>
      <c r="CA106" s="90"/>
      <c r="CB106" s="84"/>
      <c r="CC106" s="454">
        <f>IF(ISBLANK(CH3),"",COUNTIF(CH12:CH90,"&gt;=100"))</f>
        <v>0</v>
      </c>
      <c r="CD106" s="454"/>
      <c r="CE106" s="455">
        <f>IF(ISBLANK(CH3),"",CC106/CC92)</f>
        <v>0</v>
      </c>
      <c r="CF106" s="455"/>
      <c r="CG106" s="77"/>
      <c r="CH106" s="90"/>
      <c r="CI106" s="84"/>
      <c r="CJ106" s="454">
        <f>IF(ISBLANK(CO3),"",COUNTIF(CO12:CO90,"&gt;=100"))</f>
        <v>1</v>
      </c>
      <c r="CK106" s="454"/>
      <c r="CL106" s="455">
        <f>IF(ISBLANK(CO3),"",CJ106/CJ92)</f>
        <v>1.7543859649122806E-2</v>
      </c>
      <c r="CM106" s="455"/>
      <c r="CN106" s="77"/>
      <c r="CO106" s="90"/>
      <c r="CP106" s="84"/>
      <c r="CQ106" s="454">
        <f>IF(ISBLANK(CV3),"",COUNTIF(CV12:CV90,"&gt;=100"))</f>
        <v>0</v>
      </c>
      <c r="CR106" s="454"/>
      <c r="CS106" s="455">
        <f>IF(ISBLANK(CV3),"",CQ106/CQ92)</f>
        <v>0</v>
      </c>
      <c r="CT106" s="455"/>
      <c r="CU106" s="77"/>
      <c r="CV106" s="90"/>
      <c r="CW106" s="84"/>
      <c r="CX106" s="454">
        <f>IF(ISBLANK(DC3),"",COUNTIF(DC12:DC90,"&gt;=100"))</f>
        <v>7</v>
      </c>
      <c r="CY106" s="454"/>
      <c r="CZ106" s="455">
        <f>IF(ISBLANK(DC3),"",CX106/CX92)</f>
        <v>0.13207547169811321</v>
      </c>
      <c r="DA106" s="455"/>
      <c r="DB106" s="77"/>
      <c r="DC106" s="90"/>
      <c r="DD106" s="84"/>
      <c r="DE106" s="454">
        <f>IF(ISBLANK(DJ3),"",COUNTIF(DJ12:DJ90,"&gt;=100"))</f>
        <v>2</v>
      </c>
      <c r="DF106" s="454"/>
      <c r="DG106" s="455">
        <f>IF(ISBLANK(DJ3),"",DE106/DE92)</f>
        <v>3.8461538461538464E-2</v>
      </c>
      <c r="DH106" s="455"/>
      <c r="DI106" s="77"/>
      <c r="DJ106" s="90"/>
      <c r="DK106" s="84"/>
      <c r="DL106" s="454">
        <f>IF(ISBLANK(DQ3),"",COUNTIF(DQ12:DQ90,"&gt;=100"))</f>
        <v>0</v>
      </c>
      <c r="DM106" s="454"/>
      <c r="DN106" s="455">
        <f>IF(ISBLANK(DQ3),"",DL106/DL92)</f>
        <v>0</v>
      </c>
      <c r="DO106" s="455"/>
      <c r="DP106" s="77"/>
      <c r="DQ106" s="90"/>
      <c r="DR106" s="84"/>
      <c r="DS106" s="454">
        <f>IF(ISBLANK(DX3),"",COUNTIF(DX12:DX90,"&gt;=100"))</f>
        <v>0</v>
      </c>
      <c r="DT106" s="454"/>
      <c r="DU106" s="455">
        <f>IF(ISBLANK(DX3),"",DS106/DS92)</f>
        <v>0</v>
      </c>
      <c r="DV106" s="455"/>
      <c r="DW106" s="77"/>
      <c r="DX106" s="90"/>
      <c r="DY106" s="84"/>
      <c r="DZ106" s="454">
        <f>IF(ISBLANK(EE3),"",COUNTIF(EE12:EE90,"&gt;=100"))</f>
        <v>1</v>
      </c>
      <c r="EA106" s="454"/>
      <c r="EB106" s="455">
        <f>IF(ISBLANK(EE3),"",DZ106/DZ92)</f>
        <v>1.9230769230769232E-2</v>
      </c>
      <c r="EC106" s="455"/>
      <c r="ED106" s="77"/>
      <c r="EE106" s="90"/>
      <c r="EF106" s="84"/>
      <c r="EG106" s="454">
        <f>IF(ISBLANK(EL3),"",COUNTIF(EL12:EL90,"&gt;=100"))</f>
        <v>0</v>
      </c>
      <c r="EH106" s="454"/>
      <c r="EI106" s="455">
        <f>IF(ISBLANK(EL3),"",EG106/EG92)</f>
        <v>0</v>
      </c>
      <c r="EJ106" s="455"/>
      <c r="EK106" s="77"/>
      <c r="EL106" s="90"/>
      <c r="EM106" s="84"/>
      <c r="EN106" s="454">
        <f>IF(ISBLANK(ES3),"",COUNTIF(ES12:ES90,"&gt;=100"))</f>
        <v>0</v>
      </c>
      <c r="EO106" s="454"/>
      <c r="EP106" s="455">
        <f>IF(ISBLANK(ES3),"",EN106/EN92)</f>
        <v>0</v>
      </c>
      <c r="EQ106" s="455"/>
      <c r="ER106" s="77"/>
      <c r="ES106" s="90"/>
      <c r="ET106" s="84"/>
      <c r="EU106" s="454">
        <f>IF(ISBLANK(EZ3),"",COUNTIF(EZ12:EZ90,"&gt;=100"))</f>
        <v>0</v>
      </c>
      <c r="EV106" s="454"/>
      <c r="EW106" s="455">
        <f>IF(ISBLANK(EZ3),"",EU106/EU92)</f>
        <v>0</v>
      </c>
      <c r="EX106" s="455"/>
      <c r="EY106" s="77"/>
      <c r="EZ106" s="90"/>
      <c r="FA106" s="84"/>
      <c r="FB106" s="454">
        <f>IF(ISBLANK(BM3),"",COUNTIF(FG12:FG90,"&gt;=100"))</f>
        <v>1</v>
      </c>
      <c r="FC106" s="454"/>
      <c r="FD106" s="455">
        <f>IF(ISBLANK(BM3),"",FB106/FB92)</f>
        <v>2.1276595744680851E-2</v>
      </c>
      <c r="FE106" s="455"/>
      <c r="FF106" s="77"/>
      <c r="FG106" s="90"/>
      <c r="FH106" s="84"/>
      <c r="FI106" s="454">
        <f>IF(ISBLANK(FN3),"",COUNTIF(FN12:FN90,"&gt;=100"))</f>
        <v>2</v>
      </c>
      <c r="FJ106" s="454"/>
      <c r="FK106" s="455">
        <f>IF(ISBLANK(FN3),"",FI106/FI92)</f>
        <v>4.2553191489361701E-2</v>
      </c>
      <c r="FL106" s="455"/>
      <c r="FM106" s="77"/>
      <c r="FN106" s="90"/>
      <c r="FO106" s="84"/>
      <c r="FP106" s="454">
        <f>IF(ISBLANK(DJ3),"",COUNTIF(FU12:FU90,"&gt;=100"))</f>
        <v>0</v>
      </c>
      <c r="FQ106" s="454"/>
      <c r="FR106" s="455">
        <f>IF(ISBLANK(DJ3),"",FP106/FP92)</f>
        <v>0</v>
      </c>
      <c r="FS106" s="455"/>
      <c r="FT106" s="77"/>
      <c r="FU106" s="90"/>
      <c r="FV106" s="84"/>
      <c r="FW106" s="454">
        <f>IF(ISBLANK(GB3),"",COUNTIF(GB12:GB90,"&gt;=100"))</f>
        <v>0</v>
      </c>
      <c r="FX106" s="454"/>
      <c r="FY106" s="455">
        <f>IF(ISBLANK(GB3),"",FW106/FW92)</f>
        <v>0</v>
      </c>
      <c r="FZ106" s="455"/>
      <c r="GA106" s="77"/>
      <c r="GB106" s="90"/>
      <c r="GC106" s="84"/>
      <c r="GD106" s="454">
        <f>IF(ISBLANK(GI3),"",COUNTIF(GI12:GI90,"&gt;=100"))</f>
        <v>0</v>
      </c>
      <c r="GE106" s="454"/>
      <c r="GF106" s="455">
        <f>IF(ISBLANK(GI3),"",GD106/GD92)</f>
        <v>0</v>
      </c>
      <c r="GG106" s="455"/>
      <c r="GH106" s="77"/>
      <c r="GI106" s="90"/>
      <c r="GJ106" s="84"/>
      <c r="GK106" s="454">
        <f>IF(ISBLANK(GP3),"",COUNTIF(GP12:GP90,"&gt;=100"))</f>
        <v>1</v>
      </c>
      <c r="GL106" s="454"/>
      <c r="GM106" s="455">
        <f>IF(ISBLANK(GP3),"",GK106/GK92)</f>
        <v>2.1276595744680851E-2</v>
      </c>
      <c r="GN106" s="455"/>
      <c r="GO106" s="77"/>
      <c r="GP106" s="90"/>
      <c r="GQ106" s="84"/>
      <c r="GR106" s="454">
        <f>IF(ISBLANK(GW3),"",COUNTIF(GW12:GW90,"&gt;=100"))</f>
        <v>0</v>
      </c>
      <c r="GS106" s="454"/>
      <c r="GT106" s="455">
        <f>IF(ISBLANK(GI3),"",GR106/GR92)</f>
        <v>0</v>
      </c>
      <c r="GU106" s="455"/>
      <c r="GV106" s="77"/>
      <c r="GW106" s="90"/>
      <c r="GX106" s="84"/>
      <c r="GY106" s="454">
        <f>IF(ISBLANK(HD3),"",COUNTIF(HD12:HD90,"&gt;=100"))</f>
        <v>0</v>
      </c>
      <c r="GZ106" s="454"/>
      <c r="HA106" s="455">
        <f>IF(ISBLANK(HD3),"",GY106/GY92)</f>
        <v>0</v>
      </c>
      <c r="HB106" s="455"/>
      <c r="HC106" s="77"/>
      <c r="HD106" s="90"/>
      <c r="HE106" s="84"/>
      <c r="HF106" s="454">
        <f>IF(ISBLANK(HK3),"",COUNTIF(HK12:HK90,"&gt;=100"))</f>
        <v>0</v>
      </c>
      <c r="HG106" s="454"/>
      <c r="HH106" s="455">
        <f>IF(ISBLANK(HK3),"",HF106/HF92)</f>
        <v>0</v>
      </c>
      <c r="HI106" s="455"/>
      <c r="HJ106" s="77"/>
      <c r="HK106" s="90"/>
      <c r="HL106" s="84"/>
      <c r="HM106" s="454">
        <f>IF(ISBLANK(HR3),"",COUNTIF(HR12:HR90,"&gt;=100"))</f>
        <v>0</v>
      </c>
      <c r="HN106" s="454"/>
      <c r="HO106" s="455">
        <f>IF(ISBLANK(HR3),"",HM106/HM92)</f>
        <v>0</v>
      </c>
      <c r="HP106" s="455"/>
      <c r="HQ106" s="77"/>
      <c r="HR106" s="90"/>
      <c r="HS106" s="84"/>
      <c r="HT106" s="454">
        <f>IF(ISBLANK(HY3),"",COUNTIF(HY12:HY90,"&gt;=100"))</f>
        <v>0</v>
      </c>
      <c r="HU106" s="454"/>
      <c r="HV106" s="455">
        <f>IF(ISBLANK(HR3),"",HT106/HT92)</f>
        <v>0</v>
      </c>
      <c r="HW106" s="455"/>
      <c r="HX106" s="77"/>
      <c r="HY106" s="90"/>
      <c r="HZ106" s="84"/>
      <c r="IA106" s="454">
        <f>IF(ISBLANK(IF3),"",COUNTIF(IF12:IF90,"&gt;=100"))</f>
        <v>0</v>
      </c>
      <c r="IB106" s="454"/>
      <c r="IC106" s="455">
        <f>IF(ISBLANK(IF3),"",IA106/IA92)</f>
        <v>0</v>
      </c>
      <c r="ID106" s="455"/>
      <c r="IE106" s="77"/>
      <c r="IF106" s="90"/>
      <c r="IG106" s="84"/>
      <c r="IH106" s="454">
        <f>IF(ISBLANK(IF3),"",COUNTIF(IM12:IM90,"&gt;=100"))</f>
        <v>0</v>
      </c>
      <c r="II106" s="454"/>
      <c r="IJ106" s="455">
        <f>IF(ISBLANK(IF3),"",IH106/IH92)</f>
        <v>0</v>
      </c>
      <c r="IK106" s="455"/>
      <c r="IL106" s="77"/>
      <c r="IM106" s="90"/>
      <c r="IN106" s="84"/>
      <c r="IO106" s="454">
        <f>IF(ISBLANK(IT3),"",COUNTIF(IT12:IT90,"&gt;=100"))</f>
        <v>0</v>
      </c>
      <c r="IP106" s="454"/>
      <c r="IQ106" s="455">
        <f>IF(ISBLANK(IT3),"",IO106/IO92)</f>
        <v>0</v>
      </c>
      <c r="IR106" s="455"/>
      <c r="IS106" s="77"/>
      <c r="IT106" s="90"/>
      <c r="IU106" s="84"/>
      <c r="IV106" s="454">
        <f>IF(ISBLANK(JA3),"",COUNTIF(JA12:JA90,"&gt;=100"))</f>
        <v>0</v>
      </c>
      <c r="IW106" s="454"/>
      <c r="IX106" s="455">
        <f>IF(ISBLANK(JA3),"",IV106/IV92)</f>
        <v>0</v>
      </c>
      <c r="IY106" s="455"/>
      <c r="IZ106" s="77"/>
      <c r="JA106" s="90"/>
      <c r="JB106" s="84"/>
      <c r="JC106" s="454">
        <f>IF(ISBLANK(JH3),"",COUNTIF(JH12:JH90,"&gt;=100"))</f>
        <v>4</v>
      </c>
      <c r="JD106" s="454"/>
      <c r="JE106" s="455">
        <f>IF(ISBLANK(JH3),"",JC106/JC92)</f>
        <v>9.5238095238095233E-2</v>
      </c>
      <c r="JF106" s="455"/>
      <c r="JG106" s="77"/>
      <c r="JH106" s="90"/>
      <c r="JI106" s="84"/>
      <c r="JJ106" s="454">
        <f>IF(ISBLANK(JH3),"",COUNTIF(JO12:JO90,"&gt;=100"))</f>
        <v>0</v>
      </c>
      <c r="JK106" s="454"/>
      <c r="JL106" s="455" t="e">
        <f>IF(ISBLANK(JH3),"",JJ106/JJ92)</f>
        <v>#DIV/0!</v>
      </c>
      <c r="JM106" s="455"/>
      <c r="JN106" s="77"/>
      <c r="JO106" s="90"/>
      <c r="JP106" s="84"/>
      <c r="JQ106" s="454">
        <f>IF(ISBLANK(JV3),"",COUNTIF(JV12:JV90,"&gt;=100"))</f>
        <v>0</v>
      </c>
      <c r="JR106" s="454"/>
      <c r="JS106" s="455">
        <f>IF(ISBLANK(JV3),"",JQ106/JQ92)</f>
        <v>0</v>
      </c>
      <c r="JT106" s="455"/>
      <c r="JU106" s="77"/>
      <c r="JV106" s="90"/>
      <c r="JW106" s="84"/>
      <c r="JX106" s="454">
        <f>IF(ISBLANK(KQ3),"",COUNTIF(KC12:KC90,"&gt;=100"))</f>
        <v>0</v>
      </c>
      <c r="JY106" s="454"/>
      <c r="JZ106" s="455" t="e">
        <f>IF(ISBLANK(KQ3),"",JX106/JX92)</f>
        <v>#DIV/0!</v>
      </c>
      <c r="KA106" s="455"/>
      <c r="KB106" s="77"/>
      <c r="KC106" s="90"/>
      <c r="KD106" s="84"/>
      <c r="KE106" s="454">
        <f>IF(ISBLANK(KJ3),"",COUNTIF(KJ12:KJ90,"&gt;=100"))</f>
        <v>1</v>
      </c>
      <c r="KF106" s="454"/>
      <c r="KG106" s="455">
        <f>IF(ISBLANK(KJ3),"",KE106/KE92)</f>
        <v>2.1739130434782608E-2</v>
      </c>
      <c r="KH106" s="455"/>
      <c r="KI106" s="77"/>
      <c r="KJ106" s="90"/>
      <c r="KK106" s="84"/>
      <c r="KL106" s="454">
        <f>IF(ISBLANK(KQ3),"",COUNTIF(KQ12:KQ90,"&gt;=100"))</f>
        <v>0</v>
      </c>
      <c r="KM106" s="454"/>
      <c r="KN106" s="455">
        <f>IF(ISBLANK(KQ3),"",KL106/KL92)</f>
        <v>0</v>
      </c>
      <c r="KO106" s="455"/>
      <c r="KP106" s="77"/>
      <c r="KQ106" s="90"/>
      <c r="KR106" s="84"/>
      <c r="KS106" s="454">
        <f>IF(ISBLANK(KX3),"",COUNTIF(KX12:KX90,"&gt;=100"))</f>
        <v>0</v>
      </c>
      <c r="KT106" s="454"/>
      <c r="KU106" s="455">
        <f>IF(ISBLANK(KX3),"",KS106/KS92)</f>
        <v>0</v>
      </c>
      <c r="KV106" s="455"/>
      <c r="KW106" s="77"/>
      <c r="KX106" s="90"/>
      <c r="KY106" s="85"/>
      <c r="KZ106" s="454" t="str">
        <f>IF(ISBLANK(LE3),"",COUNTIF(LE12:LE90,"&gt;=100"))</f>
        <v/>
      </c>
      <c r="LA106" s="454"/>
      <c r="LB106" s="455" t="str">
        <f>IF(ISBLANK(LE3),"",KZ106/KZ92)</f>
        <v/>
      </c>
      <c r="LC106" s="455"/>
      <c r="LD106" s="77"/>
      <c r="LE106" s="90"/>
      <c r="LF106" s="84"/>
      <c r="LG106" s="454" t="str">
        <f>IF(ISBLANK(LE3),"",COUNTIF(LL12:LL90,"&gt;=100"))</f>
        <v/>
      </c>
      <c r="LH106" s="454"/>
      <c r="LI106" s="455" t="str">
        <f>IF(ISBLANK(LE3),"",LG106/LG92)</f>
        <v/>
      </c>
      <c r="LJ106" s="455"/>
      <c r="LK106" s="77"/>
      <c r="LL106" s="90"/>
      <c r="LM106" s="84"/>
      <c r="LN106" s="454" t="str">
        <f>IF(ISBLANK(LS3),"",COUNTIF(LS12:LS90,"&gt;=100"))</f>
        <v/>
      </c>
      <c r="LO106" s="454"/>
      <c r="LP106" s="455" t="str">
        <f>IF(ISBLANK(LS3),"",LN106/LN92)</f>
        <v/>
      </c>
      <c r="LQ106" s="455"/>
      <c r="LR106" s="77"/>
      <c r="LS106" s="90"/>
      <c r="LT106" s="84"/>
      <c r="LU106" s="454" t="str">
        <f>IF(ISBLANK(LS3),"",COUNTIF(LZ12:LZ90,"&gt;=100"))</f>
        <v/>
      </c>
      <c r="LV106" s="454"/>
      <c r="LW106" s="455" t="str">
        <f>IF(ISBLANK(LS3),"",LU106/LU92)</f>
        <v/>
      </c>
      <c r="LX106" s="455"/>
      <c r="LY106" s="77"/>
      <c r="LZ106" s="90"/>
      <c r="MA106" s="84"/>
      <c r="MB106" s="454" t="str">
        <f>IF(ISBLANK(MG3),"",COUNTIF(MG12:MG90,"&gt;=100"))</f>
        <v/>
      </c>
      <c r="MC106" s="454"/>
      <c r="MD106" s="455" t="str">
        <f>IF(ISBLANK(MG3),"",MB106/MB92)</f>
        <v/>
      </c>
      <c r="ME106" s="455"/>
      <c r="MF106" s="77"/>
      <c r="MG106" s="90"/>
      <c r="MH106" s="84"/>
      <c r="MI106" s="454" t="str">
        <f>IF(ISBLANK(MN3),"",COUNTIF(MN12:MN90,"&gt;=100"))</f>
        <v/>
      </c>
      <c r="MJ106" s="454"/>
      <c r="MK106" s="455" t="str">
        <f>IF(ISBLANK(MN3),"",MI106/MI92)</f>
        <v/>
      </c>
      <c r="ML106" s="455"/>
      <c r="MM106" s="77"/>
      <c r="MN106" s="90"/>
      <c r="MO106" s="84"/>
      <c r="MP106" s="454" t="str">
        <f>IF(ISBLANK(MU3),"",COUNTIF(MU12:MU90,"&gt;=100"))</f>
        <v/>
      </c>
      <c r="MQ106" s="454"/>
      <c r="MR106" s="455" t="str">
        <f>IF(ISBLANK(MU3),"",MP106/MP92)</f>
        <v/>
      </c>
      <c r="MS106" s="455"/>
      <c r="MT106" s="77"/>
      <c r="MU106" s="90"/>
      <c r="MV106" s="84"/>
      <c r="MW106" s="454" t="str">
        <f>IF(ISBLANK(NP3),"",COUNTIF(NB12:NB90,"&gt;=100"))</f>
        <v/>
      </c>
      <c r="MX106" s="454"/>
      <c r="MY106" s="455" t="str">
        <f>IF(ISBLANK(NP3),"",MW106/MW92)</f>
        <v/>
      </c>
      <c r="MZ106" s="455"/>
      <c r="NA106" s="77"/>
      <c r="NB106" s="90"/>
      <c r="NC106" s="84"/>
      <c r="ND106" s="454" t="str">
        <f>IF(ISBLANK(NB3),"",COUNTIF(NI12:NI90,"&gt;=100"))</f>
        <v/>
      </c>
      <c r="NE106" s="454"/>
      <c r="NF106" s="455" t="str">
        <f>IF(ISBLANK(NB3),"",ND106/ND92)</f>
        <v/>
      </c>
      <c r="NG106" s="455"/>
      <c r="NH106" s="77"/>
      <c r="NI106" s="90"/>
      <c r="NJ106" s="84"/>
      <c r="NK106" s="454" t="str">
        <f>IF(ISBLANK(OD3),"",COUNTIF(NP12:NP90,"&gt;=100"))</f>
        <v/>
      </c>
      <c r="NL106" s="454"/>
      <c r="NM106" s="455" t="str">
        <f>IF(ISBLANK(OD3),"",NK106/NK92)</f>
        <v/>
      </c>
      <c r="NN106" s="455"/>
      <c r="NO106" s="77"/>
      <c r="NP106" s="90"/>
      <c r="NQ106" s="84"/>
      <c r="NR106" s="454" t="str">
        <f>IF(ISBLANK(NI3),"",COUNTIF(NW12:NW90,"&gt;=100"))</f>
        <v/>
      </c>
      <c r="NS106" s="454"/>
      <c r="NT106" s="455" t="str">
        <f>IF(ISBLANK(NI3),"",NR106/NR92)</f>
        <v/>
      </c>
      <c r="NU106" s="455"/>
      <c r="NV106" s="77"/>
      <c r="NW106" s="90"/>
      <c r="NX106" s="84"/>
      <c r="NY106" s="454" t="str">
        <f>IF(ISBLANK(OK3),"",COUNTIF(OD12:OD90,"&gt;=100"))</f>
        <v/>
      </c>
      <c r="NZ106" s="454"/>
      <c r="OA106" s="455" t="str">
        <f>IF(ISBLANK(OK3),"",NY106/NY92)</f>
        <v/>
      </c>
      <c r="OB106" s="455"/>
      <c r="OC106" s="77"/>
      <c r="OD106" s="90"/>
      <c r="OE106" s="84"/>
      <c r="OF106" s="454" t="str">
        <f>IF(ISBLANK(NW3),"",COUNTIF(OK12:OK90,"&gt;=100"))</f>
        <v/>
      </c>
      <c r="OG106" s="454"/>
      <c r="OH106" s="455" t="str">
        <f>IF(ISBLANK(NW3),"",OF106/OF92)</f>
        <v/>
      </c>
      <c r="OI106" s="455"/>
      <c r="OJ106" s="77"/>
      <c r="OK106" s="90"/>
      <c r="OL106" s="84"/>
      <c r="OM106" s="454" t="str">
        <f>IF(ISBLANK(OR3),"",COUNTIF(OR12:OR90,"&gt;=100"))</f>
        <v/>
      </c>
      <c r="ON106" s="454"/>
      <c r="OO106" s="455" t="str">
        <f>IF(ISBLANK(OR3),"",OM106/OM92)</f>
        <v/>
      </c>
      <c r="OP106" s="455"/>
      <c r="OQ106" s="77"/>
      <c r="OR106" s="90"/>
      <c r="OS106" s="84"/>
      <c r="OT106" s="454" t="str">
        <f>IF(ISBLANK(OY3),"",COUNTIF(OY12:OY90,"&gt;=100"))</f>
        <v/>
      </c>
      <c r="OU106" s="454"/>
      <c r="OV106" s="455" t="str">
        <f>IF(ISBLANK(OY3),"",OT106/OT92)</f>
        <v/>
      </c>
      <c r="OW106" s="455"/>
      <c r="OX106" s="77"/>
      <c r="OY106" s="90"/>
      <c r="OZ106" s="84"/>
      <c r="PA106" s="454" t="str">
        <f>IF(ISBLANK(PF3),"",COUNTIF(PF12:PF90,"&gt;=100"))</f>
        <v/>
      </c>
      <c r="PB106" s="454"/>
      <c r="PC106" s="455" t="str">
        <f>IF(ISBLANK(PF3),"",PA106/PA92)</f>
        <v/>
      </c>
      <c r="PD106" s="455"/>
      <c r="PE106" s="77"/>
      <c r="PF106" s="90"/>
      <c r="PG106" s="84"/>
      <c r="PH106" s="454" t="str">
        <f>IF(ISBLANK(PM3),"",COUNTIF(PM12:PM90,"&gt;=100"))</f>
        <v/>
      </c>
      <c r="PI106" s="454"/>
      <c r="PJ106" s="455" t="str">
        <f>IF(ISBLANK(PM3),"",PH106/PH92)</f>
        <v/>
      </c>
      <c r="PK106" s="455"/>
      <c r="PL106" s="77"/>
      <c r="PM106" s="90"/>
      <c r="PN106" s="84"/>
      <c r="PO106" s="454" t="str">
        <f>IF(ISBLANK(PT3),"",COUNTIF(PT12:PT90,"&gt;=100"))</f>
        <v/>
      </c>
      <c r="PP106" s="454"/>
      <c r="PQ106" s="455" t="str">
        <f>IF(ISBLANK(PT3),"",PO106/PO92)</f>
        <v/>
      </c>
      <c r="PR106" s="455"/>
      <c r="PS106" s="77"/>
      <c r="PT106" s="90"/>
      <c r="PU106" s="84"/>
      <c r="PV106" s="454" t="str">
        <f>IF(ISBLANK(QA3),"",COUNTIF(QA12:QA90,"&gt;=100"))</f>
        <v/>
      </c>
      <c r="PW106" s="454"/>
      <c r="PX106" s="455" t="str">
        <f>IF(ISBLANK(QA3),"",PV106/PV92)</f>
        <v/>
      </c>
      <c r="PY106" s="455"/>
      <c r="PZ106" s="77"/>
      <c r="QA106" s="90"/>
      <c r="QB106" s="84"/>
      <c r="QC106" s="454" t="str">
        <f>IF(ISBLANK(QH3),"",COUNTIF(QH12:QH90,"&gt;=100"))</f>
        <v/>
      </c>
      <c r="QD106" s="454"/>
      <c r="QE106" s="455" t="str">
        <f>IF(ISBLANK(QH3),"",QC106/QC92)</f>
        <v/>
      </c>
      <c r="QF106" s="455"/>
      <c r="QG106" s="77"/>
      <c r="QH106" s="90"/>
      <c r="QI106" s="85"/>
      <c r="QJ106" s="454" t="str">
        <f>IF(ISBLANK(QV3),"",COUNTIF(QO12:QO90,"&gt;=100"))</f>
        <v/>
      </c>
      <c r="QK106" s="454"/>
      <c r="QL106" s="455" t="str">
        <f>IF(ISBLANK(QV3),"",QJ106/QJ92)</f>
        <v/>
      </c>
      <c r="QM106" s="455"/>
      <c r="QN106" s="77"/>
      <c r="QO106" s="90"/>
      <c r="QP106" s="85"/>
      <c r="QQ106" s="454" t="str">
        <f>IF(ISBLANK(QO3),"",COUNTIF(QV12:QV90,"&gt;=100"))</f>
        <v/>
      </c>
      <c r="QR106" s="454"/>
      <c r="QS106" s="455" t="str">
        <f>IF(ISBLANK(QO3),"",QQ106/QQ92)</f>
        <v/>
      </c>
      <c r="QT106" s="455"/>
      <c r="QU106" s="77"/>
      <c r="QV106" s="90"/>
    </row>
    <row r="107" spans="1:464" ht="15" customHeight="1" x14ac:dyDescent="0.2">
      <c r="A107" s="517"/>
      <c r="B107" s="86" t="s">
        <v>155</v>
      </c>
      <c r="C107" s="80"/>
      <c r="D107" s="454">
        <f>IF(ISBLANK(I3),"",COUNTIF(I12:I90,"=0"))</f>
        <v>0</v>
      </c>
      <c r="E107" s="454"/>
      <c r="F107" s="455" t="e">
        <f>IF(ISBLANK(I3),"",D107/D92)</f>
        <v>#DIV/0!</v>
      </c>
      <c r="G107" s="455"/>
      <c r="H107" s="77"/>
      <c r="I107" s="90"/>
      <c r="J107" s="83"/>
      <c r="K107" s="454">
        <f>IF(ISBLANK(P3),"",COUNTIF(P12:P90,"=0"))</f>
        <v>18</v>
      </c>
      <c r="L107" s="454"/>
      <c r="M107" s="455">
        <f>IF(ISBLANK(P3),"",K107/K92)</f>
        <v>0.26865671641791045</v>
      </c>
      <c r="N107" s="455"/>
      <c r="O107" s="77"/>
      <c r="P107" s="90"/>
      <c r="Q107" s="84"/>
      <c r="R107" s="454">
        <f>IF(ISBLANK(W3),"",COUNTIF(W12:W90,"=0"))</f>
        <v>1</v>
      </c>
      <c r="S107" s="454"/>
      <c r="T107" s="455">
        <f>IF(ISBLANK(W3),"",R107/R92)</f>
        <v>1.6129032258064516E-2</v>
      </c>
      <c r="U107" s="455"/>
      <c r="V107" s="77"/>
      <c r="W107" s="90"/>
      <c r="X107" s="84"/>
      <c r="Y107" s="454">
        <f>IF(ISBLANK(AD3),"",COUNTIF(AD12:AD90,"=0"))</f>
        <v>4</v>
      </c>
      <c r="Z107" s="454"/>
      <c r="AA107" s="455">
        <f>IF(ISBLANK(AD3),"",Y107/Y92)</f>
        <v>6.4516129032258063E-2</v>
      </c>
      <c r="AB107" s="455"/>
      <c r="AC107" s="77"/>
      <c r="AD107" s="90"/>
      <c r="AE107" s="84"/>
      <c r="AF107" s="454">
        <f>IF(ISBLANK(AK3),"",COUNTIF(AK12:AK90,"=0"))</f>
        <v>4</v>
      </c>
      <c r="AG107" s="454"/>
      <c r="AH107" s="455">
        <f>IF(ISBLANK(AK3),"",AF107/AF92)</f>
        <v>6.8965517241379309E-2</v>
      </c>
      <c r="AI107" s="455"/>
      <c r="AJ107" s="77"/>
      <c r="AK107" s="90"/>
      <c r="AL107" s="84"/>
      <c r="AM107" s="454">
        <f>IF(ISBLANK(AR3),"",COUNTIF(AR12:AR90,"=0"))</f>
        <v>2</v>
      </c>
      <c r="AN107" s="454"/>
      <c r="AO107" s="455">
        <f>IF(ISBLANK(AR3),"",AM107/AM92)</f>
        <v>3.2258064516129031E-2</v>
      </c>
      <c r="AP107" s="455"/>
      <c r="AQ107" s="77"/>
      <c r="AR107" s="90"/>
      <c r="AS107" s="84"/>
      <c r="AT107" s="454">
        <f>IF(ISBLANK(AY3),"",COUNTIF(AY12:AY90,"=0"))</f>
        <v>1</v>
      </c>
      <c r="AU107" s="454"/>
      <c r="AV107" s="455">
        <f>IF(ISBLANK(AY3),"",AT107/AT92)</f>
        <v>1.6666666666666666E-2</v>
      </c>
      <c r="AW107" s="455"/>
      <c r="AX107" s="77"/>
      <c r="AY107" s="90"/>
      <c r="AZ107" s="84"/>
      <c r="BA107" s="454">
        <f>IF(ISBLANK(BF3),"",COUNTIF(BF12:BF90,"=0"))</f>
        <v>0</v>
      </c>
      <c r="BB107" s="454"/>
      <c r="BC107" s="455">
        <f>IF(ISBLANK(BF3),"",BA107/BA92)</f>
        <v>0</v>
      </c>
      <c r="BD107" s="455"/>
      <c r="BE107" s="77"/>
      <c r="BF107" s="90"/>
      <c r="BG107" s="84"/>
      <c r="BH107" s="454">
        <f>IF(ISBLANK(BM3),"",COUNTIF(BM12:BM90,"=0"))</f>
        <v>0</v>
      </c>
      <c r="BI107" s="454"/>
      <c r="BJ107" s="455">
        <f>IF(ISBLANK(BM3),"",BH107/BH92)</f>
        <v>0</v>
      </c>
      <c r="BK107" s="455"/>
      <c r="BL107" s="77"/>
      <c r="BM107" s="90"/>
      <c r="BN107" s="84"/>
      <c r="BO107" s="454">
        <f>IF(ISBLANK(BT3),"",COUNTIF(BT12:BT90,"=0"))</f>
        <v>48</v>
      </c>
      <c r="BP107" s="454"/>
      <c r="BQ107" s="455">
        <f>IF(ISBLANK(BT3),"",BO107/BO92)</f>
        <v>0.82758620689655171</v>
      </c>
      <c r="BR107" s="455"/>
      <c r="BS107" s="77"/>
      <c r="BT107" s="90"/>
      <c r="BU107" s="84"/>
      <c r="BV107" s="454">
        <f>IF(ISBLANK(CA3),"",COUNTIF(CA12:CA90,"=0"))</f>
        <v>0</v>
      </c>
      <c r="BW107" s="454"/>
      <c r="BX107" s="455">
        <f>IF(ISBLANK(CA3),"",BV107/BV92)</f>
        <v>0</v>
      </c>
      <c r="BY107" s="455"/>
      <c r="BZ107" s="77"/>
      <c r="CA107" s="90"/>
      <c r="CB107" s="84"/>
      <c r="CC107" s="454">
        <f>IF(ISBLANK(CH3),"",COUNTIF(CH12:CH90,"=0"))</f>
        <v>21</v>
      </c>
      <c r="CD107" s="454"/>
      <c r="CE107" s="455">
        <f>IF(ISBLANK(CH3),"",CC107/CC92)</f>
        <v>0.3888888888888889</v>
      </c>
      <c r="CF107" s="455"/>
      <c r="CG107" s="77"/>
      <c r="CH107" s="90"/>
      <c r="CI107" s="84"/>
      <c r="CJ107" s="454">
        <f>IF(ISBLANK(CO3),"",COUNTIF(CO12:CO90,"=0"))</f>
        <v>0</v>
      </c>
      <c r="CK107" s="454"/>
      <c r="CL107" s="455">
        <f>IF(ISBLANK(CO3),"",CJ107/CJ92)</f>
        <v>0</v>
      </c>
      <c r="CM107" s="455"/>
      <c r="CN107" s="77"/>
      <c r="CO107" s="90"/>
      <c r="CP107" s="84"/>
      <c r="CQ107" s="454">
        <f>IF(ISBLANK(CV3),"",COUNTIF(CV12:CV90,"=0"))</f>
        <v>1</v>
      </c>
      <c r="CR107" s="454"/>
      <c r="CS107" s="455">
        <f>IF(ISBLANK(CV3),"",CQ107/CQ92)</f>
        <v>1.8518518518518517E-2</v>
      </c>
      <c r="CT107" s="455"/>
      <c r="CU107" s="77"/>
      <c r="CV107" s="90"/>
      <c r="CW107" s="84"/>
      <c r="CX107" s="454">
        <f>IF(ISBLANK(DC3),"",COUNTIF(DC12:DC90,"=0"))</f>
        <v>0</v>
      </c>
      <c r="CY107" s="454"/>
      <c r="CZ107" s="455">
        <f>IF(ISBLANK(DC3),"",CX107/CX92)</f>
        <v>0</v>
      </c>
      <c r="DA107" s="455"/>
      <c r="DB107" s="77"/>
      <c r="DC107" s="90"/>
      <c r="DD107" s="84"/>
      <c r="DE107" s="454">
        <f>IF(ISBLANK(DJ3),"",COUNTIF(DJ12:DJ90,"=0"))</f>
        <v>0</v>
      </c>
      <c r="DF107" s="454"/>
      <c r="DG107" s="455">
        <f>IF(ISBLANK(DJ3),"",DE107/DE92)</f>
        <v>0</v>
      </c>
      <c r="DH107" s="455"/>
      <c r="DI107" s="77"/>
      <c r="DJ107" s="90"/>
      <c r="DK107" s="84"/>
      <c r="DL107" s="454">
        <f>IF(ISBLANK(DQ3),"",COUNTIF(DQ12:DQ90,"=0"))</f>
        <v>56</v>
      </c>
      <c r="DM107" s="454"/>
      <c r="DN107" s="455">
        <f>IF(ISBLANK(DQ3),"",DL107/DL92)</f>
        <v>0.98245614035087714</v>
      </c>
      <c r="DO107" s="455"/>
      <c r="DP107" s="77"/>
      <c r="DQ107" s="90"/>
      <c r="DR107" s="84"/>
      <c r="DS107" s="454">
        <f>IF(ISBLANK(DX3),"",COUNTIF(DX12:DX90,"=0"))</f>
        <v>31</v>
      </c>
      <c r="DT107" s="454"/>
      <c r="DU107" s="455">
        <f>IF(ISBLANK(DX3),"",DS107/DS92)</f>
        <v>0.70454545454545459</v>
      </c>
      <c r="DV107" s="455"/>
      <c r="DW107" s="77"/>
      <c r="DX107" s="90"/>
      <c r="DY107" s="84"/>
      <c r="DZ107" s="454">
        <f>IF(ISBLANK(EE3),"",COUNTIF(EE12:EE90,"=0"))</f>
        <v>1</v>
      </c>
      <c r="EA107" s="454"/>
      <c r="EB107" s="455">
        <f>IF(ISBLANK(EE3),"",DZ107/DZ92)</f>
        <v>1.9230769230769232E-2</v>
      </c>
      <c r="EC107" s="455"/>
      <c r="ED107" s="77"/>
      <c r="EE107" s="90"/>
      <c r="EF107" s="84"/>
      <c r="EG107" s="454">
        <f>IF(ISBLANK(EL3),"",COUNTIF(EL12:EL90,"=0"))</f>
        <v>13</v>
      </c>
      <c r="EH107" s="454"/>
      <c r="EI107" s="455">
        <f>IF(ISBLANK(EL3),"",EG107/EG92)</f>
        <v>0.25490196078431371</v>
      </c>
      <c r="EJ107" s="455"/>
      <c r="EK107" s="77"/>
      <c r="EL107" s="90"/>
      <c r="EM107" s="84"/>
      <c r="EN107" s="454">
        <f>IF(ISBLANK(ES3),"",COUNTIF(ES12:ES90,"=0"))</f>
        <v>0</v>
      </c>
      <c r="EO107" s="454"/>
      <c r="EP107" s="455">
        <f>IF(ISBLANK(ES3),"",EN107/EN92)</f>
        <v>0</v>
      </c>
      <c r="EQ107" s="455"/>
      <c r="ER107" s="77"/>
      <c r="ES107" s="90"/>
      <c r="ET107" s="84"/>
      <c r="EU107" s="454">
        <f>IF(ISBLANK(EZ3),"",COUNTIF(EZ12:EZ90,"=0"))</f>
        <v>0</v>
      </c>
      <c r="EV107" s="454"/>
      <c r="EW107" s="455">
        <f>IF(ISBLANK(EZ3),"",EU107/EU92)</f>
        <v>0</v>
      </c>
      <c r="EX107" s="455"/>
      <c r="EY107" s="77"/>
      <c r="EZ107" s="90"/>
      <c r="FA107" s="84"/>
      <c r="FB107" s="454">
        <f>IF(ISBLANK(BM3),"",COUNTIF(FG12:FG90,"=0"))</f>
        <v>1</v>
      </c>
      <c r="FC107" s="454"/>
      <c r="FD107" s="455">
        <f>IF(ISBLANK(BM3),"",FB107/FB92)</f>
        <v>2.1276595744680851E-2</v>
      </c>
      <c r="FE107" s="455"/>
      <c r="FF107" s="77"/>
      <c r="FG107" s="90"/>
      <c r="FH107" s="84"/>
      <c r="FI107" s="454">
        <f>IF(ISBLANK(FN3),"",COUNTIF(FN12:FN90,"=0"))</f>
        <v>0</v>
      </c>
      <c r="FJ107" s="454"/>
      <c r="FK107" s="455">
        <f>IF(ISBLANK(FN3),"",FI107/FI92)</f>
        <v>0</v>
      </c>
      <c r="FL107" s="455"/>
      <c r="FM107" s="77"/>
      <c r="FN107" s="90"/>
      <c r="FO107" s="84"/>
      <c r="FP107" s="454">
        <f>IF(ISBLANK(DJ3),"",COUNTIF(FU12:FU90,"=0"))</f>
        <v>26</v>
      </c>
      <c r="FQ107" s="454"/>
      <c r="FR107" s="455">
        <f>IF(ISBLANK(DJ3),"",FP107/FP92)</f>
        <v>0.50980392156862742</v>
      </c>
      <c r="FS107" s="455"/>
      <c r="FT107" s="77"/>
      <c r="FU107" s="90"/>
      <c r="FV107" s="84"/>
      <c r="FW107" s="454">
        <f>IF(ISBLANK(GB3),"",COUNTIF(GB12:GB90,"=0"))</f>
        <v>47</v>
      </c>
      <c r="FX107" s="454"/>
      <c r="FY107" s="455">
        <f>IF(ISBLANK(GB3),"",FW107/FW92)</f>
        <v>0.97916666666666663</v>
      </c>
      <c r="FZ107" s="455"/>
      <c r="GA107" s="77"/>
      <c r="GB107" s="90"/>
      <c r="GC107" s="84"/>
      <c r="GD107" s="454">
        <f>IF(ISBLANK(GI3),"",COUNTIF(GI12:GI90,"=0"))</f>
        <v>1</v>
      </c>
      <c r="GE107" s="454"/>
      <c r="GF107" s="455">
        <f>IF(ISBLANK(GI3),"",GD107/GD92)</f>
        <v>2.2222222222222223E-2</v>
      </c>
      <c r="GG107" s="455"/>
      <c r="GH107" s="77"/>
      <c r="GI107" s="90"/>
      <c r="GJ107" s="84"/>
      <c r="GK107" s="454">
        <f>IF(ISBLANK(GP3),"",COUNTIF(GP12:GP90,"=0"))</f>
        <v>9</v>
      </c>
      <c r="GL107" s="454"/>
      <c r="GM107" s="455">
        <f>IF(ISBLANK(GP3),"",GK107/GK92)</f>
        <v>0.19148936170212766</v>
      </c>
      <c r="GN107" s="455"/>
      <c r="GO107" s="77"/>
      <c r="GP107" s="90"/>
      <c r="GQ107" s="84"/>
      <c r="GR107" s="454">
        <f>IF(ISBLANK(GW3),"",COUNTIF(GW12:GW90,"=0"))</f>
        <v>0</v>
      </c>
      <c r="GS107" s="454"/>
      <c r="GT107" s="455">
        <f>IF(ISBLANK(GI3),"",GR107/GR92)</f>
        <v>0</v>
      </c>
      <c r="GU107" s="455"/>
      <c r="GV107" s="77"/>
      <c r="GW107" s="90"/>
      <c r="GX107" s="84"/>
      <c r="GY107" s="454">
        <f>IF(ISBLANK(HD3),"",COUNTIF(HD12:HD90,"=0"))</f>
        <v>0</v>
      </c>
      <c r="GZ107" s="454"/>
      <c r="HA107" s="455">
        <f>IF(ISBLANK(HD3),"",GY107/GY92)</f>
        <v>0</v>
      </c>
      <c r="HB107" s="455"/>
      <c r="HC107" s="77"/>
      <c r="HD107" s="90"/>
      <c r="HE107" s="84"/>
      <c r="HF107" s="454">
        <f>IF(ISBLANK(HK3),"",COUNTIF(HK12:HK90,"=0"))</f>
        <v>18</v>
      </c>
      <c r="HG107" s="454"/>
      <c r="HH107" s="455">
        <f>IF(ISBLANK(HK3),"",HF107/HF92)</f>
        <v>0.375</v>
      </c>
      <c r="HI107" s="455"/>
      <c r="HJ107" s="77"/>
      <c r="HK107" s="90"/>
      <c r="HL107" s="84"/>
      <c r="HM107" s="454">
        <f>IF(ISBLANK(HR3),"",COUNTIF(HR12:HR90,"=0"))</f>
        <v>1</v>
      </c>
      <c r="HN107" s="454"/>
      <c r="HO107" s="455">
        <f>IF(ISBLANK(HR3),"",HM107/HM92)</f>
        <v>2.0833333333333332E-2</v>
      </c>
      <c r="HP107" s="455"/>
      <c r="HQ107" s="77"/>
      <c r="HR107" s="90"/>
      <c r="HS107" s="84"/>
      <c r="HT107" s="454">
        <f>IF(ISBLANK(HY3),"",COUNTIF(HY12:HY90,"=0"))</f>
        <v>2</v>
      </c>
      <c r="HU107" s="454"/>
      <c r="HV107" s="455">
        <f>IF(ISBLANK(HR3),"",HT107/HT92)</f>
        <v>4.3478260869565216E-2</v>
      </c>
      <c r="HW107" s="455"/>
      <c r="HX107" s="77"/>
      <c r="HY107" s="90"/>
      <c r="HZ107" s="84"/>
      <c r="IA107" s="454">
        <f>IF(ISBLANK(IF3),"",COUNTIF(IF12:IF90,"=0"))</f>
        <v>22</v>
      </c>
      <c r="IB107" s="454"/>
      <c r="IC107" s="455">
        <f>IF(ISBLANK(IF3),"",IA107/IA92)</f>
        <v>0.44897959183673469</v>
      </c>
      <c r="ID107" s="455"/>
      <c r="IE107" s="77"/>
      <c r="IF107" s="90"/>
      <c r="IG107" s="84"/>
      <c r="IH107" s="454">
        <f>IF(ISBLANK(IF3),"",COUNTIF(IM12:IM90,"=0"))</f>
        <v>0</v>
      </c>
      <c r="II107" s="454"/>
      <c r="IJ107" s="455">
        <f>IF(ISBLANK(IF3),"",IH107/IH92)</f>
        <v>0</v>
      </c>
      <c r="IK107" s="455"/>
      <c r="IL107" s="77"/>
      <c r="IM107" s="90"/>
      <c r="IN107" s="84"/>
      <c r="IO107" s="454">
        <f>IF(ISBLANK(IT3),"",COUNTIF(IT12:IT90,"=0"))</f>
        <v>2</v>
      </c>
      <c r="IP107" s="454"/>
      <c r="IQ107" s="455">
        <f>IF(ISBLANK(IT3),"",IO107/IO92)</f>
        <v>4.3478260869565216E-2</v>
      </c>
      <c r="IR107" s="455"/>
      <c r="IS107" s="77"/>
      <c r="IT107" s="90"/>
      <c r="IU107" s="84"/>
      <c r="IV107" s="454">
        <f>IF(ISBLANK(JA3),"",COUNTIF(JA12:JA90,"=0"))</f>
        <v>48</v>
      </c>
      <c r="IW107" s="454"/>
      <c r="IX107" s="455">
        <f>IF(ISBLANK(JA3),"",IV107/IV92)</f>
        <v>0.97959183673469385</v>
      </c>
      <c r="IY107" s="455"/>
      <c r="IZ107" s="77"/>
      <c r="JA107" s="90"/>
      <c r="JB107" s="84"/>
      <c r="JC107" s="454">
        <f>IF(ISBLANK(JH3),"",COUNTIF(JH12:JH90,"=0"))</f>
        <v>0</v>
      </c>
      <c r="JD107" s="454"/>
      <c r="JE107" s="455">
        <f>IF(ISBLANK(JH3),"",JC107/JC92)</f>
        <v>0</v>
      </c>
      <c r="JF107" s="455"/>
      <c r="JG107" s="77"/>
      <c r="JH107" s="90"/>
      <c r="JI107" s="84"/>
      <c r="JJ107" s="454">
        <f>IF(ISBLANK(JH3),"",COUNTIF(JO12:JO90,"=0"))</f>
        <v>0</v>
      </c>
      <c r="JK107" s="454"/>
      <c r="JL107" s="455" t="e">
        <f>IF(ISBLANK(JH3),"",JJ107/JJ92)</f>
        <v>#DIV/0!</v>
      </c>
      <c r="JM107" s="455"/>
      <c r="JN107" s="77"/>
      <c r="JO107" s="90"/>
      <c r="JP107" s="84"/>
      <c r="JQ107" s="454">
        <f>IF(ISBLANK(JV3),"",COUNTIF(JV12:JV90,"=0"))</f>
        <v>1</v>
      </c>
      <c r="JR107" s="454"/>
      <c r="JS107" s="455">
        <f>IF(ISBLANK(JV3),"",JQ107/JQ92)</f>
        <v>2.3809523809523808E-2</v>
      </c>
      <c r="JT107" s="455"/>
      <c r="JU107" s="77"/>
      <c r="JV107" s="90"/>
      <c r="JW107" s="84"/>
      <c r="JX107" s="454">
        <f>IF(ISBLANK(KQ3),"",COUNTIF(KC12:KC90,"=0"))</f>
        <v>0</v>
      </c>
      <c r="JY107" s="454"/>
      <c r="JZ107" s="455" t="e">
        <f>IF(ISBLANK(KQ3),"",JX107/JX92)</f>
        <v>#DIV/0!</v>
      </c>
      <c r="KA107" s="455"/>
      <c r="KB107" s="77"/>
      <c r="KC107" s="90"/>
      <c r="KD107" s="84"/>
      <c r="KE107" s="454">
        <f>IF(ISBLANK(KJ3),"",COUNTIF(KJ12:KJ90,"=0"))</f>
        <v>0</v>
      </c>
      <c r="KF107" s="454"/>
      <c r="KG107" s="455">
        <f>IF(ISBLANK(KJ3),"",KE107/KE92)</f>
        <v>0</v>
      </c>
      <c r="KH107" s="455"/>
      <c r="KI107" s="77"/>
      <c r="KJ107" s="90"/>
      <c r="KK107" s="84"/>
      <c r="KL107" s="454">
        <f>IF(ISBLANK(KQ3),"",COUNTIF(KQ12:KQ90,"=0"))</f>
        <v>33</v>
      </c>
      <c r="KM107" s="454"/>
      <c r="KN107" s="455">
        <f>IF(ISBLANK(KQ3),"",KL107/KL92)</f>
        <v>0.76744186046511631</v>
      </c>
      <c r="KO107" s="455"/>
      <c r="KP107" s="77"/>
      <c r="KQ107" s="90"/>
      <c r="KR107" s="84"/>
      <c r="KS107" s="454">
        <f>IF(ISBLANK(KX3),"",COUNTIF(KX12:KX90,"=0"))</f>
        <v>2</v>
      </c>
      <c r="KT107" s="454"/>
      <c r="KU107" s="455">
        <f>IF(ISBLANK(KX3),"",KS107/KS92)</f>
        <v>4.6511627906976744E-2</v>
      </c>
      <c r="KV107" s="455"/>
      <c r="KW107" s="77"/>
      <c r="KX107" s="90"/>
      <c r="KY107" s="85"/>
      <c r="KZ107" s="454" t="str">
        <f>IF(ISBLANK(LE3),"",COUNTIF(LE12:LE90,"=0"))</f>
        <v/>
      </c>
      <c r="LA107" s="454"/>
      <c r="LB107" s="455" t="str">
        <f>IF(ISBLANK(LE3),"",KZ107/KZ92)</f>
        <v/>
      </c>
      <c r="LC107" s="455"/>
      <c r="LD107" s="77"/>
      <c r="LE107" s="90"/>
      <c r="LF107" s="84"/>
      <c r="LG107" s="454" t="str">
        <f>IF(ISBLANK(LE3),"",COUNTIF(LL12:LL90,"=0"))</f>
        <v/>
      </c>
      <c r="LH107" s="454"/>
      <c r="LI107" s="455" t="str">
        <f>IF(ISBLANK(LE3),"",LG107/LG92)</f>
        <v/>
      </c>
      <c r="LJ107" s="455"/>
      <c r="LK107" s="77"/>
      <c r="LL107" s="90"/>
      <c r="LM107" s="84"/>
      <c r="LN107" s="454" t="str">
        <f>IF(ISBLANK(LS3),"",COUNTIF(LS12:LS90,"=0"))</f>
        <v/>
      </c>
      <c r="LO107" s="454"/>
      <c r="LP107" s="455" t="str">
        <f>IF(ISBLANK(LS3),"",LN107/LN92)</f>
        <v/>
      </c>
      <c r="LQ107" s="455"/>
      <c r="LR107" s="77"/>
      <c r="LS107" s="90"/>
      <c r="LT107" s="84"/>
      <c r="LU107" s="454" t="str">
        <f>IF(ISBLANK(LS3),"",COUNTIF(LZ12:LZ90,"=0"))</f>
        <v/>
      </c>
      <c r="LV107" s="454"/>
      <c r="LW107" s="455" t="str">
        <f>IF(ISBLANK(LS3),"",LU107/LU92)</f>
        <v/>
      </c>
      <c r="LX107" s="455"/>
      <c r="LY107" s="77"/>
      <c r="LZ107" s="90"/>
      <c r="MA107" s="84"/>
      <c r="MB107" s="454" t="str">
        <f>IF(ISBLANK(MG3),"",COUNTIF(MG12:MG90,"=0"))</f>
        <v/>
      </c>
      <c r="MC107" s="454"/>
      <c r="MD107" s="455" t="str">
        <f>IF(ISBLANK(MG3),"",MB107/MB92)</f>
        <v/>
      </c>
      <c r="ME107" s="455"/>
      <c r="MF107" s="77"/>
      <c r="MG107" s="90"/>
      <c r="MH107" s="84"/>
      <c r="MI107" s="454" t="str">
        <f>IF(ISBLANK(MN3),"",COUNTIF(MN12:MN90,"=0"))</f>
        <v/>
      </c>
      <c r="MJ107" s="454"/>
      <c r="MK107" s="455" t="str">
        <f>IF(ISBLANK(MN3),"",MI107/MI92)</f>
        <v/>
      </c>
      <c r="ML107" s="455"/>
      <c r="MM107" s="77"/>
      <c r="MN107" s="90"/>
      <c r="MO107" s="84"/>
      <c r="MP107" s="454" t="str">
        <f>IF(ISBLANK(MU3),"",COUNTIF(MU12:MU90,"=0"))</f>
        <v/>
      </c>
      <c r="MQ107" s="454"/>
      <c r="MR107" s="455" t="str">
        <f>IF(ISBLANK(MU3),"",MP107/MP92)</f>
        <v/>
      </c>
      <c r="MS107" s="455"/>
      <c r="MT107" s="77"/>
      <c r="MU107" s="90"/>
      <c r="MV107" s="84"/>
      <c r="MW107" s="454" t="str">
        <f>IF(ISBLANK(NP3),"",COUNTIF(NB12:NB90,"=0"))</f>
        <v/>
      </c>
      <c r="MX107" s="454"/>
      <c r="MY107" s="455" t="str">
        <f>IF(ISBLANK(NP3),"",MW107/MW92)</f>
        <v/>
      </c>
      <c r="MZ107" s="455"/>
      <c r="NA107" s="77"/>
      <c r="NB107" s="90"/>
      <c r="NC107" s="84"/>
      <c r="ND107" s="454" t="str">
        <f>IF(ISBLANK(NB3),"",COUNTIF(NI12:NI90,"=0"))</f>
        <v/>
      </c>
      <c r="NE107" s="454"/>
      <c r="NF107" s="455" t="str">
        <f>IF(ISBLANK(NB3),"",ND107/ND92)</f>
        <v/>
      </c>
      <c r="NG107" s="455"/>
      <c r="NH107" s="77"/>
      <c r="NI107" s="90"/>
      <c r="NJ107" s="84"/>
      <c r="NK107" s="454" t="str">
        <f>IF(ISBLANK(OD3),"",COUNTIF(NP12:NP90,"=0"))</f>
        <v/>
      </c>
      <c r="NL107" s="454"/>
      <c r="NM107" s="455" t="str">
        <f>IF(ISBLANK(OD3),"",NK107/NK92)</f>
        <v/>
      </c>
      <c r="NN107" s="455"/>
      <c r="NO107" s="77"/>
      <c r="NP107" s="90"/>
      <c r="NQ107" s="84"/>
      <c r="NR107" s="454" t="str">
        <f>IF(ISBLANK(NI3),"",COUNTIF(NW12:NW90,"=0"))</f>
        <v/>
      </c>
      <c r="NS107" s="454"/>
      <c r="NT107" s="455" t="str">
        <f>IF(ISBLANK(NI3),"",NR107/NR92)</f>
        <v/>
      </c>
      <c r="NU107" s="455"/>
      <c r="NV107" s="77"/>
      <c r="NW107" s="90"/>
      <c r="NX107" s="84"/>
      <c r="NY107" s="454" t="str">
        <f>IF(ISBLANK(OK3),"",COUNTIF(OD12:OD90,"=0"))</f>
        <v/>
      </c>
      <c r="NZ107" s="454"/>
      <c r="OA107" s="455" t="str">
        <f>IF(ISBLANK(OK3),"",NY107/NY92)</f>
        <v/>
      </c>
      <c r="OB107" s="455"/>
      <c r="OC107" s="77"/>
      <c r="OD107" s="90"/>
      <c r="OE107" s="84"/>
      <c r="OF107" s="454" t="str">
        <f>IF(ISBLANK(NW3),"",COUNTIF(OK12:OK90,"=0"))</f>
        <v/>
      </c>
      <c r="OG107" s="454"/>
      <c r="OH107" s="455" t="str">
        <f>IF(ISBLANK(NW3),"",OF107/OF92)</f>
        <v/>
      </c>
      <c r="OI107" s="455"/>
      <c r="OJ107" s="77"/>
      <c r="OK107" s="90"/>
      <c r="OL107" s="84"/>
      <c r="OM107" s="454" t="str">
        <f>IF(ISBLANK(OR3),"",COUNTIF(OR12:OR90,"=0"))</f>
        <v/>
      </c>
      <c r="ON107" s="454"/>
      <c r="OO107" s="455" t="str">
        <f>IF(ISBLANK(OR3),"",OM107/OM92)</f>
        <v/>
      </c>
      <c r="OP107" s="455"/>
      <c r="OQ107" s="77"/>
      <c r="OR107" s="90"/>
      <c r="OS107" s="84"/>
      <c r="OT107" s="454" t="str">
        <f>IF(ISBLANK(OY3),"",COUNTIF(OY12:OY90,"=0"))</f>
        <v/>
      </c>
      <c r="OU107" s="454"/>
      <c r="OV107" s="455" t="str">
        <f>IF(ISBLANK(OY3),"",OT107/OT92)</f>
        <v/>
      </c>
      <c r="OW107" s="455"/>
      <c r="OX107" s="77"/>
      <c r="OY107" s="90"/>
      <c r="OZ107" s="84"/>
      <c r="PA107" s="454" t="str">
        <f>IF(ISBLANK(PF3),"",COUNTIF(PF12:PF90,"=0"))</f>
        <v/>
      </c>
      <c r="PB107" s="454"/>
      <c r="PC107" s="455" t="str">
        <f>IF(ISBLANK(PF3),"",PA107/PA92)</f>
        <v/>
      </c>
      <c r="PD107" s="455"/>
      <c r="PE107" s="77"/>
      <c r="PF107" s="90"/>
      <c r="PG107" s="84"/>
      <c r="PH107" s="454" t="str">
        <f>IF(ISBLANK(PM3),"",COUNTIF(PM12:PM90,"=0"))</f>
        <v/>
      </c>
      <c r="PI107" s="454"/>
      <c r="PJ107" s="455" t="str">
        <f>IF(ISBLANK(PM3),"",PH107/PH92)</f>
        <v/>
      </c>
      <c r="PK107" s="455"/>
      <c r="PL107" s="77"/>
      <c r="PM107" s="90"/>
      <c r="PN107" s="84"/>
      <c r="PO107" s="454" t="str">
        <f>IF(ISBLANK(PT3),"",COUNTIF(PT12:PT90,"=0"))</f>
        <v/>
      </c>
      <c r="PP107" s="454"/>
      <c r="PQ107" s="455" t="str">
        <f>IF(ISBLANK(PT3),"",PO107/PO92)</f>
        <v/>
      </c>
      <c r="PR107" s="455"/>
      <c r="PS107" s="77"/>
      <c r="PT107" s="90"/>
      <c r="PU107" s="84"/>
      <c r="PV107" s="454" t="str">
        <f>IF(ISBLANK(QA3),"",COUNTIF(QA12:QA90,"=0"))</f>
        <v/>
      </c>
      <c r="PW107" s="454"/>
      <c r="PX107" s="455" t="str">
        <f>IF(ISBLANK(QA3),"",PV107/PV92)</f>
        <v/>
      </c>
      <c r="PY107" s="455"/>
      <c r="PZ107" s="77"/>
      <c r="QA107" s="90"/>
      <c r="QB107" s="84"/>
      <c r="QC107" s="454" t="str">
        <f>IF(ISBLANK(QH3),"",COUNTIF(QH12:QH90,"=0"))</f>
        <v/>
      </c>
      <c r="QD107" s="454"/>
      <c r="QE107" s="455" t="str">
        <f>IF(ISBLANK(QH3),"",QC107/QC92)</f>
        <v/>
      </c>
      <c r="QF107" s="455"/>
      <c r="QG107" s="77"/>
      <c r="QH107" s="90"/>
      <c r="QI107" s="85"/>
      <c r="QJ107" s="454" t="str">
        <f>IF(ISBLANK(QV3),"",COUNTIF(QO12:QO90,"=0"))</f>
        <v/>
      </c>
      <c r="QK107" s="454"/>
      <c r="QL107" s="455" t="str">
        <f>IF(ISBLANK(QV3),"",QJ107/QJ92)</f>
        <v/>
      </c>
      <c r="QM107" s="455"/>
      <c r="QN107" s="77"/>
      <c r="QO107" s="90"/>
      <c r="QP107" s="85"/>
      <c r="QQ107" s="454" t="str">
        <f>IF(ISBLANK(QO3),"",COUNTIF(QV12:QV90,"=0"))</f>
        <v/>
      </c>
      <c r="QR107" s="454"/>
      <c r="QS107" s="455" t="str">
        <f>IF(ISBLANK(QO3),"",QQ107/QQ92)</f>
        <v/>
      </c>
      <c r="QT107" s="455"/>
      <c r="QU107" s="77"/>
      <c r="QV107" s="90"/>
    </row>
    <row r="108" spans="1:464" ht="15" customHeight="1" thickBot="1" x14ac:dyDescent="0.25">
      <c r="A108" s="518"/>
      <c r="B108" s="92" t="s">
        <v>150</v>
      </c>
      <c r="C108" s="80"/>
      <c r="D108" s="456" t="e">
        <f>IF(ISBLANK(I3),"",SUMIF(I12:I90,"&gt;=0")/COUNTIF(I12:I90,"&gt;=0"))</f>
        <v>#DIV/0!</v>
      </c>
      <c r="E108" s="456"/>
      <c r="F108" s="93"/>
      <c r="G108" s="93"/>
      <c r="H108" s="94"/>
      <c r="I108" s="95"/>
      <c r="J108" s="83"/>
      <c r="K108" s="456">
        <f>IF(ISBLANK(P3),"",SUMIF(P12:P90,"&gt;=0")/COUNTIF(P12:P90,"&gt;=0"))</f>
        <v>27.46268656716418</v>
      </c>
      <c r="L108" s="456"/>
      <c r="M108" s="93"/>
      <c r="N108" s="93"/>
      <c r="O108" s="94"/>
      <c r="P108" s="95"/>
      <c r="Q108" s="84"/>
      <c r="R108" s="456">
        <f>IF(ISBLANK(W3),"",SUMIF(W12:W90,"&gt;=0")/COUNTIF(W12:W90,"&gt;=0"))</f>
        <v>48.70967741935484</v>
      </c>
      <c r="S108" s="456"/>
      <c r="T108" s="93"/>
      <c r="U108" s="93"/>
      <c r="V108" s="94"/>
      <c r="W108" s="95"/>
      <c r="X108" s="84"/>
      <c r="Y108" s="456">
        <f>IF(ISBLANK(AD3),"",SUMIF(AD12:AD90,"&gt;=0")/COUNTIF(AD12:AD90,"&gt;=0"))</f>
        <v>35.806451612903224</v>
      </c>
      <c r="Z108" s="456"/>
      <c r="AA108" s="93"/>
      <c r="AB108" s="93"/>
      <c r="AC108" s="94"/>
      <c r="AD108" s="95"/>
      <c r="AE108" s="84"/>
      <c r="AF108" s="456">
        <f>IF(ISBLANK(AK3),"",SUMIF(AK12:AK90,"&gt;=0")/COUNTIF(AK12:AK90,"&gt;=0"))</f>
        <v>38.448275862068968</v>
      </c>
      <c r="AG108" s="456"/>
      <c r="AH108" s="93"/>
      <c r="AI108" s="93"/>
      <c r="AJ108" s="94"/>
      <c r="AK108" s="95"/>
      <c r="AL108" s="84"/>
      <c r="AM108" s="456">
        <f>IF(ISBLANK(AR3),"",SUMIF(AR12:AR90,"&gt;=0")/COUNTIF(AR12:AR90,"&gt;=0"))</f>
        <v>42.741935483870968</v>
      </c>
      <c r="AN108" s="456"/>
      <c r="AO108" s="93"/>
      <c r="AP108" s="93"/>
      <c r="AQ108" s="94"/>
      <c r="AR108" s="95"/>
      <c r="AS108" s="84"/>
      <c r="AT108" s="456">
        <f>IF(ISBLANK(AY3),"",SUMIF(AY12:AY90,"&gt;=0")/COUNTIF(AY12:AY90,"&gt;=0"))</f>
        <v>50.333333333333336</v>
      </c>
      <c r="AU108" s="456"/>
      <c r="AV108" s="93"/>
      <c r="AW108" s="93"/>
      <c r="AX108" s="94"/>
      <c r="AY108" s="95"/>
      <c r="AZ108" s="84"/>
      <c r="BA108" s="456">
        <f>IF(ISBLANK(BF3),"",SUMIF(BF12:BF90,"&gt;=0")/COUNTIF(BF12:BF90,"&gt;=0"))</f>
        <v>52.156862745098039</v>
      </c>
      <c r="BB108" s="456"/>
      <c r="BC108" s="93"/>
      <c r="BD108" s="93"/>
      <c r="BE108" s="94"/>
      <c r="BF108" s="95"/>
      <c r="BG108" s="84"/>
      <c r="BH108" s="456">
        <f>IF(ISBLANK(BM3),"",SUMIF(BM12:BM90,"&gt;=0")/COUNTIF(BM12:BM90,"&gt;=0"))</f>
        <v>53.148148148148145</v>
      </c>
      <c r="BI108" s="456"/>
      <c r="BJ108" s="93"/>
      <c r="BK108" s="93"/>
      <c r="BL108" s="94"/>
      <c r="BM108" s="95"/>
      <c r="BN108" s="84"/>
      <c r="BO108" s="456">
        <f>IF(ISBLANK(BT3),"",SUMIF(BT12:BT90,"&gt;=0")/COUNTIF(BT12:BT90,"&gt;=0"))</f>
        <v>1.7241379310344827</v>
      </c>
      <c r="BP108" s="456"/>
      <c r="BQ108" s="93"/>
      <c r="BR108" s="93"/>
      <c r="BS108" s="94"/>
      <c r="BT108" s="95"/>
      <c r="BU108" s="84"/>
      <c r="BV108" s="456">
        <f>IF(ISBLANK(CA3),"",SUMIF(CA12:CA90,"&gt;=0")/COUNTIF(CA12:CA90,"&gt;=0"))</f>
        <v>32.807017543859651</v>
      </c>
      <c r="BW108" s="456"/>
      <c r="BX108" s="93"/>
      <c r="BY108" s="93"/>
      <c r="BZ108" s="94"/>
      <c r="CA108" s="95"/>
      <c r="CB108" s="84"/>
      <c r="CC108" s="456">
        <f>IF(ISBLANK(CH3),"",SUMIF(CH12:CH90,"&gt;=0")/COUNTIF(CH12:CH90,"&gt;=0"))</f>
        <v>14.814814814814815</v>
      </c>
      <c r="CD108" s="456"/>
      <c r="CE108" s="93"/>
      <c r="CF108" s="93"/>
      <c r="CG108" s="94"/>
      <c r="CH108" s="95"/>
      <c r="CI108" s="84"/>
      <c r="CJ108" s="456">
        <f>IF(ISBLANK(CO3),"",SUMIF(CO12:CO90,"&gt;=0")/COUNTIF(CO12:CO90,"&gt;=0"))</f>
        <v>46.666666666666664</v>
      </c>
      <c r="CK108" s="456"/>
      <c r="CL108" s="93"/>
      <c r="CM108" s="93"/>
      <c r="CN108" s="94"/>
      <c r="CO108" s="95"/>
      <c r="CP108" s="84"/>
      <c r="CQ108" s="456">
        <f>IF(ISBLANK(CV3),"",SUMIF(CV12:CV90,"&gt;=0")/COUNTIF(CV12:CV90,"&gt;=0"))</f>
        <v>42.592592592592595</v>
      </c>
      <c r="CR108" s="456"/>
      <c r="CS108" s="93"/>
      <c r="CT108" s="93"/>
      <c r="CU108" s="94"/>
      <c r="CV108" s="95"/>
      <c r="CW108" s="84"/>
      <c r="CX108" s="456">
        <f>IF(ISBLANK(DC3),"",SUMIF(DC12:DC90,"&gt;=0")/COUNTIF(DC12:DC90,"&gt;=0"))</f>
        <v>57.924528301886795</v>
      </c>
      <c r="CY108" s="456"/>
      <c r="CZ108" s="93"/>
      <c r="DA108" s="93"/>
      <c r="DB108" s="94"/>
      <c r="DC108" s="95"/>
      <c r="DD108" s="84"/>
      <c r="DE108" s="456">
        <f>IF(ISBLANK(DJ3),"",SUMIF(DJ12:DJ90,"&gt;=0")/COUNTIF(DJ12:DJ90,"&gt;=0"))</f>
        <v>50.384615384615387</v>
      </c>
      <c r="DF108" s="456"/>
      <c r="DG108" s="93"/>
      <c r="DH108" s="93"/>
      <c r="DI108" s="94"/>
      <c r="DJ108" s="95"/>
      <c r="DK108" s="84"/>
      <c r="DL108" s="456">
        <f>IF(ISBLANK(DQ3),"",SUMIF(DQ12:DQ90,"&gt;=0")/COUNTIF(DQ12:DQ90,"&gt;=0"))</f>
        <v>0.17543859649122806</v>
      </c>
      <c r="DM108" s="456"/>
      <c r="DN108" s="93"/>
      <c r="DO108" s="93"/>
      <c r="DP108" s="94"/>
      <c r="DQ108" s="95"/>
      <c r="DR108" s="84"/>
      <c r="DS108" s="456">
        <f>IF(ISBLANK(DX3),"",SUMIF(DX12:DX90,"&gt;=0")/COUNTIF(DX12:DX90,"&gt;=0"))</f>
        <v>6.3636363636363633</v>
      </c>
      <c r="DT108" s="456"/>
      <c r="DU108" s="93"/>
      <c r="DV108" s="93"/>
      <c r="DW108" s="94"/>
      <c r="DX108" s="95"/>
      <c r="DY108" s="84"/>
      <c r="DZ108" s="456">
        <f>IF(ISBLANK(EE3),"",SUMIF(EE12:EE90,"&gt;=0")/COUNTIF(EE12:EE90,"&gt;=0"))</f>
        <v>47.115384615384613</v>
      </c>
      <c r="EA108" s="456"/>
      <c r="EB108" s="93"/>
      <c r="EC108" s="93"/>
      <c r="ED108" s="94"/>
      <c r="EE108" s="95"/>
      <c r="EF108" s="84"/>
      <c r="EG108" s="456">
        <f>IF(ISBLANK(EL3),"",SUMIF(EL12:EL90,"&gt;=0")/COUNTIF(EL12:EL90,"&gt;=0"))</f>
        <v>23.333333333333332</v>
      </c>
      <c r="EH108" s="456"/>
      <c r="EI108" s="93"/>
      <c r="EJ108" s="93"/>
      <c r="EK108" s="94"/>
      <c r="EL108" s="95"/>
      <c r="EM108" s="84"/>
      <c r="EN108" s="456">
        <f>IF(ISBLANK(ES3),"",SUMIF(ES12:ES90,"&gt;=0")/COUNTIF(ES12:ES90,"&gt;=0"))</f>
        <v>44.117647058823529</v>
      </c>
      <c r="EO108" s="456"/>
      <c r="EP108" s="93"/>
      <c r="EQ108" s="93"/>
      <c r="ER108" s="94"/>
      <c r="ES108" s="95"/>
      <c r="ET108" s="84"/>
      <c r="EU108" s="456">
        <f>IF(ISBLANK(EZ3),"",SUMIF(EZ12:EZ90,"&gt;=0")/COUNTIF(EZ12:EZ90,"&gt;=0"))</f>
        <v>28.541666666666668</v>
      </c>
      <c r="EV108" s="456"/>
      <c r="EW108" s="93"/>
      <c r="EX108" s="93"/>
      <c r="EY108" s="94"/>
      <c r="EZ108" s="95"/>
      <c r="FA108" s="84"/>
      <c r="FB108" s="456">
        <f>IF(ISBLANK(BM3),"",SUMIF(FG12:FG90,"&gt;=0")/COUNTIF(FG12:FG90,"&gt;=0"))</f>
        <v>32.765957446808514</v>
      </c>
      <c r="FC108" s="456"/>
      <c r="FD108" s="93"/>
      <c r="FE108" s="93"/>
      <c r="FF108" s="94"/>
      <c r="FG108" s="95"/>
      <c r="FH108" s="84"/>
      <c r="FI108" s="456">
        <f>IF(ISBLANK(FN3),"",SUMIF(FN12:FN90,"&gt;=0")/COUNTIF(FN12:FN90,"&gt;=0"))</f>
        <v>55.957446808510639</v>
      </c>
      <c r="FJ108" s="456"/>
      <c r="FK108" s="93"/>
      <c r="FL108" s="93"/>
      <c r="FM108" s="94"/>
      <c r="FN108" s="95"/>
      <c r="FO108" s="84"/>
      <c r="FP108" s="456">
        <f>IF(ISBLANK(DJ3),"",SUMIF(FU12:FU90,"&gt;=0")/COUNTIF(FU12:FU90,"&gt;=0"))</f>
        <v>9.6078431372549016</v>
      </c>
      <c r="FQ108" s="456"/>
      <c r="FR108" s="93"/>
      <c r="FS108" s="93"/>
      <c r="FT108" s="94"/>
      <c r="FU108" s="95"/>
      <c r="FV108" s="84"/>
      <c r="FW108" s="456">
        <f>IF(ISBLANK(GB3),"",SUMIF(GB12:GB90,"&gt;=0")/COUNTIF(GB12:GB90,"&gt;=0"))</f>
        <v>0.20833333333333334</v>
      </c>
      <c r="FX108" s="456"/>
      <c r="FY108" s="93"/>
      <c r="FZ108" s="93"/>
      <c r="GA108" s="94"/>
      <c r="GB108" s="95"/>
      <c r="GC108" s="84"/>
      <c r="GD108" s="456">
        <f>IF(ISBLANK(GI3),"",SUMIF(GI12:GI90,"&gt;=0")/COUNTIF(GI12:GI90,"&gt;=0"))</f>
        <v>34.666666666666664</v>
      </c>
      <c r="GE108" s="456"/>
      <c r="GF108" s="93"/>
      <c r="GG108" s="93"/>
      <c r="GH108" s="94"/>
      <c r="GI108" s="95"/>
      <c r="GJ108" s="84"/>
      <c r="GK108" s="456">
        <f>IF(ISBLANK(GP3),"",SUMIF(GP12:GP90,"&gt;=0")/COUNTIF(GP12:GP90,"&gt;=0"))</f>
        <v>30.851063829787233</v>
      </c>
      <c r="GL108" s="456"/>
      <c r="GM108" s="93"/>
      <c r="GN108" s="93"/>
      <c r="GO108" s="94"/>
      <c r="GP108" s="95"/>
      <c r="GQ108" s="84"/>
      <c r="GR108" s="456">
        <f>IF(ISBLANK(GW3),"",SUMIF(GW12:GW90,"&gt;=0")/COUNTIF(GW12:GW90,"&gt;=0"))</f>
        <v>40</v>
      </c>
      <c r="GS108" s="456"/>
      <c r="GT108" s="93"/>
      <c r="GU108" s="93"/>
      <c r="GV108" s="94"/>
      <c r="GW108" s="95"/>
      <c r="GX108" s="84"/>
      <c r="GY108" s="456">
        <f>IF(ISBLANK(HD3),"",SUMIF(HD12:HD90,"&gt;=0")/COUNTIF(HD12:HD90,"&gt;=0"))</f>
        <v>45.6</v>
      </c>
      <c r="GZ108" s="456"/>
      <c r="HA108" s="93"/>
      <c r="HB108" s="93"/>
      <c r="HC108" s="94"/>
      <c r="HD108" s="95"/>
      <c r="HE108" s="84"/>
      <c r="HF108" s="456">
        <f>IF(ISBLANK(HK3),"",SUMIF(HK12:HK90,"&gt;=0")/COUNTIF(HK12:HK90,"&gt;=0"))</f>
        <v>18.75</v>
      </c>
      <c r="HG108" s="456"/>
      <c r="HH108" s="93"/>
      <c r="HI108" s="93"/>
      <c r="HJ108" s="94"/>
      <c r="HK108" s="95"/>
      <c r="HL108" s="84"/>
      <c r="HM108" s="456">
        <f>IF(ISBLANK(HR3),"",SUMIF(HR12:HR90,"&gt;=0")/COUNTIF(HR12:HR90,"&gt;=0"))</f>
        <v>36.666666666666664</v>
      </c>
      <c r="HN108" s="456"/>
      <c r="HO108" s="93"/>
      <c r="HP108" s="93"/>
      <c r="HQ108" s="94"/>
      <c r="HR108" s="95"/>
      <c r="HS108" s="84"/>
      <c r="HT108" s="456">
        <f>IF(ISBLANK(HY3),"",SUMIF(HY12:HY90,"&gt;=0")/COUNTIF(HY12:HY90,"&gt;=0"))</f>
        <v>42.173913043478258</v>
      </c>
      <c r="HU108" s="456"/>
      <c r="HV108" s="93"/>
      <c r="HW108" s="93"/>
      <c r="HX108" s="94"/>
      <c r="HY108" s="95"/>
      <c r="HZ108" s="84"/>
      <c r="IA108" s="456">
        <f>IF(ISBLANK(IM3),"",SUMIF(IF12:IF90,"&gt;=0")/COUNTIF(IF12:IF90,"&gt;=0"))</f>
        <v>13.469387755102041</v>
      </c>
      <c r="IB108" s="456"/>
      <c r="IC108" s="93"/>
      <c r="ID108" s="93"/>
      <c r="IE108" s="94"/>
      <c r="IF108" s="95"/>
      <c r="IG108" s="84"/>
      <c r="IH108" s="456">
        <f>IF(ISBLANK(IF3),"",SUMIF(IM12:IM90,"&gt;=0")/COUNTIF(IM12:IM90,"&gt;=0"))</f>
        <v>43.333333333333336</v>
      </c>
      <c r="II108" s="456"/>
      <c r="IJ108" s="93"/>
      <c r="IK108" s="93"/>
      <c r="IL108" s="94"/>
      <c r="IM108" s="95"/>
      <c r="IN108" s="84"/>
      <c r="IO108" s="456">
        <f>IF(ISBLANK(IT3),"",SUMIF(IT12:IT90,"&gt;=0")/COUNTIF(IT12:IT90,"&gt;=0"))</f>
        <v>36.956521739130437</v>
      </c>
      <c r="IP108" s="456"/>
      <c r="IQ108" s="93"/>
      <c r="IR108" s="93"/>
      <c r="IS108" s="94"/>
      <c r="IT108" s="95"/>
      <c r="IU108" s="84"/>
      <c r="IV108" s="456">
        <f>IF(ISBLANK(JA3),"",SUMIF(JA12:JA90,"&gt;=0")/COUNTIF(JA12:JA90,"&gt;=0"))</f>
        <v>0.40816326530612246</v>
      </c>
      <c r="IW108" s="456"/>
      <c r="IX108" s="93"/>
      <c r="IY108" s="93"/>
      <c r="IZ108" s="94"/>
      <c r="JA108" s="95"/>
      <c r="JB108" s="84"/>
      <c r="JC108" s="456">
        <f>IF(ISBLANK(JH3),"",SUMIF(JH12:JH90,"&gt;=0")/COUNTIF(JH12:JH90,"&gt;=0"))</f>
        <v>63.80952380952381</v>
      </c>
      <c r="JD108" s="456"/>
      <c r="JE108" s="93"/>
      <c r="JF108" s="93"/>
      <c r="JG108" s="94"/>
      <c r="JH108" s="95"/>
      <c r="JI108" s="84"/>
      <c r="JJ108" s="456" t="e">
        <f>IF(ISBLANK(JH3),"",SUMIF(JO12:JO90,"&gt;=0")/COUNTIF(JO12:JO90,"&gt;=0"))</f>
        <v>#DIV/0!</v>
      </c>
      <c r="JK108" s="456"/>
      <c r="JL108" s="93"/>
      <c r="JM108" s="93"/>
      <c r="JN108" s="94"/>
      <c r="JO108" s="95"/>
      <c r="JP108" s="84"/>
      <c r="JQ108" s="456">
        <f>IF(ISBLANK(JV3),"",SUMIF(JV12:JV90,"&gt;=0")/COUNTIF(JV12:JV90,"&gt;=0"))</f>
        <v>37.38095238095238</v>
      </c>
      <c r="JR108" s="456"/>
      <c r="JS108" s="93"/>
      <c r="JT108" s="93"/>
      <c r="JU108" s="94"/>
      <c r="JV108" s="95"/>
      <c r="JW108" s="84"/>
      <c r="JX108" s="456" t="e">
        <f>IF(ISBLANK(KQ3),"",SUMIF(KC12:KC90,"&gt;=0")/COUNTIF(KC12:KC90,"&gt;=0"))</f>
        <v>#DIV/0!</v>
      </c>
      <c r="JY108" s="456"/>
      <c r="JZ108" s="93"/>
      <c r="KA108" s="93"/>
      <c r="KB108" s="94"/>
      <c r="KC108" s="95"/>
      <c r="KD108" s="84"/>
      <c r="KE108" s="456">
        <f>IF(ISBLANK(KJ3),"",SUMIF(KJ12:KJ90,"&gt;=0")/COUNTIF(KJ12:KJ90,"&gt;=0"))</f>
        <v>48.695652173913047</v>
      </c>
      <c r="KF108" s="456"/>
      <c r="KG108" s="93"/>
      <c r="KH108" s="93"/>
      <c r="KI108" s="94"/>
      <c r="KJ108" s="95"/>
      <c r="KK108" s="84"/>
      <c r="KL108" s="456">
        <f>IF(ISBLANK(KQ3),"",SUMIF(KQ12:KQ90,"&gt;=0")/COUNTIF(KQ12:KQ90,"&gt;=0"))</f>
        <v>5.3488372093023253</v>
      </c>
      <c r="KM108" s="456"/>
      <c r="KN108" s="93"/>
      <c r="KO108" s="93"/>
      <c r="KP108" s="94"/>
      <c r="KQ108" s="95"/>
      <c r="KR108" s="84"/>
      <c r="KS108" s="456">
        <f>IF(ISBLANK(KX3),"",SUMIF(KX12:KX90,"&gt;=0")/COUNTIF(KX12:KX90,"&gt;=0"))</f>
        <v>35.581395348837212</v>
      </c>
      <c r="KT108" s="456"/>
      <c r="KU108" s="93"/>
      <c r="KV108" s="93"/>
      <c r="KW108" s="94"/>
      <c r="KX108" s="95"/>
      <c r="KY108" s="85"/>
      <c r="KZ108" s="456" t="str">
        <f>IF(ISBLANK(LE3),"",SUMIF(LE12:LE90,"&gt;=0")/COUNTIF(LE12:LE90,"&gt;=0"))</f>
        <v/>
      </c>
      <c r="LA108" s="456"/>
      <c r="LB108" s="93"/>
      <c r="LC108" s="93"/>
      <c r="LD108" s="94"/>
      <c r="LE108" s="95"/>
      <c r="LF108" s="84"/>
      <c r="LG108" s="456" t="str">
        <f>IF(ISBLANK(LE3),"",SUMIF(LL12:LL90,"&gt;=0")/COUNTIF(LL12:LL90,"&gt;=0"))</f>
        <v/>
      </c>
      <c r="LH108" s="456"/>
      <c r="LI108" s="93"/>
      <c r="LJ108" s="93"/>
      <c r="LK108" s="94"/>
      <c r="LL108" s="95"/>
      <c r="LM108" s="84"/>
      <c r="LN108" s="456" t="str">
        <f>IF(ISBLANK(LS3),"",SUMIF(LS12:LS90,"&gt;=0")/COUNTIF(LS12:LS90,"&gt;=0"))</f>
        <v/>
      </c>
      <c r="LO108" s="456"/>
      <c r="LP108" s="93"/>
      <c r="LQ108" s="93"/>
      <c r="LR108" s="94"/>
      <c r="LS108" s="95"/>
      <c r="LT108" s="84"/>
      <c r="LU108" s="456" t="str">
        <f>IF(ISBLANK(LS3),"",SUMIF(LZ12:LZ90,"&gt;=0")/COUNTIF(LZ12:LZ90,"&gt;=0"))</f>
        <v/>
      </c>
      <c r="LV108" s="456"/>
      <c r="LW108" s="93"/>
      <c r="LX108" s="93"/>
      <c r="LY108" s="94"/>
      <c r="LZ108" s="95"/>
      <c r="MA108" s="84"/>
      <c r="MB108" s="456" t="str">
        <f>IF(ISBLANK(MG3),"",SUMIF(MG12:MG90,"&gt;=0")/COUNTIF(MG12:MG90,"&gt;=0"))</f>
        <v/>
      </c>
      <c r="MC108" s="456"/>
      <c r="MD108" s="93"/>
      <c r="ME108" s="93"/>
      <c r="MF108" s="94"/>
      <c r="MG108" s="95"/>
      <c r="MH108" s="84"/>
      <c r="MI108" s="456" t="str">
        <f>IF(ISBLANK(MN3),"",SUMIF(MN12:MN90,"&gt;=0")/COUNTIF(MN12:MN90,"&gt;=0"))</f>
        <v/>
      </c>
      <c r="MJ108" s="456"/>
      <c r="MK108" s="93"/>
      <c r="ML108" s="93"/>
      <c r="MM108" s="94"/>
      <c r="MN108" s="95"/>
      <c r="MO108" s="84"/>
      <c r="MP108" s="456" t="str">
        <f>IF(ISBLANK(MU3),"",SUMIF(MU12:MU90,"&gt;=0")/COUNTIF(MU12:MU90,"&gt;=0"))</f>
        <v/>
      </c>
      <c r="MQ108" s="456"/>
      <c r="MR108" s="93"/>
      <c r="MS108" s="93"/>
      <c r="MT108" s="94"/>
      <c r="MU108" s="95"/>
      <c r="MV108" s="84"/>
      <c r="MW108" s="456" t="str">
        <f>IF(ISBLANK(NP3),"",SUMIF(NB12:NB90,"&gt;=0")/COUNTIF(NB12:NB90,"&gt;=0"))</f>
        <v/>
      </c>
      <c r="MX108" s="456"/>
      <c r="MY108" s="93"/>
      <c r="MZ108" s="93"/>
      <c r="NA108" s="94"/>
      <c r="NB108" s="95"/>
      <c r="NC108" s="84"/>
      <c r="ND108" s="456" t="str">
        <f>IF(ISBLANK(NB3),"",SUMIF(NI12:NI90,"&gt;=0")/COUNTIF(NI12:NI90,"&gt;=0"))</f>
        <v/>
      </c>
      <c r="NE108" s="456"/>
      <c r="NF108" s="93"/>
      <c r="NG108" s="93"/>
      <c r="NH108" s="94"/>
      <c r="NI108" s="95"/>
      <c r="NJ108" s="84"/>
      <c r="NK108" s="456" t="str">
        <f>IF(ISBLANK(OD3),"",SUMIF(NP12:NP90,"&gt;=0")/COUNTIF(NP12:NP90,"&gt;=0"))</f>
        <v/>
      </c>
      <c r="NL108" s="456"/>
      <c r="NM108" s="93"/>
      <c r="NN108" s="93"/>
      <c r="NO108" s="94"/>
      <c r="NP108" s="95"/>
      <c r="NQ108" s="84"/>
      <c r="NR108" s="456" t="str">
        <f>IF(ISBLANK(NI3),"",SUMIF(NW12:NW90,"&gt;=0")/COUNTIF(NW12:NW90,"&gt;=0"))</f>
        <v/>
      </c>
      <c r="NS108" s="456"/>
      <c r="NT108" s="93"/>
      <c r="NU108" s="93"/>
      <c r="NV108" s="94"/>
      <c r="NW108" s="95"/>
      <c r="NX108" s="84"/>
      <c r="NY108" s="456" t="str">
        <f>IF(ISBLANK(OK3),"",SUMIF(OD12:OD90,"&gt;=0")/COUNTIF(OD12:OD90,"&gt;=0"))</f>
        <v/>
      </c>
      <c r="NZ108" s="456"/>
      <c r="OA108" s="93"/>
      <c r="OB108" s="93"/>
      <c r="OC108" s="94"/>
      <c r="OD108" s="95"/>
      <c r="OE108" s="84"/>
      <c r="OF108" s="456" t="str">
        <f>IF(ISBLANK(NW3),"",SUMIF(OK12:OK90,"&gt;=0")/COUNTIF(OK12:OK90,"&gt;=0"))</f>
        <v/>
      </c>
      <c r="OG108" s="456"/>
      <c r="OH108" s="93"/>
      <c r="OI108" s="93"/>
      <c r="OJ108" s="94"/>
      <c r="OK108" s="95"/>
      <c r="OL108" s="84"/>
      <c r="OM108" s="456" t="str">
        <f>IF(ISBLANK(OR3),"",SUMIF(OR12:OR90,"&gt;=0")/COUNTIF(OR12:OR90,"&gt;=0"))</f>
        <v/>
      </c>
      <c r="ON108" s="456"/>
      <c r="OO108" s="93"/>
      <c r="OP108" s="93"/>
      <c r="OQ108" s="94"/>
      <c r="OR108" s="95"/>
      <c r="OS108" s="84"/>
      <c r="OT108" s="456" t="str">
        <f>IF(ISBLANK(OY3),"",SUMIF(OY12:OY90,"&gt;=0")/COUNTIF(OY12:OY90,"&gt;=0"))</f>
        <v/>
      </c>
      <c r="OU108" s="456"/>
      <c r="OV108" s="93"/>
      <c r="OW108" s="93"/>
      <c r="OX108" s="94"/>
      <c r="OY108" s="95"/>
      <c r="OZ108" s="84"/>
      <c r="PA108" s="456" t="str">
        <f>IF(ISBLANK(PF3),"",SUMIF(PF12:PF90,"&gt;=0")/COUNTIF(PF12:PF90,"&gt;=0"))</f>
        <v/>
      </c>
      <c r="PB108" s="456"/>
      <c r="PC108" s="93"/>
      <c r="PD108" s="93"/>
      <c r="PE108" s="94"/>
      <c r="PF108" s="95"/>
      <c r="PG108" s="84"/>
      <c r="PH108" s="456" t="str">
        <f>IF(ISBLANK(PM3),"",SUMIF(PM12:PM90,"&gt;=0")/COUNTIF(PM12:PM90,"&gt;=0"))</f>
        <v/>
      </c>
      <c r="PI108" s="456"/>
      <c r="PJ108" s="93"/>
      <c r="PK108" s="93"/>
      <c r="PL108" s="94"/>
      <c r="PM108" s="95"/>
      <c r="PN108" s="84"/>
      <c r="PO108" s="456" t="str">
        <f>IF(ISBLANK(PT3),"",SUMIF(PT12:PT90,"&gt;=0")/COUNTIF(PT12:PT90,"&gt;=0"))</f>
        <v/>
      </c>
      <c r="PP108" s="456"/>
      <c r="PQ108" s="93"/>
      <c r="PR108" s="93"/>
      <c r="PS108" s="94"/>
      <c r="PT108" s="95"/>
      <c r="PU108" s="84"/>
      <c r="PV108" s="456" t="str">
        <f>IF(ISBLANK(QA3),"",SUMIF(QA12:QA90,"&gt;=0")/COUNTIF(QA12:QA90,"&gt;=0"))</f>
        <v/>
      </c>
      <c r="PW108" s="456"/>
      <c r="PX108" s="93"/>
      <c r="PY108" s="93"/>
      <c r="PZ108" s="94"/>
      <c r="QA108" s="95"/>
      <c r="QB108" s="84"/>
      <c r="QC108" s="456" t="str">
        <f>IF(ISBLANK(QH3),"",SUMIF(QH12:QH90,"&gt;=0")/COUNTIF(QH12:QH90,"&gt;=0"))</f>
        <v/>
      </c>
      <c r="QD108" s="456"/>
      <c r="QE108" s="93"/>
      <c r="QF108" s="93"/>
      <c r="QG108" s="94"/>
      <c r="QH108" s="95"/>
      <c r="QI108" s="85"/>
      <c r="QJ108" s="456" t="str">
        <f>IF(ISBLANK(QV3),"",SUMIF(QO12:QO90,"&gt;=0")/COUNTIF(QO12:QO90,"&gt;=0"))</f>
        <v/>
      </c>
      <c r="QK108" s="456"/>
      <c r="QL108" s="93"/>
      <c r="QM108" s="93"/>
      <c r="QN108" s="94"/>
      <c r="QO108" s="95"/>
      <c r="QP108" s="85"/>
      <c r="QQ108" s="456" t="str">
        <f>IF(ISBLANK(QO3),"",SUMIF(QV12:QV90,"&gt;=0")/COUNTIF(QV12:QV90,"&gt;=0"))</f>
        <v/>
      </c>
      <c r="QR108" s="456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>
        <f>FY12</f>
        <v>0</v>
      </c>
      <c r="FZ110" s="201"/>
      <c r="GA110" s="201"/>
      <c r="GB110" s="201"/>
      <c r="GC110" s="201"/>
      <c r="GD110" s="201"/>
      <c r="GE110" s="201"/>
      <c r="GF110" s="201">
        <f>GF12</f>
        <v>20</v>
      </c>
      <c r="GG110" s="201"/>
      <c r="GH110" s="201"/>
      <c r="GI110" s="201"/>
      <c r="GJ110" s="201"/>
      <c r="GK110" s="201"/>
      <c r="GL110" s="201"/>
      <c r="GM110" s="201">
        <f>GM12</f>
        <v>0</v>
      </c>
      <c r="GN110" s="201"/>
      <c r="GO110" s="201"/>
      <c r="GP110" s="201"/>
      <c r="GQ110" s="201"/>
      <c r="GR110" s="201"/>
      <c r="GS110" s="201"/>
      <c r="GT110" s="201">
        <f>GT12</f>
        <v>20</v>
      </c>
      <c r="GU110" s="201"/>
      <c r="GV110" s="201"/>
      <c r="GW110" s="201"/>
      <c r="GX110" s="201"/>
      <c r="GY110" s="201"/>
      <c r="GZ110" s="201"/>
      <c r="HA110" s="201">
        <f>HA12</f>
        <v>20</v>
      </c>
      <c r="HB110" s="201"/>
      <c r="HC110" s="201"/>
      <c r="HD110" s="201"/>
      <c r="HE110" s="201"/>
      <c r="HF110" s="201"/>
      <c r="HG110" s="201"/>
      <c r="HH110" s="201">
        <f>HH12</f>
        <v>0</v>
      </c>
      <c r="HI110" s="201"/>
      <c r="HJ110" s="201"/>
      <c r="HK110" s="201"/>
      <c r="HL110" s="201"/>
      <c r="HM110" s="201"/>
      <c r="HN110" s="201"/>
      <c r="HO110" s="201">
        <f>HO12</f>
        <v>0</v>
      </c>
      <c r="HP110" s="201"/>
      <c r="HQ110" s="201"/>
      <c r="HR110" s="201"/>
      <c r="HS110" s="201"/>
      <c r="HT110" s="201"/>
      <c r="HU110" s="201"/>
      <c r="HV110" s="201">
        <f>HV12</f>
        <v>20</v>
      </c>
      <c r="HW110" s="201"/>
      <c r="HX110" s="201"/>
      <c r="HY110" s="201"/>
      <c r="HZ110" s="201"/>
      <c r="IA110" s="201"/>
      <c r="IB110" s="201"/>
      <c r="IC110" s="201">
        <f>IC12</f>
        <v>20</v>
      </c>
      <c r="ID110" s="201"/>
      <c r="IE110" s="201"/>
      <c r="IF110" s="201"/>
      <c r="IG110" s="201"/>
      <c r="IH110" s="201"/>
      <c r="II110" s="201"/>
      <c r="IJ110" s="201">
        <f>IJ12</f>
        <v>0</v>
      </c>
      <c r="IK110" s="201"/>
      <c r="IL110" s="201"/>
      <c r="IM110" s="201"/>
      <c r="IN110" s="201"/>
      <c r="IO110" s="201"/>
      <c r="IP110" s="201"/>
      <c r="IQ110" s="201">
        <f>IQ12</f>
        <v>20</v>
      </c>
      <c r="IR110" s="201"/>
      <c r="IS110" s="201"/>
      <c r="IT110" s="201"/>
      <c r="IU110" s="201"/>
      <c r="IV110" s="201"/>
      <c r="IW110" s="201"/>
      <c r="IX110" s="201">
        <f>IX12</f>
        <v>0</v>
      </c>
      <c r="IY110" s="201"/>
      <c r="IZ110" s="201"/>
      <c r="JA110" s="201"/>
      <c r="JB110" s="201"/>
      <c r="JC110" s="201"/>
      <c r="JD110" s="201"/>
      <c r="JE110" s="201">
        <f>JE12</f>
        <v>20</v>
      </c>
      <c r="JF110" s="201"/>
      <c r="JG110" s="402"/>
      <c r="JH110" s="201">
        <f>SUM(JH12:JH84)</f>
        <v>2680</v>
      </c>
      <c r="JI110" s="201"/>
      <c r="JJ110" s="201"/>
      <c r="JK110" s="201"/>
      <c r="JL110" s="201" t="e">
        <f>JL12</f>
        <v>#REF!</v>
      </c>
      <c r="JM110" s="201"/>
      <c r="JN110" s="201"/>
      <c r="JO110" s="201"/>
      <c r="JP110" s="201"/>
      <c r="JQ110" s="201"/>
      <c r="JR110" s="201"/>
      <c r="JS110" s="201">
        <f>JS12</f>
        <v>0</v>
      </c>
      <c r="JT110" s="201"/>
      <c r="JU110" s="201"/>
      <c r="JV110" s="201"/>
      <c r="JW110" s="201"/>
      <c r="JX110" s="201"/>
      <c r="JY110" s="201"/>
      <c r="JZ110" s="201">
        <f>JZ12</f>
        <v>0</v>
      </c>
      <c r="KA110" s="201"/>
      <c r="KB110" s="201"/>
      <c r="KC110" s="201"/>
      <c r="KD110" s="201"/>
      <c r="KE110" s="201"/>
      <c r="KF110" s="201"/>
      <c r="KG110" s="201">
        <f>KG12</f>
        <v>20</v>
      </c>
      <c r="KH110" s="201"/>
      <c r="KI110" s="201"/>
      <c r="KJ110" s="201"/>
      <c r="KK110" s="201"/>
      <c r="KL110" s="201"/>
      <c r="KM110" s="201"/>
      <c r="KN110" s="201">
        <f>KN12</f>
        <v>0</v>
      </c>
      <c r="KO110" s="201"/>
      <c r="KP110" s="201"/>
      <c r="KQ110" s="201"/>
      <c r="KR110" s="201"/>
      <c r="KS110" s="201"/>
      <c r="KT110" s="201"/>
      <c r="KU110" s="201">
        <f>KU12</f>
        <v>0</v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>
        <f t="shared" ref="FY111:FY174" si="42">FY13</f>
        <v>0</v>
      </c>
      <c r="FZ111" s="201"/>
      <c r="GA111" s="201"/>
      <c r="GB111" s="201"/>
      <c r="GC111" s="201"/>
      <c r="GD111" s="201"/>
      <c r="GE111" s="201"/>
      <c r="GF111" s="201">
        <f t="shared" ref="GF111:GF174" si="43">GF13</f>
        <v>0</v>
      </c>
      <c r="GG111" s="201"/>
      <c r="GH111" s="201"/>
      <c r="GI111" s="201"/>
      <c r="GJ111" s="201"/>
      <c r="GK111" s="201"/>
      <c r="GL111" s="201"/>
      <c r="GM111" s="201">
        <f t="shared" ref="GM111:GM174" si="44">GM13</f>
        <v>0</v>
      </c>
      <c r="GN111" s="201"/>
      <c r="GO111" s="201"/>
      <c r="GP111" s="201"/>
      <c r="GQ111" s="201"/>
      <c r="GR111" s="201"/>
      <c r="GS111" s="201"/>
      <c r="GT111" s="201">
        <f t="shared" ref="GT111:GT174" si="45">GT13</f>
        <v>0</v>
      </c>
      <c r="GU111" s="201"/>
      <c r="GV111" s="201"/>
      <c r="GW111" s="201"/>
      <c r="GX111" s="201"/>
      <c r="GY111" s="201"/>
      <c r="GZ111" s="201"/>
      <c r="HA111" s="201">
        <f t="shared" ref="HA111:HA174" si="46">HA13</f>
        <v>0</v>
      </c>
      <c r="HB111" s="201"/>
      <c r="HC111" s="201"/>
      <c r="HD111" s="201"/>
      <c r="HE111" s="201"/>
      <c r="HF111" s="201"/>
      <c r="HG111" s="201"/>
      <c r="HH111" s="201">
        <f t="shared" ref="HH111:HH174" si="47">HH13</f>
        <v>0</v>
      </c>
      <c r="HI111" s="201"/>
      <c r="HJ111" s="201"/>
      <c r="HK111" s="201"/>
      <c r="HL111" s="201"/>
      <c r="HM111" s="201"/>
      <c r="HN111" s="201"/>
      <c r="HO111" s="201">
        <f t="shared" ref="HO111:HO174" si="48">HO13</f>
        <v>0</v>
      </c>
      <c r="HP111" s="201"/>
      <c r="HQ111" s="201"/>
      <c r="HR111" s="201"/>
      <c r="HS111" s="201"/>
      <c r="HT111" s="201"/>
      <c r="HU111" s="201"/>
      <c r="HV111" s="201">
        <f t="shared" ref="HV111:HV174" si="49">HV13</f>
        <v>0</v>
      </c>
      <c r="HW111" s="201"/>
      <c r="HX111" s="201"/>
      <c r="HY111" s="201"/>
      <c r="HZ111" s="201"/>
      <c r="IA111" s="201"/>
      <c r="IB111" s="201"/>
      <c r="IC111" s="201">
        <f t="shared" ref="IC111:IC174" si="50">IC13</f>
        <v>0</v>
      </c>
      <c r="ID111" s="201"/>
      <c r="IE111" s="201"/>
      <c r="IF111" s="201"/>
      <c r="IG111" s="201"/>
      <c r="IH111" s="201"/>
      <c r="II111" s="201"/>
      <c r="IJ111" s="201">
        <f t="shared" ref="IJ111:IJ174" si="51">IJ13</f>
        <v>0</v>
      </c>
      <c r="IK111" s="201"/>
      <c r="IL111" s="201"/>
      <c r="IM111" s="201"/>
      <c r="IN111" s="201"/>
      <c r="IO111" s="201"/>
      <c r="IP111" s="201"/>
      <c r="IQ111" s="201">
        <f t="shared" ref="IQ111:IQ174" si="52">IQ13</f>
        <v>0</v>
      </c>
      <c r="IR111" s="201"/>
      <c r="IS111" s="201"/>
      <c r="IT111" s="201"/>
      <c r="IU111" s="201"/>
      <c r="IV111" s="201"/>
      <c r="IW111" s="201"/>
      <c r="IX111" s="201">
        <f t="shared" ref="IX111:IX174" si="53">IX13</f>
        <v>0</v>
      </c>
      <c r="IY111" s="201"/>
      <c r="IZ111" s="201"/>
      <c r="JA111" s="201"/>
      <c r="JB111" s="201"/>
      <c r="JC111" s="201"/>
      <c r="JD111" s="201"/>
      <c r="JE111" s="201">
        <f t="shared" ref="JE111:JE174" si="54">JE13</f>
        <v>0</v>
      </c>
      <c r="JF111" s="201"/>
      <c r="JG111" s="201"/>
      <c r="JH111" s="201"/>
      <c r="JI111" s="201"/>
      <c r="JJ111" s="201"/>
      <c r="JK111" s="201"/>
      <c r="JL111" s="201" t="e">
        <f t="shared" ref="JL111:JL174" si="55">JL13</f>
        <v>#REF!</v>
      </c>
      <c r="JM111" s="201"/>
      <c r="JN111" s="201"/>
      <c r="JO111" s="201"/>
      <c r="JP111" s="201"/>
      <c r="JQ111" s="201"/>
      <c r="JR111" s="201"/>
      <c r="JS111" s="201">
        <f t="shared" ref="JS111:JS174" si="56">JS13</f>
        <v>0</v>
      </c>
      <c r="JT111" s="201"/>
      <c r="JU111" s="201"/>
      <c r="JV111" s="201"/>
      <c r="JW111" s="201"/>
      <c r="JX111" s="201"/>
      <c r="JY111" s="201"/>
      <c r="JZ111" s="201">
        <f t="shared" ref="JZ111:JZ174" si="57">JZ13</f>
        <v>0</v>
      </c>
      <c r="KA111" s="201"/>
      <c r="KB111" s="201"/>
      <c r="KC111" s="201"/>
      <c r="KD111" s="201"/>
      <c r="KE111" s="201"/>
      <c r="KF111" s="201"/>
      <c r="KG111" s="201">
        <f t="shared" ref="KG111:KG174" si="58">KG13</f>
        <v>0</v>
      </c>
      <c r="KH111" s="201"/>
      <c r="KI111" s="201"/>
      <c r="KJ111" s="201"/>
      <c r="KK111" s="201"/>
      <c r="KL111" s="201"/>
      <c r="KM111" s="201"/>
      <c r="KN111" s="201">
        <f t="shared" ref="KN111:KN174" si="59">KN13</f>
        <v>0</v>
      </c>
      <c r="KO111" s="201"/>
      <c r="KP111" s="201"/>
      <c r="KQ111" s="201"/>
      <c r="KR111" s="201"/>
      <c r="KS111" s="201"/>
      <c r="KT111" s="201"/>
      <c r="KU111" s="201">
        <f t="shared" ref="KU111:KU174" si="60">KU13</f>
        <v>0</v>
      </c>
      <c r="KV111" s="201"/>
      <c r="KW111" s="201"/>
      <c r="KX111" s="201"/>
      <c r="KY111" s="201"/>
      <c r="KZ111" s="201"/>
      <c r="LA111" s="201"/>
      <c r="LB111" s="201" t="str">
        <f t="shared" ref="LB111:LB174" si="61">LB13</f>
        <v/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>
        <f t="shared" si="42"/>
        <v>0</v>
      </c>
      <c r="FZ112" s="201"/>
      <c r="GA112" s="201"/>
      <c r="GB112" s="201"/>
      <c r="GC112" s="201"/>
      <c r="GD112" s="201"/>
      <c r="GE112" s="201"/>
      <c r="GF112" s="201">
        <f t="shared" si="43"/>
        <v>20</v>
      </c>
      <c r="GG112" s="201"/>
      <c r="GH112" s="201"/>
      <c r="GI112" s="201"/>
      <c r="GJ112" s="201"/>
      <c r="GK112" s="201"/>
      <c r="GL112" s="201"/>
      <c r="GM112" s="201">
        <f t="shared" si="44"/>
        <v>20</v>
      </c>
      <c r="GN112" s="201"/>
      <c r="GO112" s="201"/>
      <c r="GP112" s="201"/>
      <c r="GQ112" s="201"/>
      <c r="GR112" s="201"/>
      <c r="GS112" s="201"/>
      <c r="GT112" s="201">
        <f t="shared" si="45"/>
        <v>0</v>
      </c>
      <c r="GU112" s="201"/>
      <c r="GV112" s="201"/>
      <c r="GW112" s="201"/>
      <c r="GX112" s="201"/>
      <c r="GY112" s="201"/>
      <c r="GZ112" s="201"/>
      <c r="HA112" s="201">
        <f t="shared" si="46"/>
        <v>0</v>
      </c>
      <c r="HB112" s="201"/>
      <c r="HC112" s="201"/>
      <c r="HD112" s="201"/>
      <c r="HE112" s="201"/>
      <c r="HF112" s="201"/>
      <c r="HG112" s="201"/>
      <c r="HH112" s="201">
        <f t="shared" si="47"/>
        <v>0</v>
      </c>
      <c r="HI112" s="201"/>
      <c r="HJ112" s="201"/>
      <c r="HK112" s="201"/>
      <c r="HL112" s="201"/>
      <c r="HM112" s="201"/>
      <c r="HN112" s="201"/>
      <c r="HO112" s="201">
        <f t="shared" si="48"/>
        <v>0</v>
      </c>
      <c r="HP112" s="201"/>
      <c r="HQ112" s="201"/>
      <c r="HR112" s="201"/>
      <c r="HS112" s="201"/>
      <c r="HT112" s="201"/>
      <c r="HU112" s="201"/>
      <c r="HV112" s="201">
        <f t="shared" si="49"/>
        <v>20</v>
      </c>
      <c r="HW112" s="201"/>
      <c r="HX112" s="201"/>
      <c r="HY112" s="201"/>
      <c r="HZ112" s="201"/>
      <c r="IA112" s="201"/>
      <c r="IB112" s="201"/>
      <c r="IC112" s="201">
        <f t="shared" si="50"/>
        <v>20</v>
      </c>
      <c r="ID112" s="201"/>
      <c r="IE112" s="201"/>
      <c r="IF112" s="201"/>
      <c r="IG112" s="201"/>
      <c r="IH112" s="201"/>
      <c r="II112" s="201"/>
      <c r="IJ112" s="201">
        <f t="shared" si="51"/>
        <v>20</v>
      </c>
      <c r="IK112" s="201"/>
      <c r="IL112" s="201"/>
      <c r="IM112" s="201"/>
      <c r="IN112" s="201"/>
      <c r="IO112" s="201"/>
      <c r="IP112" s="201"/>
      <c r="IQ112" s="201">
        <f t="shared" si="52"/>
        <v>0</v>
      </c>
      <c r="IR112" s="201"/>
      <c r="IS112" s="201"/>
      <c r="IT112" s="201"/>
      <c r="IU112" s="201"/>
      <c r="IV112" s="201"/>
      <c r="IW112" s="201"/>
      <c r="IX112" s="201">
        <f t="shared" si="53"/>
        <v>0</v>
      </c>
      <c r="IY112" s="201"/>
      <c r="IZ112" s="201"/>
      <c r="JA112" s="201"/>
      <c r="JB112" s="201"/>
      <c r="JC112" s="201"/>
      <c r="JD112" s="201"/>
      <c r="JE112" s="201">
        <f t="shared" si="54"/>
        <v>20</v>
      </c>
      <c r="JF112" s="201"/>
      <c r="JG112" s="201"/>
      <c r="JH112" s="201"/>
      <c r="JI112" s="201"/>
      <c r="JJ112" s="201"/>
      <c r="JK112" s="201"/>
      <c r="JL112" s="201" t="e">
        <f t="shared" si="55"/>
        <v>#REF!</v>
      </c>
      <c r="JM112" s="201"/>
      <c r="JN112" s="201"/>
      <c r="JO112" s="201"/>
      <c r="JP112" s="201"/>
      <c r="JQ112" s="201"/>
      <c r="JR112" s="201"/>
      <c r="JS112" s="201">
        <f t="shared" si="56"/>
        <v>20</v>
      </c>
      <c r="JT112" s="201"/>
      <c r="JU112" s="201"/>
      <c r="JV112" s="201"/>
      <c r="JW112" s="201"/>
      <c r="JX112" s="201"/>
      <c r="JY112" s="201"/>
      <c r="JZ112" s="201">
        <f t="shared" si="57"/>
        <v>0</v>
      </c>
      <c r="KA112" s="201"/>
      <c r="KB112" s="201"/>
      <c r="KC112" s="201"/>
      <c r="KD112" s="201"/>
      <c r="KE112" s="201"/>
      <c r="KF112" s="201"/>
      <c r="KG112" s="201">
        <f t="shared" si="58"/>
        <v>20</v>
      </c>
      <c r="KH112" s="201"/>
      <c r="KI112" s="201"/>
      <c r="KJ112" s="201"/>
      <c r="KK112" s="201"/>
      <c r="KL112" s="201"/>
      <c r="KM112" s="201"/>
      <c r="KN112" s="201">
        <f t="shared" si="59"/>
        <v>0</v>
      </c>
      <c r="KO112" s="201"/>
      <c r="KP112" s="201"/>
      <c r="KQ112" s="201"/>
      <c r="KR112" s="201"/>
      <c r="KS112" s="201"/>
      <c r="KT112" s="201"/>
      <c r="KU112" s="201">
        <f t="shared" si="60"/>
        <v>0</v>
      </c>
      <c r="KV112" s="201"/>
      <c r="KW112" s="201"/>
      <c r="KX112" s="201"/>
      <c r="KY112" s="201"/>
      <c r="KZ112" s="201"/>
      <c r="LA112" s="201"/>
      <c r="LB112" s="201" t="str">
        <f t="shared" si="61"/>
        <v/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>
        <f t="shared" si="42"/>
        <v>0</v>
      </c>
      <c r="FZ113" s="201"/>
      <c r="GA113" s="201"/>
      <c r="GB113" s="201"/>
      <c r="GC113" s="201"/>
      <c r="GD113" s="201"/>
      <c r="GE113" s="201"/>
      <c r="GF113" s="201">
        <f t="shared" si="43"/>
        <v>0</v>
      </c>
      <c r="GG113" s="201"/>
      <c r="GH113" s="201"/>
      <c r="GI113" s="201"/>
      <c r="GJ113" s="201"/>
      <c r="GK113" s="201"/>
      <c r="GL113" s="201"/>
      <c r="GM113" s="201">
        <f t="shared" si="44"/>
        <v>0</v>
      </c>
      <c r="GN113" s="201"/>
      <c r="GO113" s="201"/>
      <c r="GP113" s="201"/>
      <c r="GQ113" s="201"/>
      <c r="GR113" s="201"/>
      <c r="GS113" s="201"/>
      <c r="GT113" s="201">
        <f t="shared" si="45"/>
        <v>0</v>
      </c>
      <c r="GU113" s="201"/>
      <c r="GV113" s="201"/>
      <c r="GW113" s="201"/>
      <c r="GX113" s="201"/>
      <c r="GY113" s="201"/>
      <c r="GZ113" s="201"/>
      <c r="HA113" s="201">
        <f t="shared" si="46"/>
        <v>0</v>
      </c>
      <c r="HB113" s="201"/>
      <c r="HC113" s="201"/>
      <c r="HD113" s="201"/>
      <c r="HE113" s="201"/>
      <c r="HF113" s="201"/>
      <c r="HG113" s="201"/>
      <c r="HH113" s="201">
        <f t="shared" si="47"/>
        <v>0</v>
      </c>
      <c r="HI113" s="201"/>
      <c r="HJ113" s="201"/>
      <c r="HK113" s="201"/>
      <c r="HL113" s="201"/>
      <c r="HM113" s="201"/>
      <c r="HN113" s="201"/>
      <c r="HO113" s="201">
        <f t="shared" si="48"/>
        <v>0</v>
      </c>
      <c r="HP113" s="201"/>
      <c r="HQ113" s="201"/>
      <c r="HR113" s="201"/>
      <c r="HS113" s="201"/>
      <c r="HT113" s="201"/>
      <c r="HU113" s="201"/>
      <c r="HV113" s="201">
        <f t="shared" si="49"/>
        <v>0</v>
      </c>
      <c r="HW113" s="201"/>
      <c r="HX113" s="201"/>
      <c r="HY113" s="201"/>
      <c r="HZ113" s="201"/>
      <c r="IA113" s="201"/>
      <c r="IB113" s="201"/>
      <c r="IC113" s="201">
        <f t="shared" si="50"/>
        <v>0</v>
      </c>
      <c r="ID113" s="201"/>
      <c r="IE113" s="201"/>
      <c r="IF113" s="201"/>
      <c r="IG113" s="201"/>
      <c r="IH113" s="201"/>
      <c r="II113" s="201"/>
      <c r="IJ113" s="201">
        <f t="shared" si="51"/>
        <v>0</v>
      </c>
      <c r="IK113" s="201"/>
      <c r="IL113" s="201"/>
      <c r="IM113" s="201"/>
      <c r="IN113" s="201"/>
      <c r="IO113" s="201"/>
      <c r="IP113" s="201"/>
      <c r="IQ113" s="201">
        <f t="shared" si="52"/>
        <v>0</v>
      </c>
      <c r="IR113" s="201"/>
      <c r="IS113" s="201"/>
      <c r="IT113" s="201"/>
      <c r="IU113" s="201"/>
      <c r="IV113" s="201"/>
      <c r="IW113" s="201"/>
      <c r="IX113" s="201">
        <f t="shared" si="53"/>
        <v>0</v>
      </c>
      <c r="IY113" s="201"/>
      <c r="IZ113" s="201"/>
      <c r="JA113" s="201"/>
      <c r="JB113" s="201"/>
      <c r="JC113" s="201"/>
      <c r="JD113" s="201"/>
      <c r="JE113" s="201">
        <f t="shared" si="54"/>
        <v>0</v>
      </c>
      <c r="JF113" s="201"/>
      <c r="JG113" s="201"/>
      <c r="JH113" s="201"/>
      <c r="JI113" s="201"/>
      <c r="JJ113" s="201"/>
      <c r="JK113" s="201"/>
      <c r="JL113" s="201" t="e">
        <f t="shared" si="55"/>
        <v>#REF!</v>
      </c>
      <c r="JM113" s="201"/>
      <c r="JN113" s="201"/>
      <c r="JO113" s="201"/>
      <c r="JP113" s="201"/>
      <c r="JQ113" s="201"/>
      <c r="JR113" s="201"/>
      <c r="JS113" s="201">
        <f t="shared" si="56"/>
        <v>0</v>
      </c>
      <c r="JT113" s="201"/>
      <c r="JU113" s="201"/>
      <c r="JV113" s="201"/>
      <c r="JW113" s="201"/>
      <c r="JX113" s="201"/>
      <c r="JY113" s="201"/>
      <c r="JZ113" s="201">
        <f t="shared" si="57"/>
        <v>0</v>
      </c>
      <c r="KA113" s="201"/>
      <c r="KB113" s="201"/>
      <c r="KC113" s="201"/>
      <c r="KD113" s="201"/>
      <c r="KE113" s="201"/>
      <c r="KF113" s="201"/>
      <c r="KG113" s="201">
        <f t="shared" si="58"/>
        <v>0</v>
      </c>
      <c r="KH113" s="201"/>
      <c r="KI113" s="201"/>
      <c r="KJ113" s="201"/>
      <c r="KK113" s="201"/>
      <c r="KL113" s="201"/>
      <c r="KM113" s="201"/>
      <c r="KN113" s="201">
        <f t="shared" si="59"/>
        <v>0</v>
      </c>
      <c r="KO113" s="201"/>
      <c r="KP113" s="201"/>
      <c r="KQ113" s="201"/>
      <c r="KR113" s="201"/>
      <c r="KS113" s="201"/>
      <c r="KT113" s="201"/>
      <c r="KU113" s="201">
        <f t="shared" si="60"/>
        <v>0</v>
      </c>
      <c r="KV113" s="201"/>
      <c r="KW113" s="201"/>
      <c r="KX113" s="201"/>
      <c r="KY113" s="201"/>
      <c r="KZ113" s="201"/>
      <c r="LA113" s="201"/>
      <c r="LB113" s="201" t="str">
        <f t="shared" si="61"/>
        <v/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>
        <f t="shared" si="42"/>
        <v>0</v>
      </c>
      <c r="FZ114" s="201"/>
      <c r="GA114" s="201"/>
      <c r="GB114" s="201"/>
      <c r="GC114" s="201"/>
      <c r="GD114" s="201"/>
      <c r="GE114" s="201"/>
      <c r="GF114" s="201">
        <f t="shared" si="43"/>
        <v>0</v>
      </c>
      <c r="GG114" s="201"/>
      <c r="GH114" s="201"/>
      <c r="GI114" s="201"/>
      <c r="GJ114" s="201"/>
      <c r="GK114" s="201"/>
      <c r="GL114" s="201"/>
      <c r="GM114" s="201">
        <f t="shared" si="44"/>
        <v>20</v>
      </c>
      <c r="GN114" s="201"/>
      <c r="GO114" s="201"/>
      <c r="GP114" s="201"/>
      <c r="GQ114" s="201"/>
      <c r="GR114" s="201"/>
      <c r="GS114" s="201"/>
      <c r="GT114" s="201">
        <f t="shared" si="45"/>
        <v>0</v>
      </c>
      <c r="GU114" s="201"/>
      <c r="GV114" s="201"/>
      <c r="GW114" s="201"/>
      <c r="GX114" s="201"/>
      <c r="GY114" s="201"/>
      <c r="GZ114" s="201"/>
      <c r="HA114" s="201">
        <f t="shared" si="46"/>
        <v>20</v>
      </c>
      <c r="HB114" s="201"/>
      <c r="HC114" s="201"/>
      <c r="HD114" s="201"/>
      <c r="HE114" s="201"/>
      <c r="HF114" s="201"/>
      <c r="HG114" s="201"/>
      <c r="HH114" s="201">
        <f t="shared" si="47"/>
        <v>0</v>
      </c>
      <c r="HI114" s="201"/>
      <c r="HJ114" s="201"/>
      <c r="HK114" s="201"/>
      <c r="HL114" s="201"/>
      <c r="HM114" s="201"/>
      <c r="HN114" s="201"/>
      <c r="HO114" s="201">
        <f t="shared" si="48"/>
        <v>0</v>
      </c>
      <c r="HP114" s="201"/>
      <c r="HQ114" s="201"/>
      <c r="HR114" s="201"/>
      <c r="HS114" s="201"/>
      <c r="HT114" s="201"/>
      <c r="HU114" s="201"/>
      <c r="HV114" s="201">
        <f t="shared" si="49"/>
        <v>20</v>
      </c>
      <c r="HW114" s="201"/>
      <c r="HX114" s="201"/>
      <c r="HY114" s="201"/>
      <c r="HZ114" s="201"/>
      <c r="IA114" s="201"/>
      <c r="IB114" s="201"/>
      <c r="IC114" s="201">
        <f t="shared" si="50"/>
        <v>0</v>
      </c>
      <c r="ID114" s="201"/>
      <c r="IE114" s="201"/>
      <c r="IF114" s="201"/>
      <c r="IG114" s="201"/>
      <c r="IH114" s="201"/>
      <c r="II114" s="201"/>
      <c r="IJ114" s="201">
        <f t="shared" si="51"/>
        <v>20</v>
      </c>
      <c r="IK114" s="201"/>
      <c r="IL114" s="201"/>
      <c r="IM114" s="201"/>
      <c r="IN114" s="201"/>
      <c r="IO114" s="201"/>
      <c r="IP114" s="201"/>
      <c r="IQ114" s="201">
        <f t="shared" si="52"/>
        <v>0</v>
      </c>
      <c r="IR114" s="201"/>
      <c r="IS114" s="201"/>
      <c r="IT114" s="201"/>
      <c r="IU114" s="201"/>
      <c r="IV114" s="201"/>
      <c r="IW114" s="201"/>
      <c r="IX114" s="201">
        <f t="shared" si="53"/>
        <v>0</v>
      </c>
      <c r="IY114" s="201"/>
      <c r="IZ114" s="201"/>
      <c r="JA114" s="201"/>
      <c r="JB114" s="201"/>
      <c r="JC114" s="201"/>
      <c r="JD114" s="201"/>
      <c r="JE114" s="201">
        <f t="shared" si="54"/>
        <v>20</v>
      </c>
      <c r="JF114" s="201"/>
      <c r="JG114" s="201"/>
      <c r="JH114" s="201"/>
      <c r="JI114" s="201"/>
      <c r="JJ114" s="201"/>
      <c r="JK114" s="201"/>
      <c r="JL114" s="201" t="e">
        <f t="shared" si="55"/>
        <v>#REF!</v>
      </c>
      <c r="JM114" s="201"/>
      <c r="JN114" s="201"/>
      <c r="JO114" s="201"/>
      <c r="JP114" s="201"/>
      <c r="JQ114" s="201"/>
      <c r="JR114" s="201"/>
      <c r="JS114" s="201">
        <f t="shared" si="56"/>
        <v>20</v>
      </c>
      <c r="JT114" s="201"/>
      <c r="JU114" s="201"/>
      <c r="JV114" s="201"/>
      <c r="JW114" s="201"/>
      <c r="JX114" s="201"/>
      <c r="JY114" s="201"/>
      <c r="JZ114" s="201">
        <f t="shared" si="57"/>
        <v>0</v>
      </c>
      <c r="KA114" s="201"/>
      <c r="KB114" s="201"/>
      <c r="KC114" s="201"/>
      <c r="KD114" s="201"/>
      <c r="KE114" s="201"/>
      <c r="KF114" s="201"/>
      <c r="KG114" s="201">
        <f t="shared" si="58"/>
        <v>20</v>
      </c>
      <c r="KH114" s="201"/>
      <c r="KI114" s="201"/>
      <c r="KJ114" s="201"/>
      <c r="KK114" s="201"/>
      <c r="KL114" s="201"/>
      <c r="KM114" s="201"/>
      <c r="KN114" s="201">
        <f t="shared" si="59"/>
        <v>0</v>
      </c>
      <c r="KO114" s="201"/>
      <c r="KP114" s="201"/>
      <c r="KQ114" s="201"/>
      <c r="KR114" s="201"/>
      <c r="KS114" s="201"/>
      <c r="KT114" s="201"/>
      <c r="KU114" s="201">
        <f t="shared" si="60"/>
        <v>0</v>
      </c>
      <c r="KV114" s="201"/>
      <c r="KW114" s="201"/>
      <c r="KX114" s="201"/>
      <c r="KY114" s="201"/>
      <c r="KZ114" s="201"/>
      <c r="LA114" s="201"/>
      <c r="LB114" s="201" t="str">
        <f t="shared" si="61"/>
        <v/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>
        <f t="shared" si="42"/>
        <v>0</v>
      </c>
      <c r="FZ115" s="201"/>
      <c r="GA115" s="201"/>
      <c r="GB115" s="201"/>
      <c r="GC115" s="201"/>
      <c r="GD115" s="201"/>
      <c r="GE115" s="201"/>
      <c r="GF115" s="201">
        <f t="shared" si="43"/>
        <v>0</v>
      </c>
      <c r="GG115" s="201"/>
      <c r="GH115" s="201"/>
      <c r="GI115" s="201"/>
      <c r="GJ115" s="201"/>
      <c r="GK115" s="201"/>
      <c r="GL115" s="201"/>
      <c r="GM115" s="201">
        <f t="shared" si="44"/>
        <v>0</v>
      </c>
      <c r="GN115" s="201"/>
      <c r="GO115" s="201"/>
      <c r="GP115" s="201"/>
      <c r="GQ115" s="201"/>
      <c r="GR115" s="201"/>
      <c r="GS115" s="201"/>
      <c r="GT115" s="201">
        <f t="shared" si="45"/>
        <v>0</v>
      </c>
      <c r="GU115" s="201"/>
      <c r="GV115" s="201"/>
      <c r="GW115" s="201"/>
      <c r="GX115" s="201"/>
      <c r="GY115" s="201"/>
      <c r="GZ115" s="201"/>
      <c r="HA115" s="201">
        <f t="shared" si="46"/>
        <v>0</v>
      </c>
      <c r="HB115" s="201"/>
      <c r="HC115" s="201"/>
      <c r="HD115" s="201"/>
      <c r="HE115" s="201"/>
      <c r="HF115" s="201"/>
      <c r="HG115" s="201"/>
      <c r="HH115" s="201">
        <f t="shared" si="47"/>
        <v>0</v>
      </c>
      <c r="HI115" s="201"/>
      <c r="HJ115" s="201"/>
      <c r="HK115" s="201"/>
      <c r="HL115" s="201"/>
      <c r="HM115" s="201"/>
      <c r="HN115" s="201"/>
      <c r="HO115" s="201">
        <f t="shared" si="48"/>
        <v>0</v>
      </c>
      <c r="HP115" s="201"/>
      <c r="HQ115" s="201"/>
      <c r="HR115" s="201"/>
      <c r="HS115" s="201"/>
      <c r="HT115" s="201"/>
      <c r="HU115" s="201"/>
      <c r="HV115" s="201">
        <f t="shared" si="49"/>
        <v>20</v>
      </c>
      <c r="HW115" s="201"/>
      <c r="HX115" s="201"/>
      <c r="HY115" s="201"/>
      <c r="HZ115" s="201"/>
      <c r="IA115" s="201"/>
      <c r="IB115" s="201"/>
      <c r="IC115" s="201">
        <f t="shared" si="50"/>
        <v>0</v>
      </c>
      <c r="ID115" s="201"/>
      <c r="IE115" s="201"/>
      <c r="IF115" s="201"/>
      <c r="IG115" s="201"/>
      <c r="IH115" s="201"/>
      <c r="II115" s="201"/>
      <c r="IJ115" s="201">
        <f t="shared" si="51"/>
        <v>0</v>
      </c>
      <c r="IK115" s="201"/>
      <c r="IL115" s="201"/>
      <c r="IM115" s="201"/>
      <c r="IN115" s="201"/>
      <c r="IO115" s="201"/>
      <c r="IP115" s="201"/>
      <c r="IQ115" s="201">
        <f t="shared" si="52"/>
        <v>0</v>
      </c>
      <c r="IR115" s="201"/>
      <c r="IS115" s="201"/>
      <c r="IT115" s="201"/>
      <c r="IU115" s="201"/>
      <c r="IV115" s="201"/>
      <c r="IW115" s="201"/>
      <c r="IX115" s="201">
        <f t="shared" si="53"/>
        <v>0</v>
      </c>
      <c r="IY115" s="201"/>
      <c r="IZ115" s="201"/>
      <c r="JA115" s="201"/>
      <c r="JB115" s="201"/>
      <c r="JC115" s="201"/>
      <c r="JD115" s="201"/>
      <c r="JE115" s="201">
        <f t="shared" si="54"/>
        <v>20</v>
      </c>
      <c r="JF115" s="201"/>
      <c r="JG115" s="201"/>
      <c r="JH115" s="201"/>
      <c r="JI115" s="201"/>
      <c r="JJ115" s="201"/>
      <c r="JK115" s="201"/>
      <c r="JL115" s="201" t="e">
        <f t="shared" si="55"/>
        <v>#REF!</v>
      </c>
      <c r="JM115" s="201"/>
      <c r="JN115" s="201"/>
      <c r="JO115" s="201"/>
      <c r="JP115" s="201"/>
      <c r="JQ115" s="201"/>
      <c r="JR115" s="201"/>
      <c r="JS115" s="201">
        <f t="shared" si="56"/>
        <v>0</v>
      </c>
      <c r="JT115" s="201"/>
      <c r="JU115" s="201"/>
      <c r="JV115" s="201"/>
      <c r="JW115" s="201"/>
      <c r="JX115" s="201"/>
      <c r="JY115" s="201"/>
      <c r="JZ115" s="201">
        <f t="shared" si="57"/>
        <v>0</v>
      </c>
      <c r="KA115" s="201"/>
      <c r="KB115" s="201"/>
      <c r="KC115" s="201"/>
      <c r="KD115" s="201"/>
      <c r="KE115" s="201"/>
      <c r="KF115" s="201"/>
      <c r="KG115" s="201">
        <f t="shared" si="58"/>
        <v>0</v>
      </c>
      <c r="KH115" s="201"/>
      <c r="KI115" s="201"/>
      <c r="KJ115" s="201"/>
      <c r="KK115" s="201"/>
      <c r="KL115" s="201"/>
      <c r="KM115" s="201"/>
      <c r="KN115" s="201">
        <f t="shared" si="59"/>
        <v>0</v>
      </c>
      <c r="KO115" s="201"/>
      <c r="KP115" s="201"/>
      <c r="KQ115" s="201"/>
      <c r="KR115" s="201"/>
      <c r="KS115" s="201"/>
      <c r="KT115" s="201"/>
      <c r="KU115" s="201">
        <f t="shared" si="60"/>
        <v>20</v>
      </c>
      <c r="KV115" s="201"/>
      <c r="KW115" s="201"/>
      <c r="KX115" s="201"/>
      <c r="KY115" s="201"/>
      <c r="KZ115" s="201"/>
      <c r="LA115" s="201"/>
      <c r="LB115" s="201" t="str">
        <f t="shared" si="61"/>
        <v/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>
        <f t="shared" si="42"/>
        <v>0</v>
      </c>
      <c r="FZ116" s="201"/>
      <c r="GA116" s="201"/>
      <c r="GB116" s="201"/>
      <c r="GC116" s="201"/>
      <c r="GD116" s="201"/>
      <c r="GE116" s="201"/>
      <c r="GF116" s="201">
        <f t="shared" si="43"/>
        <v>0</v>
      </c>
      <c r="GG116" s="201"/>
      <c r="GH116" s="201"/>
      <c r="GI116" s="201"/>
      <c r="GJ116" s="201"/>
      <c r="GK116" s="201"/>
      <c r="GL116" s="201"/>
      <c r="GM116" s="201">
        <f t="shared" si="44"/>
        <v>20</v>
      </c>
      <c r="GN116" s="201"/>
      <c r="GO116" s="201"/>
      <c r="GP116" s="201"/>
      <c r="GQ116" s="201"/>
      <c r="GR116" s="201"/>
      <c r="GS116" s="201"/>
      <c r="GT116" s="201">
        <f t="shared" si="45"/>
        <v>20</v>
      </c>
      <c r="GU116" s="201"/>
      <c r="GV116" s="201"/>
      <c r="GW116" s="201"/>
      <c r="GX116" s="201"/>
      <c r="GY116" s="201"/>
      <c r="GZ116" s="201"/>
      <c r="HA116" s="201">
        <f t="shared" si="46"/>
        <v>20</v>
      </c>
      <c r="HB116" s="201"/>
      <c r="HC116" s="201"/>
      <c r="HD116" s="201"/>
      <c r="HE116" s="201"/>
      <c r="HF116" s="201"/>
      <c r="HG116" s="201"/>
      <c r="HH116" s="201">
        <f t="shared" si="47"/>
        <v>0</v>
      </c>
      <c r="HI116" s="201"/>
      <c r="HJ116" s="201"/>
      <c r="HK116" s="201"/>
      <c r="HL116" s="201"/>
      <c r="HM116" s="201"/>
      <c r="HN116" s="201"/>
      <c r="HO116" s="201">
        <f t="shared" si="48"/>
        <v>0</v>
      </c>
      <c r="HP116" s="201"/>
      <c r="HQ116" s="201"/>
      <c r="HR116" s="201"/>
      <c r="HS116" s="201"/>
      <c r="HT116" s="201"/>
      <c r="HU116" s="201"/>
      <c r="HV116" s="201">
        <f t="shared" si="49"/>
        <v>20</v>
      </c>
      <c r="HW116" s="201"/>
      <c r="HX116" s="201"/>
      <c r="HY116" s="201"/>
      <c r="HZ116" s="201"/>
      <c r="IA116" s="201"/>
      <c r="IB116" s="201"/>
      <c r="IC116" s="201">
        <f t="shared" si="50"/>
        <v>0</v>
      </c>
      <c r="ID116" s="201"/>
      <c r="IE116" s="201"/>
      <c r="IF116" s="201"/>
      <c r="IG116" s="201"/>
      <c r="IH116" s="201"/>
      <c r="II116" s="201"/>
      <c r="IJ116" s="201">
        <f t="shared" si="51"/>
        <v>20</v>
      </c>
      <c r="IK116" s="201"/>
      <c r="IL116" s="201"/>
      <c r="IM116" s="201"/>
      <c r="IN116" s="201"/>
      <c r="IO116" s="201"/>
      <c r="IP116" s="201"/>
      <c r="IQ116" s="201">
        <f t="shared" si="52"/>
        <v>20</v>
      </c>
      <c r="IR116" s="201"/>
      <c r="IS116" s="201"/>
      <c r="IT116" s="201"/>
      <c r="IU116" s="201"/>
      <c r="IV116" s="201"/>
      <c r="IW116" s="201"/>
      <c r="IX116" s="201">
        <f t="shared" si="53"/>
        <v>0</v>
      </c>
      <c r="IY116" s="201"/>
      <c r="IZ116" s="201"/>
      <c r="JA116" s="201"/>
      <c r="JB116" s="201"/>
      <c r="JC116" s="201"/>
      <c r="JD116" s="201"/>
      <c r="JE116" s="201">
        <f t="shared" si="54"/>
        <v>20</v>
      </c>
      <c r="JF116" s="201"/>
      <c r="JG116" s="201"/>
      <c r="JH116" s="201"/>
      <c r="JI116" s="201"/>
      <c r="JJ116" s="201"/>
      <c r="JK116" s="201"/>
      <c r="JL116" s="201" t="e">
        <f t="shared" si="55"/>
        <v>#REF!</v>
      </c>
      <c r="JM116" s="201"/>
      <c r="JN116" s="201"/>
      <c r="JO116" s="201"/>
      <c r="JP116" s="201"/>
      <c r="JQ116" s="201"/>
      <c r="JR116" s="201"/>
      <c r="JS116" s="201">
        <f t="shared" si="56"/>
        <v>0</v>
      </c>
      <c r="JT116" s="201"/>
      <c r="JU116" s="201"/>
      <c r="JV116" s="201"/>
      <c r="JW116" s="201"/>
      <c r="JX116" s="201"/>
      <c r="JY116" s="201"/>
      <c r="JZ116" s="201">
        <f t="shared" si="57"/>
        <v>0</v>
      </c>
      <c r="KA116" s="201"/>
      <c r="KB116" s="201"/>
      <c r="KC116" s="201"/>
      <c r="KD116" s="201"/>
      <c r="KE116" s="201"/>
      <c r="KF116" s="201"/>
      <c r="KG116" s="201">
        <f t="shared" si="58"/>
        <v>20</v>
      </c>
      <c r="KH116" s="201"/>
      <c r="KI116" s="201"/>
      <c r="KJ116" s="201"/>
      <c r="KK116" s="201"/>
      <c r="KL116" s="201"/>
      <c r="KM116" s="201"/>
      <c r="KN116" s="201">
        <f t="shared" si="59"/>
        <v>0</v>
      </c>
      <c r="KO116" s="201"/>
      <c r="KP116" s="201"/>
      <c r="KQ116" s="201"/>
      <c r="KR116" s="201"/>
      <c r="KS116" s="201"/>
      <c r="KT116" s="201"/>
      <c r="KU116" s="201">
        <f t="shared" si="60"/>
        <v>0</v>
      </c>
      <c r="KV116" s="201"/>
      <c r="KW116" s="201"/>
      <c r="KX116" s="201"/>
      <c r="KY116" s="201"/>
      <c r="KZ116" s="201"/>
      <c r="LA116" s="201"/>
      <c r="LB116" s="201" t="str">
        <f t="shared" si="61"/>
        <v/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>
        <f t="shared" si="42"/>
        <v>0</v>
      </c>
      <c r="FZ117" s="201"/>
      <c r="GA117" s="201"/>
      <c r="GB117" s="201"/>
      <c r="GC117" s="201"/>
      <c r="GD117" s="201"/>
      <c r="GE117" s="201"/>
      <c r="GF117" s="201">
        <f t="shared" si="43"/>
        <v>20</v>
      </c>
      <c r="GG117" s="201"/>
      <c r="GH117" s="201"/>
      <c r="GI117" s="201"/>
      <c r="GJ117" s="201"/>
      <c r="GK117" s="201"/>
      <c r="GL117" s="201"/>
      <c r="GM117" s="201">
        <f t="shared" si="44"/>
        <v>20</v>
      </c>
      <c r="GN117" s="201"/>
      <c r="GO117" s="201"/>
      <c r="GP117" s="201"/>
      <c r="GQ117" s="201"/>
      <c r="GR117" s="201"/>
      <c r="GS117" s="201"/>
      <c r="GT117" s="201">
        <f t="shared" si="45"/>
        <v>0</v>
      </c>
      <c r="GU117" s="201"/>
      <c r="GV117" s="201"/>
      <c r="GW117" s="201"/>
      <c r="GX117" s="201"/>
      <c r="GY117" s="201"/>
      <c r="GZ117" s="201"/>
      <c r="HA117" s="201">
        <f t="shared" si="46"/>
        <v>20</v>
      </c>
      <c r="HB117" s="201"/>
      <c r="HC117" s="201"/>
      <c r="HD117" s="201"/>
      <c r="HE117" s="201"/>
      <c r="HF117" s="201"/>
      <c r="HG117" s="201"/>
      <c r="HH117" s="201">
        <f t="shared" si="47"/>
        <v>0</v>
      </c>
      <c r="HI117" s="201"/>
      <c r="HJ117" s="201"/>
      <c r="HK117" s="201"/>
      <c r="HL117" s="201"/>
      <c r="HM117" s="201"/>
      <c r="HN117" s="201"/>
      <c r="HO117" s="201">
        <f t="shared" si="48"/>
        <v>0</v>
      </c>
      <c r="HP117" s="201"/>
      <c r="HQ117" s="201"/>
      <c r="HR117" s="201"/>
      <c r="HS117" s="201"/>
      <c r="HT117" s="201"/>
      <c r="HU117" s="201"/>
      <c r="HV117" s="201">
        <f t="shared" si="49"/>
        <v>0</v>
      </c>
      <c r="HW117" s="201"/>
      <c r="HX117" s="201"/>
      <c r="HY117" s="201"/>
      <c r="HZ117" s="201"/>
      <c r="IA117" s="201"/>
      <c r="IB117" s="201"/>
      <c r="IC117" s="201">
        <f t="shared" si="50"/>
        <v>0</v>
      </c>
      <c r="ID117" s="201"/>
      <c r="IE117" s="201"/>
      <c r="IF117" s="201"/>
      <c r="IG117" s="201"/>
      <c r="IH117" s="201"/>
      <c r="II117" s="201"/>
      <c r="IJ117" s="201">
        <f t="shared" si="51"/>
        <v>20</v>
      </c>
      <c r="IK117" s="201"/>
      <c r="IL117" s="201"/>
      <c r="IM117" s="201"/>
      <c r="IN117" s="201"/>
      <c r="IO117" s="201"/>
      <c r="IP117" s="201"/>
      <c r="IQ117" s="201">
        <f t="shared" si="52"/>
        <v>20</v>
      </c>
      <c r="IR117" s="201"/>
      <c r="IS117" s="201"/>
      <c r="IT117" s="201"/>
      <c r="IU117" s="201"/>
      <c r="IV117" s="201"/>
      <c r="IW117" s="201"/>
      <c r="IX117" s="201">
        <f t="shared" si="53"/>
        <v>0</v>
      </c>
      <c r="IY117" s="201"/>
      <c r="IZ117" s="201"/>
      <c r="JA117" s="201"/>
      <c r="JB117" s="201"/>
      <c r="JC117" s="201"/>
      <c r="JD117" s="201"/>
      <c r="JE117" s="201">
        <f t="shared" si="54"/>
        <v>20</v>
      </c>
      <c r="JF117" s="201"/>
      <c r="JG117" s="201"/>
      <c r="JH117" s="201"/>
      <c r="JI117" s="201"/>
      <c r="JJ117" s="201"/>
      <c r="JK117" s="201"/>
      <c r="JL117" s="201" t="e">
        <f t="shared" si="55"/>
        <v>#REF!</v>
      </c>
      <c r="JM117" s="201"/>
      <c r="JN117" s="201"/>
      <c r="JO117" s="201"/>
      <c r="JP117" s="201"/>
      <c r="JQ117" s="201"/>
      <c r="JR117" s="201"/>
      <c r="JS117" s="201">
        <f t="shared" si="56"/>
        <v>0</v>
      </c>
      <c r="JT117" s="201"/>
      <c r="JU117" s="201"/>
      <c r="JV117" s="201"/>
      <c r="JW117" s="201"/>
      <c r="JX117" s="201"/>
      <c r="JY117" s="201"/>
      <c r="JZ117" s="201">
        <f t="shared" si="57"/>
        <v>0</v>
      </c>
      <c r="KA117" s="201"/>
      <c r="KB117" s="201"/>
      <c r="KC117" s="201"/>
      <c r="KD117" s="201"/>
      <c r="KE117" s="201"/>
      <c r="KF117" s="201"/>
      <c r="KG117" s="201">
        <f t="shared" si="58"/>
        <v>0</v>
      </c>
      <c r="KH117" s="201"/>
      <c r="KI117" s="201"/>
      <c r="KJ117" s="201"/>
      <c r="KK117" s="201"/>
      <c r="KL117" s="201"/>
      <c r="KM117" s="201"/>
      <c r="KN117" s="201">
        <f t="shared" si="59"/>
        <v>0</v>
      </c>
      <c r="KO117" s="201"/>
      <c r="KP117" s="201"/>
      <c r="KQ117" s="201"/>
      <c r="KR117" s="201"/>
      <c r="KS117" s="201"/>
      <c r="KT117" s="201"/>
      <c r="KU117" s="201">
        <f t="shared" si="60"/>
        <v>0</v>
      </c>
      <c r="KV117" s="201"/>
      <c r="KW117" s="201"/>
      <c r="KX117" s="201"/>
      <c r="KY117" s="201"/>
      <c r="KZ117" s="201"/>
      <c r="LA117" s="201"/>
      <c r="LB117" s="201" t="str">
        <f t="shared" si="61"/>
        <v/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>
        <f t="shared" si="42"/>
        <v>0</v>
      </c>
      <c r="FZ118" s="201"/>
      <c r="GA118" s="201"/>
      <c r="GB118" s="201"/>
      <c r="GC118" s="201"/>
      <c r="GD118" s="201"/>
      <c r="GE118" s="201"/>
      <c r="GF118" s="201">
        <f t="shared" si="43"/>
        <v>0</v>
      </c>
      <c r="GG118" s="201"/>
      <c r="GH118" s="201"/>
      <c r="GI118" s="201"/>
      <c r="GJ118" s="201"/>
      <c r="GK118" s="201"/>
      <c r="GL118" s="201"/>
      <c r="GM118" s="201">
        <f t="shared" si="44"/>
        <v>0</v>
      </c>
      <c r="GN118" s="201"/>
      <c r="GO118" s="201"/>
      <c r="GP118" s="201"/>
      <c r="GQ118" s="201"/>
      <c r="GR118" s="201"/>
      <c r="GS118" s="201"/>
      <c r="GT118" s="201">
        <f t="shared" si="45"/>
        <v>0</v>
      </c>
      <c r="GU118" s="201"/>
      <c r="GV118" s="201"/>
      <c r="GW118" s="201"/>
      <c r="GX118" s="201"/>
      <c r="GY118" s="201"/>
      <c r="GZ118" s="201"/>
      <c r="HA118" s="201">
        <f t="shared" si="46"/>
        <v>20</v>
      </c>
      <c r="HB118" s="201"/>
      <c r="HC118" s="201"/>
      <c r="HD118" s="201"/>
      <c r="HE118" s="201"/>
      <c r="HF118" s="201"/>
      <c r="HG118" s="201"/>
      <c r="HH118" s="201">
        <f t="shared" si="47"/>
        <v>0</v>
      </c>
      <c r="HI118" s="201"/>
      <c r="HJ118" s="201"/>
      <c r="HK118" s="201"/>
      <c r="HL118" s="201"/>
      <c r="HM118" s="201"/>
      <c r="HN118" s="201"/>
      <c r="HO118" s="201">
        <f t="shared" si="48"/>
        <v>0</v>
      </c>
      <c r="HP118" s="201"/>
      <c r="HQ118" s="201"/>
      <c r="HR118" s="201"/>
      <c r="HS118" s="201"/>
      <c r="HT118" s="201"/>
      <c r="HU118" s="201"/>
      <c r="HV118" s="201">
        <f t="shared" si="49"/>
        <v>20</v>
      </c>
      <c r="HW118" s="201"/>
      <c r="HX118" s="201"/>
      <c r="HY118" s="201"/>
      <c r="HZ118" s="201"/>
      <c r="IA118" s="201"/>
      <c r="IB118" s="201"/>
      <c r="IC118" s="201">
        <f t="shared" si="50"/>
        <v>0</v>
      </c>
      <c r="ID118" s="201"/>
      <c r="IE118" s="201"/>
      <c r="IF118" s="201"/>
      <c r="IG118" s="201"/>
      <c r="IH118" s="201"/>
      <c r="II118" s="201"/>
      <c r="IJ118" s="201">
        <f t="shared" si="51"/>
        <v>20</v>
      </c>
      <c r="IK118" s="201"/>
      <c r="IL118" s="201"/>
      <c r="IM118" s="201"/>
      <c r="IN118" s="201"/>
      <c r="IO118" s="201"/>
      <c r="IP118" s="201"/>
      <c r="IQ118" s="201">
        <f t="shared" si="52"/>
        <v>0</v>
      </c>
      <c r="IR118" s="201"/>
      <c r="IS118" s="201"/>
      <c r="IT118" s="201"/>
      <c r="IU118" s="201"/>
      <c r="IV118" s="201"/>
      <c r="IW118" s="201"/>
      <c r="IX118" s="201">
        <f t="shared" si="53"/>
        <v>0</v>
      </c>
      <c r="IY118" s="201"/>
      <c r="IZ118" s="201"/>
      <c r="JA118" s="201"/>
      <c r="JB118" s="201"/>
      <c r="JC118" s="201"/>
      <c r="JD118" s="201"/>
      <c r="JE118" s="201">
        <f t="shared" si="54"/>
        <v>20</v>
      </c>
      <c r="JF118" s="201"/>
      <c r="JG118" s="201"/>
      <c r="JH118" s="201"/>
      <c r="JI118" s="201"/>
      <c r="JJ118" s="201"/>
      <c r="JK118" s="201"/>
      <c r="JL118" s="201" t="e">
        <f t="shared" si="55"/>
        <v>#REF!</v>
      </c>
      <c r="JM118" s="201"/>
      <c r="JN118" s="201"/>
      <c r="JO118" s="201"/>
      <c r="JP118" s="201"/>
      <c r="JQ118" s="201"/>
      <c r="JR118" s="201"/>
      <c r="JS118" s="201">
        <f t="shared" si="56"/>
        <v>0</v>
      </c>
      <c r="JT118" s="201"/>
      <c r="JU118" s="201"/>
      <c r="JV118" s="201"/>
      <c r="JW118" s="201"/>
      <c r="JX118" s="201"/>
      <c r="JY118" s="201"/>
      <c r="JZ118" s="201">
        <f t="shared" si="57"/>
        <v>0</v>
      </c>
      <c r="KA118" s="201"/>
      <c r="KB118" s="201"/>
      <c r="KC118" s="201"/>
      <c r="KD118" s="201"/>
      <c r="KE118" s="201"/>
      <c r="KF118" s="201"/>
      <c r="KG118" s="201">
        <f t="shared" si="58"/>
        <v>40</v>
      </c>
      <c r="KH118" s="201"/>
      <c r="KI118" s="201"/>
      <c r="KJ118" s="201"/>
      <c r="KK118" s="201"/>
      <c r="KL118" s="201"/>
      <c r="KM118" s="201"/>
      <c r="KN118" s="201">
        <f t="shared" si="59"/>
        <v>0</v>
      </c>
      <c r="KO118" s="201"/>
      <c r="KP118" s="201"/>
      <c r="KQ118" s="201"/>
      <c r="KR118" s="201"/>
      <c r="KS118" s="201"/>
      <c r="KT118" s="201"/>
      <c r="KU118" s="201">
        <f t="shared" si="60"/>
        <v>0</v>
      </c>
      <c r="KV118" s="201"/>
      <c r="KW118" s="201"/>
      <c r="KX118" s="201"/>
      <c r="KY118" s="201"/>
      <c r="KZ118" s="201"/>
      <c r="LA118" s="201"/>
      <c r="LB118" s="201" t="str">
        <f t="shared" si="61"/>
        <v/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>
        <f t="shared" si="42"/>
        <v>0</v>
      </c>
      <c r="FZ119" s="201"/>
      <c r="GA119" s="201"/>
      <c r="GB119" s="201"/>
      <c r="GC119" s="201"/>
      <c r="GD119" s="201"/>
      <c r="GE119" s="201"/>
      <c r="GF119" s="201">
        <f t="shared" si="43"/>
        <v>0</v>
      </c>
      <c r="GG119" s="201"/>
      <c r="GH119" s="201"/>
      <c r="GI119" s="201"/>
      <c r="GJ119" s="201"/>
      <c r="GK119" s="201"/>
      <c r="GL119" s="201"/>
      <c r="GM119" s="201">
        <f t="shared" si="44"/>
        <v>0</v>
      </c>
      <c r="GN119" s="201"/>
      <c r="GO119" s="201"/>
      <c r="GP119" s="201"/>
      <c r="GQ119" s="201"/>
      <c r="GR119" s="201"/>
      <c r="GS119" s="201"/>
      <c r="GT119" s="201">
        <f t="shared" si="45"/>
        <v>0</v>
      </c>
      <c r="GU119" s="201"/>
      <c r="GV119" s="201"/>
      <c r="GW119" s="201"/>
      <c r="GX119" s="201"/>
      <c r="GY119" s="201"/>
      <c r="GZ119" s="201"/>
      <c r="HA119" s="201">
        <f t="shared" si="46"/>
        <v>0</v>
      </c>
      <c r="HB119" s="201"/>
      <c r="HC119" s="201"/>
      <c r="HD119" s="201"/>
      <c r="HE119" s="201"/>
      <c r="HF119" s="201"/>
      <c r="HG119" s="201"/>
      <c r="HH119" s="201">
        <f t="shared" si="47"/>
        <v>0</v>
      </c>
      <c r="HI119" s="201"/>
      <c r="HJ119" s="201"/>
      <c r="HK119" s="201"/>
      <c r="HL119" s="201"/>
      <c r="HM119" s="201"/>
      <c r="HN119" s="201"/>
      <c r="HO119" s="201">
        <f t="shared" si="48"/>
        <v>0</v>
      </c>
      <c r="HP119" s="201"/>
      <c r="HQ119" s="201"/>
      <c r="HR119" s="201"/>
      <c r="HS119" s="201"/>
      <c r="HT119" s="201"/>
      <c r="HU119" s="201"/>
      <c r="HV119" s="201">
        <f t="shared" si="49"/>
        <v>0</v>
      </c>
      <c r="HW119" s="201"/>
      <c r="HX119" s="201"/>
      <c r="HY119" s="201"/>
      <c r="HZ119" s="201"/>
      <c r="IA119" s="201"/>
      <c r="IB119" s="201"/>
      <c r="IC119" s="201">
        <f t="shared" si="50"/>
        <v>0</v>
      </c>
      <c r="ID119" s="201"/>
      <c r="IE119" s="201"/>
      <c r="IF119" s="201"/>
      <c r="IG119" s="201"/>
      <c r="IH119" s="201"/>
      <c r="II119" s="201"/>
      <c r="IJ119" s="201">
        <f t="shared" si="51"/>
        <v>0</v>
      </c>
      <c r="IK119" s="201"/>
      <c r="IL119" s="201"/>
      <c r="IM119" s="201"/>
      <c r="IN119" s="201"/>
      <c r="IO119" s="201"/>
      <c r="IP119" s="201"/>
      <c r="IQ119" s="201">
        <f t="shared" si="52"/>
        <v>0</v>
      </c>
      <c r="IR119" s="201"/>
      <c r="IS119" s="201"/>
      <c r="IT119" s="201"/>
      <c r="IU119" s="201"/>
      <c r="IV119" s="201"/>
      <c r="IW119" s="201"/>
      <c r="IX119" s="201">
        <f t="shared" si="53"/>
        <v>0</v>
      </c>
      <c r="IY119" s="201"/>
      <c r="IZ119" s="201"/>
      <c r="JA119" s="201"/>
      <c r="JB119" s="201"/>
      <c r="JC119" s="201"/>
      <c r="JD119" s="201"/>
      <c r="JE119" s="201">
        <f t="shared" si="54"/>
        <v>0</v>
      </c>
      <c r="JF119" s="201"/>
      <c r="JG119" s="201"/>
      <c r="JH119" s="201"/>
      <c r="JI119" s="201"/>
      <c r="JJ119" s="201"/>
      <c r="JK119" s="201"/>
      <c r="JL119" s="201" t="e">
        <f t="shared" si="55"/>
        <v>#REF!</v>
      </c>
      <c r="JM119" s="201"/>
      <c r="JN119" s="201"/>
      <c r="JO119" s="201"/>
      <c r="JP119" s="201"/>
      <c r="JQ119" s="201"/>
      <c r="JR119" s="201"/>
      <c r="JS119" s="201">
        <f t="shared" si="56"/>
        <v>0</v>
      </c>
      <c r="JT119" s="201"/>
      <c r="JU119" s="201"/>
      <c r="JV119" s="201"/>
      <c r="JW119" s="201"/>
      <c r="JX119" s="201"/>
      <c r="JY119" s="201"/>
      <c r="JZ119" s="201">
        <f t="shared" si="57"/>
        <v>0</v>
      </c>
      <c r="KA119" s="201"/>
      <c r="KB119" s="201"/>
      <c r="KC119" s="201"/>
      <c r="KD119" s="201"/>
      <c r="KE119" s="201"/>
      <c r="KF119" s="201"/>
      <c r="KG119" s="201">
        <f t="shared" si="58"/>
        <v>0</v>
      </c>
      <c r="KH119" s="201"/>
      <c r="KI119" s="201"/>
      <c r="KJ119" s="201"/>
      <c r="KK119" s="201"/>
      <c r="KL119" s="201"/>
      <c r="KM119" s="201"/>
      <c r="KN119" s="201">
        <f t="shared" si="59"/>
        <v>0</v>
      </c>
      <c r="KO119" s="201"/>
      <c r="KP119" s="201"/>
      <c r="KQ119" s="201"/>
      <c r="KR119" s="201"/>
      <c r="KS119" s="201"/>
      <c r="KT119" s="201"/>
      <c r="KU119" s="201">
        <f t="shared" si="60"/>
        <v>0</v>
      </c>
      <c r="KV119" s="201"/>
      <c r="KW119" s="201"/>
      <c r="KX119" s="201"/>
      <c r="KY119" s="201"/>
      <c r="KZ119" s="201"/>
      <c r="LA119" s="201"/>
      <c r="LB119" s="201" t="str">
        <f t="shared" si="61"/>
        <v/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>
        <f t="shared" si="42"/>
        <v>0</v>
      </c>
      <c r="FZ120" s="201"/>
      <c r="GA120" s="201"/>
      <c r="GB120" s="201"/>
      <c r="GC120" s="201"/>
      <c r="GD120" s="201"/>
      <c r="GE120" s="201"/>
      <c r="GF120" s="201">
        <f t="shared" si="43"/>
        <v>20</v>
      </c>
      <c r="GG120" s="201"/>
      <c r="GH120" s="201"/>
      <c r="GI120" s="201"/>
      <c r="GJ120" s="201"/>
      <c r="GK120" s="201"/>
      <c r="GL120" s="201"/>
      <c r="GM120" s="201">
        <f t="shared" si="44"/>
        <v>20</v>
      </c>
      <c r="GN120" s="201"/>
      <c r="GO120" s="201"/>
      <c r="GP120" s="201"/>
      <c r="GQ120" s="201"/>
      <c r="GR120" s="201"/>
      <c r="GS120" s="201"/>
      <c r="GT120" s="201">
        <f t="shared" si="45"/>
        <v>20</v>
      </c>
      <c r="GU120" s="201"/>
      <c r="GV120" s="201"/>
      <c r="GW120" s="201"/>
      <c r="GX120" s="201"/>
      <c r="GY120" s="201"/>
      <c r="GZ120" s="201"/>
      <c r="HA120" s="201">
        <f t="shared" si="46"/>
        <v>0</v>
      </c>
      <c r="HB120" s="201"/>
      <c r="HC120" s="201"/>
      <c r="HD120" s="201"/>
      <c r="HE120" s="201"/>
      <c r="HF120" s="201"/>
      <c r="HG120" s="201"/>
      <c r="HH120" s="201">
        <f t="shared" si="47"/>
        <v>0</v>
      </c>
      <c r="HI120" s="201"/>
      <c r="HJ120" s="201"/>
      <c r="HK120" s="201"/>
      <c r="HL120" s="201"/>
      <c r="HM120" s="201"/>
      <c r="HN120" s="201"/>
      <c r="HO120" s="201">
        <f t="shared" si="48"/>
        <v>0</v>
      </c>
      <c r="HP120" s="201"/>
      <c r="HQ120" s="201"/>
      <c r="HR120" s="201"/>
      <c r="HS120" s="201"/>
      <c r="HT120" s="201"/>
      <c r="HU120" s="201"/>
      <c r="HV120" s="201">
        <f t="shared" si="49"/>
        <v>0</v>
      </c>
      <c r="HW120" s="201"/>
      <c r="HX120" s="201"/>
      <c r="HY120" s="201"/>
      <c r="HZ120" s="201"/>
      <c r="IA120" s="201"/>
      <c r="IB120" s="201"/>
      <c r="IC120" s="201">
        <f t="shared" si="50"/>
        <v>0</v>
      </c>
      <c r="ID120" s="201"/>
      <c r="IE120" s="201"/>
      <c r="IF120" s="201"/>
      <c r="IG120" s="201"/>
      <c r="IH120" s="201"/>
      <c r="II120" s="201"/>
      <c r="IJ120" s="201">
        <f t="shared" si="51"/>
        <v>0</v>
      </c>
      <c r="IK120" s="201"/>
      <c r="IL120" s="201"/>
      <c r="IM120" s="201"/>
      <c r="IN120" s="201"/>
      <c r="IO120" s="201"/>
      <c r="IP120" s="201"/>
      <c r="IQ120" s="201">
        <f t="shared" si="52"/>
        <v>0</v>
      </c>
      <c r="IR120" s="201"/>
      <c r="IS120" s="201"/>
      <c r="IT120" s="201"/>
      <c r="IU120" s="201"/>
      <c r="IV120" s="201"/>
      <c r="IW120" s="201"/>
      <c r="IX120" s="201">
        <f t="shared" si="53"/>
        <v>20</v>
      </c>
      <c r="IY120" s="201"/>
      <c r="IZ120" s="201"/>
      <c r="JA120" s="201"/>
      <c r="JB120" s="201"/>
      <c r="JC120" s="201"/>
      <c r="JD120" s="201"/>
      <c r="JE120" s="201">
        <f t="shared" si="54"/>
        <v>20</v>
      </c>
      <c r="JF120" s="201"/>
      <c r="JG120" s="201"/>
      <c r="JH120" s="201"/>
      <c r="JI120" s="201"/>
      <c r="JJ120" s="201"/>
      <c r="JK120" s="201"/>
      <c r="JL120" s="201" t="e">
        <f t="shared" si="55"/>
        <v>#REF!</v>
      </c>
      <c r="JM120" s="201"/>
      <c r="JN120" s="201"/>
      <c r="JO120" s="201"/>
      <c r="JP120" s="201"/>
      <c r="JQ120" s="201"/>
      <c r="JR120" s="201"/>
      <c r="JS120" s="201">
        <f t="shared" si="56"/>
        <v>0</v>
      </c>
      <c r="JT120" s="201"/>
      <c r="JU120" s="201"/>
      <c r="JV120" s="201"/>
      <c r="JW120" s="201"/>
      <c r="JX120" s="201"/>
      <c r="JY120" s="201"/>
      <c r="JZ120" s="201">
        <f t="shared" si="57"/>
        <v>0</v>
      </c>
      <c r="KA120" s="201"/>
      <c r="KB120" s="201"/>
      <c r="KC120" s="201"/>
      <c r="KD120" s="201"/>
      <c r="KE120" s="201"/>
      <c r="KF120" s="201"/>
      <c r="KG120" s="201">
        <f t="shared" si="58"/>
        <v>40</v>
      </c>
      <c r="KH120" s="201"/>
      <c r="KI120" s="201"/>
      <c r="KJ120" s="201"/>
      <c r="KK120" s="201"/>
      <c r="KL120" s="201"/>
      <c r="KM120" s="201"/>
      <c r="KN120" s="201">
        <f t="shared" si="59"/>
        <v>0</v>
      </c>
      <c r="KO120" s="201"/>
      <c r="KP120" s="201"/>
      <c r="KQ120" s="201"/>
      <c r="KR120" s="201"/>
      <c r="KS120" s="201"/>
      <c r="KT120" s="201"/>
      <c r="KU120" s="201">
        <f t="shared" si="60"/>
        <v>0</v>
      </c>
      <c r="KV120" s="201"/>
      <c r="KW120" s="201"/>
      <c r="KX120" s="201"/>
      <c r="KY120" s="201"/>
      <c r="KZ120" s="201"/>
      <c r="LA120" s="201"/>
      <c r="LB120" s="201" t="str">
        <f t="shared" si="61"/>
        <v/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>
        <f t="shared" si="42"/>
        <v>0</v>
      </c>
      <c r="FZ121" s="201"/>
      <c r="GA121" s="201"/>
      <c r="GB121" s="201"/>
      <c r="GC121" s="201"/>
      <c r="GD121" s="201"/>
      <c r="GE121" s="201"/>
      <c r="GF121" s="201">
        <f t="shared" si="43"/>
        <v>20</v>
      </c>
      <c r="GG121" s="201"/>
      <c r="GH121" s="201"/>
      <c r="GI121" s="201"/>
      <c r="GJ121" s="201"/>
      <c r="GK121" s="201"/>
      <c r="GL121" s="201"/>
      <c r="GM121" s="201">
        <f t="shared" si="44"/>
        <v>20</v>
      </c>
      <c r="GN121" s="201"/>
      <c r="GO121" s="201"/>
      <c r="GP121" s="201"/>
      <c r="GQ121" s="201"/>
      <c r="GR121" s="201"/>
      <c r="GS121" s="201"/>
      <c r="GT121" s="201">
        <f t="shared" si="45"/>
        <v>0</v>
      </c>
      <c r="GU121" s="201"/>
      <c r="GV121" s="201"/>
      <c r="GW121" s="201"/>
      <c r="GX121" s="201"/>
      <c r="GY121" s="201"/>
      <c r="GZ121" s="201"/>
      <c r="HA121" s="201">
        <f t="shared" si="46"/>
        <v>20</v>
      </c>
      <c r="HB121" s="201"/>
      <c r="HC121" s="201"/>
      <c r="HD121" s="201"/>
      <c r="HE121" s="201"/>
      <c r="HF121" s="201"/>
      <c r="HG121" s="201"/>
      <c r="HH121" s="201">
        <f t="shared" si="47"/>
        <v>0</v>
      </c>
      <c r="HI121" s="201"/>
      <c r="HJ121" s="201"/>
      <c r="HK121" s="201"/>
      <c r="HL121" s="201"/>
      <c r="HM121" s="201"/>
      <c r="HN121" s="201"/>
      <c r="HO121" s="201">
        <f t="shared" si="48"/>
        <v>0</v>
      </c>
      <c r="HP121" s="201"/>
      <c r="HQ121" s="201"/>
      <c r="HR121" s="201"/>
      <c r="HS121" s="201"/>
      <c r="HT121" s="201"/>
      <c r="HU121" s="201"/>
      <c r="HV121" s="201">
        <f t="shared" si="49"/>
        <v>20</v>
      </c>
      <c r="HW121" s="201"/>
      <c r="HX121" s="201"/>
      <c r="HY121" s="201"/>
      <c r="HZ121" s="201"/>
      <c r="IA121" s="201"/>
      <c r="IB121" s="201"/>
      <c r="IC121" s="201">
        <f t="shared" si="50"/>
        <v>0</v>
      </c>
      <c r="ID121" s="201"/>
      <c r="IE121" s="201"/>
      <c r="IF121" s="201"/>
      <c r="IG121" s="201"/>
      <c r="IH121" s="201"/>
      <c r="II121" s="201"/>
      <c r="IJ121" s="201">
        <f t="shared" si="51"/>
        <v>20</v>
      </c>
      <c r="IK121" s="201"/>
      <c r="IL121" s="201"/>
      <c r="IM121" s="201"/>
      <c r="IN121" s="201"/>
      <c r="IO121" s="201"/>
      <c r="IP121" s="201"/>
      <c r="IQ121" s="201">
        <f t="shared" si="52"/>
        <v>20</v>
      </c>
      <c r="IR121" s="201"/>
      <c r="IS121" s="201"/>
      <c r="IT121" s="201"/>
      <c r="IU121" s="201"/>
      <c r="IV121" s="201"/>
      <c r="IW121" s="201"/>
      <c r="IX121" s="201">
        <f t="shared" si="53"/>
        <v>0</v>
      </c>
      <c r="IY121" s="201"/>
      <c r="IZ121" s="201"/>
      <c r="JA121" s="201"/>
      <c r="JB121" s="201"/>
      <c r="JC121" s="201"/>
      <c r="JD121" s="201"/>
      <c r="JE121" s="201">
        <f t="shared" si="54"/>
        <v>20</v>
      </c>
      <c r="JF121" s="201"/>
      <c r="JG121" s="201"/>
      <c r="JH121" s="201"/>
      <c r="JI121" s="201"/>
      <c r="JJ121" s="201"/>
      <c r="JK121" s="201"/>
      <c r="JL121" s="201" t="e">
        <f t="shared" si="55"/>
        <v>#REF!</v>
      </c>
      <c r="JM121" s="201"/>
      <c r="JN121" s="201"/>
      <c r="JO121" s="201"/>
      <c r="JP121" s="201"/>
      <c r="JQ121" s="201"/>
      <c r="JR121" s="201"/>
      <c r="JS121" s="201">
        <f t="shared" si="56"/>
        <v>0</v>
      </c>
      <c r="JT121" s="201"/>
      <c r="JU121" s="201"/>
      <c r="JV121" s="201"/>
      <c r="JW121" s="201"/>
      <c r="JX121" s="201"/>
      <c r="JY121" s="201"/>
      <c r="JZ121" s="201">
        <f t="shared" si="57"/>
        <v>0</v>
      </c>
      <c r="KA121" s="201"/>
      <c r="KB121" s="201"/>
      <c r="KC121" s="201"/>
      <c r="KD121" s="201"/>
      <c r="KE121" s="201"/>
      <c r="KF121" s="201"/>
      <c r="KG121" s="201">
        <f t="shared" si="58"/>
        <v>20</v>
      </c>
      <c r="KH121" s="201"/>
      <c r="KI121" s="201"/>
      <c r="KJ121" s="201"/>
      <c r="KK121" s="201"/>
      <c r="KL121" s="201"/>
      <c r="KM121" s="201"/>
      <c r="KN121" s="201">
        <f t="shared" si="59"/>
        <v>0</v>
      </c>
      <c r="KO121" s="201"/>
      <c r="KP121" s="201"/>
      <c r="KQ121" s="201"/>
      <c r="KR121" s="201"/>
      <c r="KS121" s="201"/>
      <c r="KT121" s="201"/>
      <c r="KU121" s="201">
        <f t="shared" si="60"/>
        <v>0</v>
      </c>
      <c r="KV121" s="201"/>
      <c r="KW121" s="201"/>
      <c r="KX121" s="201"/>
      <c r="KY121" s="201"/>
      <c r="KZ121" s="201"/>
      <c r="LA121" s="201"/>
      <c r="LB121" s="201" t="str">
        <f t="shared" si="61"/>
        <v/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>
        <f t="shared" si="42"/>
        <v>0</v>
      </c>
      <c r="FZ122" s="201"/>
      <c r="GA122" s="201"/>
      <c r="GB122" s="201"/>
      <c r="GC122" s="201"/>
      <c r="GD122" s="201"/>
      <c r="GE122" s="201"/>
      <c r="GF122" s="201">
        <f t="shared" si="43"/>
        <v>20</v>
      </c>
      <c r="GG122" s="201"/>
      <c r="GH122" s="201"/>
      <c r="GI122" s="201"/>
      <c r="GJ122" s="201"/>
      <c r="GK122" s="201"/>
      <c r="GL122" s="201"/>
      <c r="GM122" s="201">
        <f t="shared" si="44"/>
        <v>20</v>
      </c>
      <c r="GN122" s="201"/>
      <c r="GO122" s="201"/>
      <c r="GP122" s="201"/>
      <c r="GQ122" s="201"/>
      <c r="GR122" s="201"/>
      <c r="GS122" s="201"/>
      <c r="GT122" s="201">
        <f t="shared" si="45"/>
        <v>0</v>
      </c>
      <c r="GU122" s="201"/>
      <c r="GV122" s="201"/>
      <c r="GW122" s="201"/>
      <c r="GX122" s="201"/>
      <c r="GY122" s="201"/>
      <c r="GZ122" s="201"/>
      <c r="HA122" s="201">
        <f t="shared" si="46"/>
        <v>20</v>
      </c>
      <c r="HB122" s="201"/>
      <c r="HC122" s="201"/>
      <c r="HD122" s="201"/>
      <c r="HE122" s="201"/>
      <c r="HF122" s="201"/>
      <c r="HG122" s="201"/>
      <c r="HH122" s="201">
        <f t="shared" si="47"/>
        <v>0</v>
      </c>
      <c r="HI122" s="201"/>
      <c r="HJ122" s="201"/>
      <c r="HK122" s="201"/>
      <c r="HL122" s="201"/>
      <c r="HM122" s="201"/>
      <c r="HN122" s="201"/>
      <c r="HO122" s="201">
        <f t="shared" si="48"/>
        <v>0</v>
      </c>
      <c r="HP122" s="201"/>
      <c r="HQ122" s="201"/>
      <c r="HR122" s="201"/>
      <c r="HS122" s="201"/>
      <c r="HT122" s="201"/>
      <c r="HU122" s="201"/>
      <c r="HV122" s="201">
        <f t="shared" si="49"/>
        <v>20</v>
      </c>
      <c r="HW122" s="201"/>
      <c r="HX122" s="201"/>
      <c r="HY122" s="201"/>
      <c r="HZ122" s="201"/>
      <c r="IA122" s="201"/>
      <c r="IB122" s="201"/>
      <c r="IC122" s="201">
        <f t="shared" si="50"/>
        <v>0</v>
      </c>
      <c r="ID122" s="201"/>
      <c r="IE122" s="201"/>
      <c r="IF122" s="201"/>
      <c r="IG122" s="201"/>
      <c r="IH122" s="201"/>
      <c r="II122" s="201"/>
      <c r="IJ122" s="201">
        <f t="shared" si="51"/>
        <v>20</v>
      </c>
      <c r="IK122" s="201"/>
      <c r="IL122" s="201"/>
      <c r="IM122" s="201"/>
      <c r="IN122" s="201"/>
      <c r="IO122" s="201"/>
      <c r="IP122" s="201"/>
      <c r="IQ122" s="201">
        <f t="shared" si="52"/>
        <v>20</v>
      </c>
      <c r="IR122" s="201"/>
      <c r="IS122" s="201"/>
      <c r="IT122" s="201"/>
      <c r="IU122" s="201"/>
      <c r="IV122" s="201"/>
      <c r="IW122" s="201"/>
      <c r="IX122" s="201">
        <f t="shared" si="53"/>
        <v>0</v>
      </c>
      <c r="IY122" s="201"/>
      <c r="IZ122" s="201"/>
      <c r="JA122" s="201"/>
      <c r="JB122" s="201"/>
      <c r="JC122" s="201"/>
      <c r="JD122" s="201"/>
      <c r="JE122" s="201">
        <f t="shared" si="54"/>
        <v>20</v>
      </c>
      <c r="JF122" s="201"/>
      <c r="JG122" s="201"/>
      <c r="JH122" s="201"/>
      <c r="JI122" s="201"/>
      <c r="JJ122" s="201"/>
      <c r="JK122" s="201"/>
      <c r="JL122" s="201" t="e">
        <f t="shared" si="55"/>
        <v>#REF!</v>
      </c>
      <c r="JM122" s="201"/>
      <c r="JN122" s="201"/>
      <c r="JO122" s="201"/>
      <c r="JP122" s="201"/>
      <c r="JQ122" s="201"/>
      <c r="JR122" s="201"/>
      <c r="JS122" s="201">
        <f t="shared" si="56"/>
        <v>0</v>
      </c>
      <c r="JT122" s="201"/>
      <c r="JU122" s="201"/>
      <c r="JV122" s="201"/>
      <c r="JW122" s="201"/>
      <c r="JX122" s="201"/>
      <c r="JY122" s="201"/>
      <c r="JZ122" s="201">
        <f t="shared" si="57"/>
        <v>0</v>
      </c>
      <c r="KA122" s="201"/>
      <c r="KB122" s="201"/>
      <c r="KC122" s="201"/>
      <c r="KD122" s="201"/>
      <c r="KE122" s="201"/>
      <c r="KF122" s="201"/>
      <c r="KG122" s="201">
        <f t="shared" si="58"/>
        <v>0</v>
      </c>
      <c r="KH122" s="201"/>
      <c r="KI122" s="201"/>
      <c r="KJ122" s="201"/>
      <c r="KK122" s="201"/>
      <c r="KL122" s="201"/>
      <c r="KM122" s="201"/>
      <c r="KN122" s="201">
        <f t="shared" si="59"/>
        <v>0</v>
      </c>
      <c r="KO122" s="201"/>
      <c r="KP122" s="201"/>
      <c r="KQ122" s="201"/>
      <c r="KR122" s="201"/>
      <c r="KS122" s="201"/>
      <c r="KT122" s="201"/>
      <c r="KU122" s="201">
        <f t="shared" si="60"/>
        <v>0</v>
      </c>
      <c r="KV122" s="201"/>
      <c r="KW122" s="201"/>
      <c r="KX122" s="201"/>
      <c r="KY122" s="201"/>
      <c r="KZ122" s="201"/>
      <c r="LA122" s="201"/>
      <c r="LB122" s="201" t="str">
        <f t="shared" si="61"/>
        <v/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>
        <f t="shared" si="42"/>
        <v>0</v>
      </c>
      <c r="FZ123" s="201"/>
      <c r="GA123" s="201"/>
      <c r="GB123" s="201"/>
      <c r="GC123" s="201"/>
      <c r="GD123" s="201"/>
      <c r="GE123" s="201"/>
      <c r="GF123" s="201">
        <f t="shared" si="43"/>
        <v>0</v>
      </c>
      <c r="GG123" s="201"/>
      <c r="GH123" s="201"/>
      <c r="GI123" s="201"/>
      <c r="GJ123" s="201"/>
      <c r="GK123" s="201"/>
      <c r="GL123" s="201"/>
      <c r="GM123" s="201">
        <f t="shared" si="44"/>
        <v>0</v>
      </c>
      <c r="GN123" s="201"/>
      <c r="GO123" s="201"/>
      <c r="GP123" s="201"/>
      <c r="GQ123" s="201"/>
      <c r="GR123" s="201"/>
      <c r="GS123" s="201"/>
      <c r="GT123" s="201">
        <f t="shared" si="45"/>
        <v>0</v>
      </c>
      <c r="GU123" s="201"/>
      <c r="GV123" s="201"/>
      <c r="GW123" s="201"/>
      <c r="GX123" s="201"/>
      <c r="GY123" s="201"/>
      <c r="GZ123" s="201"/>
      <c r="HA123" s="201">
        <f t="shared" si="46"/>
        <v>0</v>
      </c>
      <c r="HB123" s="201"/>
      <c r="HC123" s="201"/>
      <c r="HD123" s="201"/>
      <c r="HE123" s="201"/>
      <c r="HF123" s="201"/>
      <c r="HG123" s="201"/>
      <c r="HH123" s="201">
        <f t="shared" si="47"/>
        <v>0</v>
      </c>
      <c r="HI123" s="201"/>
      <c r="HJ123" s="201"/>
      <c r="HK123" s="201"/>
      <c r="HL123" s="201"/>
      <c r="HM123" s="201"/>
      <c r="HN123" s="201"/>
      <c r="HO123" s="201">
        <f t="shared" si="48"/>
        <v>0</v>
      </c>
      <c r="HP123" s="201"/>
      <c r="HQ123" s="201"/>
      <c r="HR123" s="201"/>
      <c r="HS123" s="201"/>
      <c r="HT123" s="201"/>
      <c r="HU123" s="201"/>
      <c r="HV123" s="201">
        <f t="shared" si="49"/>
        <v>0</v>
      </c>
      <c r="HW123" s="201"/>
      <c r="HX123" s="201"/>
      <c r="HY123" s="201"/>
      <c r="HZ123" s="201"/>
      <c r="IA123" s="201"/>
      <c r="IB123" s="201"/>
      <c r="IC123" s="201">
        <f t="shared" si="50"/>
        <v>0</v>
      </c>
      <c r="ID123" s="201"/>
      <c r="IE123" s="201"/>
      <c r="IF123" s="201"/>
      <c r="IG123" s="201"/>
      <c r="IH123" s="201"/>
      <c r="II123" s="201"/>
      <c r="IJ123" s="201">
        <f t="shared" si="51"/>
        <v>0</v>
      </c>
      <c r="IK123" s="201"/>
      <c r="IL123" s="201"/>
      <c r="IM123" s="201"/>
      <c r="IN123" s="201"/>
      <c r="IO123" s="201"/>
      <c r="IP123" s="201"/>
      <c r="IQ123" s="201">
        <f t="shared" si="52"/>
        <v>0</v>
      </c>
      <c r="IR123" s="201"/>
      <c r="IS123" s="201"/>
      <c r="IT123" s="201"/>
      <c r="IU123" s="201"/>
      <c r="IV123" s="201"/>
      <c r="IW123" s="201"/>
      <c r="IX123" s="201">
        <f t="shared" si="53"/>
        <v>0</v>
      </c>
      <c r="IY123" s="201"/>
      <c r="IZ123" s="201"/>
      <c r="JA123" s="201"/>
      <c r="JB123" s="201"/>
      <c r="JC123" s="201"/>
      <c r="JD123" s="201"/>
      <c r="JE123" s="201">
        <f t="shared" si="54"/>
        <v>0</v>
      </c>
      <c r="JF123" s="201"/>
      <c r="JG123" s="201"/>
      <c r="JH123" s="201"/>
      <c r="JI123" s="201"/>
      <c r="JJ123" s="201"/>
      <c r="JK123" s="201"/>
      <c r="JL123" s="201" t="e">
        <f t="shared" si="55"/>
        <v>#REF!</v>
      </c>
      <c r="JM123" s="201"/>
      <c r="JN123" s="201"/>
      <c r="JO123" s="201"/>
      <c r="JP123" s="201"/>
      <c r="JQ123" s="201"/>
      <c r="JR123" s="201"/>
      <c r="JS123" s="201">
        <f t="shared" si="56"/>
        <v>0</v>
      </c>
      <c r="JT123" s="201"/>
      <c r="JU123" s="201"/>
      <c r="JV123" s="201"/>
      <c r="JW123" s="201"/>
      <c r="JX123" s="201"/>
      <c r="JY123" s="201"/>
      <c r="JZ123" s="201">
        <f t="shared" si="57"/>
        <v>0</v>
      </c>
      <c r="KA123" s="201"/>
      <c r="KB123" s="201"/>
      <c r="KC123" s="201"/>
      <c r="KD123" s="201"/>
      <c r="KE123" s="201"/>
      <c r="KF123" s="201"/>
      <c r="KG123" s="201">
        <f t="shared" si="58"/>
        <v>0</v>
      </c>
      <c r="KH123" s="201"/>
      <c r="KI123" s="201"/>
      <c r="KJ123" s="201"/>
      <c r="KK123" s="201"/>
      <c r="KL123" s="201"/>
      <c r="KM123" s="201"/>
      <c r="KN123" s="201">
        <f t="shared" si="59"/>
        <v>0</v>
      </c>
      <c r="KO123" s="201"/>
      <c r="KP123" s="201"/>
      <c r="KQ123" s="201"/>
      <c r="KR123" s="201"/>
      <c r="KS123" s="201"/>
      <c r="KT123" s="201"/>
      <c r="KU123" s="201">
        <f t="shared" si="60"/>
        <v>0</v>
      </c>
      <c r="KV123" s="201"/>
      <c r="KW123" s="201"/>
      <c r="KX123" s="201"/>
      <c r="KY123" s="201"/>
      <c r="KZ123" s="201"/>
      <c r="LA123" s="201"/>
      <c r="LB123" s="201" t="str">
        <f t="shared" si="61"/>
        <v/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>
        <f t="shared" si="42"/>
        <v>0</v>
      </c>
      <c r="FZ124" s="201"/>
      <c r="GA124" s="201"/>
      <c r="GB124" s="201"/>
      <c r="GC124" s="201"/>
      <c r="GD124" s="201"/>
      <c r="GE124" s="201"/>
      <c r="GF124" s="201">
        <f t="shared" si="43"/>
        <v>20</v>
      </c>
      <c r="GG124" s="201"/>
      <c r="GH124" s="201"/>
      <c r="GI124" s="201"/>
      <c r="GJ124" s="201"/>
      <c r="GK124" s="201"/>
      <c r="GL124" s="201"/>
      <c r="GM124" s="201">
        <f t="shared" si="44"/>
        <v>20</v>
      </c>
      <c r="GN124" s="201"/>
      <c r="GO124" s="201"/>
      <c r="GP124" s="201"/>
      <c r="GQ124" s="201"/>
      <c r="GR124" s="201"/>
      <c r="GS124" s="201"/>
      <c r="GT124" s="201">
        <f t="shared" si="45"/>
        <v>0</v>
      </c>
      <c r="GU124" s="201"/>
      <c r="GV124" s="201"/>
      <c r="GW124" s="201"/>
      <c r="GX124" s="201"/>
      <c r="GY124" s="201"/>
      <c r="GZ124" s="201"/>
      <c r="HA124" s="201">
        <f t="shared" si="46"/>
        <v>20</v>
      </c>
      <c r="HB124" s="201"/>
      <c r="HC124" s="201"/>
      <c r="HD124" s="201"/>
      <c r="HE124" s="201"/>
      <c r="HF124" s="201"/>
      <c r="HG124" s="201"/>
      <c r="HH124" s="201">
        <f t="shared" si="47"/>
        <v>0</v>
      </c>
      <c r="HI124" s="201"/>
      <c r="HJ124" s="201"/>
      <c r="HK124" s="201"/>
      <c r="HL124" s="201"/>
      <c r="HM124" s="201"/>
      <c r="HN124" s="201"/>
      <c r="HO124" s="201">
        <f t="shared" si="48"/>
        <v>0</v>
      </c>
      <c r="HP124" s="201"/>
      <c r="HQ124" s="201"/>
      <c r="HR124" s="201"/>
      <c r="HS124" s="201"/>
      <c r="HT124" s="201"/>
      <c r="HU124" s="201"/>
      <c r="HV124" s="201">
        <f t="shared" si="49"/>
        <v>20</v>
      </c>
      <c r="HW124" s="201"/>
      <c r="HX124" s="201"/>
      <c r="HY124" s="201"/>
      <c r="HZ124" s="201"/>
      <c r="IA124" s="201"/>
      <c r="IB124" s="201"/>
      <c r="IC124" s="201">
        <f t="shared" si="50"/>
        <v>0</v>
      </c>
      <c r="ID124" s="201"/>
      <c r="IE124" s="201"/>
      <c r="IF124" s="201"/>
      <c r="IG124" s="201"/>
      <c r="IH124" s="201"/>
      <c r="II124" s="201"/>
      <c r="IJ124" s="201">
        <f t="shared" si="51"/>
        <v>20</v>
      </c>
      <c r="IK124" s="201"/>
      <c r="IL124" s="201"/>
      <c r="IM124" s="201"/>
      <c r="IN124" s="201"/>
      <c r="IO124" s="201"/>
      <c r="IP124" s="201"/>
      <c r="IQ124" s="201">
        <f t="shared" si="52"/>
        <v>0</v>
      </c>
      <c r="IR124" s="201"/>
      <c r="IS124" s="201"/>
      <c r="IT124" s="201"/>
      <c r="IU124" s="201"/>
      <c r="IV124" s="201"/>
      <c r="IW124" s="201"/>
      <c r="IX124" s="201">
        <f t="shared" si="53"/>
        <v>0</v>
      </c>
      <c r="IY124" s="201"/>
      <c r="IZ124" s="201"/>
      <c r="JA124" s="201"/>
      <c r="JB124" s="201"/>
      <c r="JC124" s="201"/>
      <c r="JD124" s="201"/>
      <c r="JE124" s="201">
        <f t="shared" si="54"/>
        <v>20</v>
      </c>
      <c r="JF124" s="201"/>
      <c r="JG124" s="201"/>
      <c r="JH124" s="201"/>
      <c r="JI124" s="201"/>
      <c r="JJ124" s="201"/>
      <c r="JK124" s="201"/>
      <c r="JL124" s="201" t="e">
        <f t="shared" si="55"/>
        <v>#REF!</v>
      </c>
      <c r="JM124" s="201"/>
      <c r="JN124" s="201"/>
      <c r="JO124" s="201"/>
      <c r="JP124" s="201"/>
      <c r="JQ124" s="201"/>
      <c r="JR124" s="201"/>
      <c r="JS124" s="201">
        <f t="shared" si="56"/>
        <v>0</v>
      </c>
      <c r="JT124" s="201"/>
      <c r="JU124" s="201"/>
      <c r="JV124" s="201"/>
      <c r="JW124" s="201"/>
      <c r="JX124" s="201"/>
      <c r="JY124" s="201"/>
      <c r="JZ124" s="201">
        <f t="shared" si="57"/>
        <v>0</v>
      </c>
      <c r="KA124" s="201"/>
      <c r="KB124" s="201"/>
      <c r="KC124" s="201"/>
      <c r="KD124" s="201"/>
      <c r="KE124" s="201"/>
      <c r="KF124" s="201"/>
      <c r="KG124" s="201">
        <f t="shared" si="58"/>
        <v>20</v>
      </c>
      <c r="KH124" s="201"/>
      <c r="KI124" s="201"/>
      <c r="KJ124" s="201"/>
      <c r="KK124" s="201"/>
      <c r="KL124" s="201"/>
      <c r="KM124" s="201"/>
      <c r="KN124" s="201">
        <f t="shared" si="59"/>
        <v>0</v>
      </c>
      <c r="KO124" s="201"/>
      <c r="KP124" s="201"/>
      <c r="KQ124" s="201"/>
      <c r="KR124" s="201"/>
      <c r="KS124" s="201"/>
      <c r="KT124" s="201"/>
      <c r="KU124" s="201">
        <f t="shared" si="60"/>
        <v>0</v>
      </c>
      <c r="KV124" s="201"/>
      <c r="KW124" s="201"/>
      <c r="KX124" s="201"/>
      <c r="KY124" s="201"/>
      <c r="KZ124" s="201"/>
      <c r="LA124" s="201"/>
      <c r="LB124" s="201" t="str">
        <f t="shared" si="61"/>
        <v/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>
        <f t="shared" si="42"/>
        <v>0</v>
      </c>
      <c r="FZ125" s="201"/>
      <c r="GA125" s="201"/>
      <c r="GB125" s="201"/>
      <c r="GC125" s="201"/>
      <c r="GD125" s="201"/>
      <c r="GE125" s="201"/>
      <c r="GF125" s="201">
        <f t="shared" si="43"/>
        <v>0</v>
      </c>
      <c r="GG125" s="201"/>
      <c r="GH125" s="201"/>
      <c r="GI125" s="201"/>
      <c r="GJ125" s="201"/>
      <c r="GK125" s="201"/>
      <c r="GL125" s="201"/>
      <c r="GM125" s="201">
        <f t="shared" si="44"/>
        <v>0</v>
      </c>
      <c r="GN125" s="201"/>
      <c r="GO125" s="201"/>
      <c r="GP125" s="201"/>
      <c r="GQ125" s="201"/>
      <c r="GR125" s="201"/>
      <c r="GS125" s="201"/>
      <c r="GT125" s="201">
        <f t="shared" si="45"/>
        <v>0</v>
      </c>
      <c r="GU125" s="201"/>
      <c r="GV125" s="201"/>
      <c r="GW125" s="201"/>
      <c r="GX125" s="201"/>
      <c r="GY125" s="201"/>
      <c r="GZ125" s="201"/>
      <c r="HA125" s="201">
        <f t="shared" si="46"/>
        <v>20</v>
      </c>
      <c r="HB125" s="201"/>
      <c r="HC125" s="201"/>
      <c r="HD125" s="201"/>
      <c r="HE125" s="201"/>
      <c r="HF125" s="201"/>
      <c r="HG125" s="201"/>
      <c r="HH125" s="201">
        <f t="shared" si="47"/>
        <v>20</v>
      </c>
      <c r="HI125" s="201"/>
      <c r="HJ125" s="201"/>
      <c r="HK125" s="201"/>
      <c r="HL125" s="201"/>
      <c r="HM125" s="201"/>
      <c r="HN125" s="201"/>
      <c r="HO125" s="201">
        <f t="shared" si="48"/>
        <v>0</v>
      </c>
      <c r="HP125" s="201"/>
      <c r="HQ125" s="201"/>
      <c r="HR125" s="201"/>
      <c r="HS125" s="201"/>
      <c r="HT125" s="201"/>
      <c r="HU125" s="201"/>
      <c r="HV125" s="201">
        <f t="shared" si="49"/>
        <v>20</v>
      </c>
      <c r="HW125" s="201"/>
      <c r="HX125" s="201"/>
      <c r="HY125" s="201"/>
      <c r="HZ125" s="201"/>
      <c r="IA125" s="201"/>
      <c r="IB125" s="201"/>
      <c r="IC125" s="201">
        <f t="shared" si="50"/>
        <v>0</v>
      </c>
      <c r="ID125" s="201"/>
      <c r="IE125" s="201"/>
      <c r="IF125" s="201"/>
      <c r="IG125" s="201"/>
      <c r="IH125" s="201"/>
      <c r="II125" s="201"/>
      <c r="IJ125" s="201">
        <f t="shared" si="51"/>
        <v>20</v>
      </c>
      <c r="IK125" s="201"/>
      <c r="IL125" s="201"/>
      <c r="IM125" s="201"/>
      <c r="IN125" s="201"/>
      <c r="IO125" s="201"/>
      <c r="IP125" s="201"/>
      <c r="IQ125" s="201">
        <f t="shared" si="52"/>
        <v>20</v>
      </c>
      <c r="IR125" s="201"/>
      <c r="IS125" s="201"/>
      <c r="IT125" s="201"/>
      <c r="IU125" s="201"/>
      <c r="IV125" s="201"/>
      <c r="IW125" s="201"/>
      <c r="IX125" s="201">
        <f t="shared" si="53"/>
        <v>0</v>
      </c>
      <c r="IY125" s="201"/>
      <c r="IZ125" s="201"/>
      <c r="JA125" s="201"/>
      <c r="JB125" s="201"/>
      <c r="JC125" s="201"/>
      <c r="JD125" s="201"/>
      <c r="JE125" s="201">
        <f t="shared" si="54"/>
        <v>20</v>
      </c>
      <c r="JF125" s="201"/>
      <c r="JG125" s="201"/>
      <c r="JH125" s="201"/>
      <c r="JI125" s="201"/>
      <c r="JJ125" s="201"/>
      <c r="JK125" s="201"/>
      <c r="JL125" s="201" t="e">
        <f t="shared" si="55"/>
        <v>#REF!</v>
      </c>
      <c r="JM125" s="201"/>
      <c r="JN125" s="201"/>
      <c r="JO125" s="201"/>
      <c r="JP125" s="201"/>
      <c r="JQ125" s="201"/>
      <c r="JR125" s="201"/>
      <c r="JS125" s="201">
        <f t="shared" si="56"/>
        <v>20</v>
      </c>
      <c r="JT125" s="201"/>
      <c r="JU125" s="201"/>
      <c r="JV125" s="201"/>
      <c r="JW125" s="201"/>
      <c r="JX125" s="201"/>
      <c r="JY125" s="201"/>
      <c r="JZ125" s="201">
        <f t="shared" si="57"/>
        <v>0</v>
      </c>
      <c r="KA125" s="201"/>
      <c r="KB125" s="201"/>
      <c r="KC125" s="201"/>
      <c r="KD125" s="201"/>
      <c r="KE125" s="201"/>
      <c r="KF125" s="201"/>
      <c r="KG125" s="201">
        <f t="shared" si="58"/>
        <v>0</v>
      </c>
      <c r="KH125" s="201"/>
      <c r="KI125" s="201"/>
      <c r="KJ125" s="201"/>
      <c r="KK125" s="201"/>
      <c r="KL125" s="201"/>
      <c r="KM125" s="201"/>
      <c r="KN125" s="201">
        <f t="shared" si="59"/>
        <v>0</v>
      </c>
      <c r="KO125" s="201"/>
      <c r="KP125" s="201"/>
      <c r="KQ125" s="201"/>
      <c r="KR125" s="201"/>
      <c r="KS125" s="201"/>
      <c r="KT125" s="201"/>
      <c r="KU125" s="201">
        <f t="shared" si="60"/>
        <v>20</v>
      </c>
      <c r="KV125" s="201"/>
      <c r="KW125" s="201"/>
      <c r="KX125" s="201"/>
      <c r="KY125" s="201"/>
      <c r="KZ125" s="201"/>
      <c r="LA125" s="201"/>
      <c r="LB125" s="201" t="str">
        <f t="shared" si="61"/>
        <v/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>
        <f t="shared" si="42"/>
        <v>0</v>
      </c>
      <c r="FZ126" s="201"/>
      <c r="GA126" s="201"/>
      <c r="GB126" s="201"/>
      <c r="GC126" s="201"/>
      <c r="GD126" s="201"/>
      <c r="GE126" s="201"/>
      <c r="GF126" s="201">
        <f t="shared" si="43"/>
        <v>0</v>
      </c>
      <c r="GG126" s="201"/>
      <c r="GH126" s="201"/>
      <c r="GI126" s="201"/>
      <c r="GJ126" s="201"/>
      <c r="GK126" s="201"/>
      <c r="GL126" s="201"/>
      <c r="GM126" s="201">
        <f t="shared" si="44"/>
        <v>0</v>
      </c>
      <c r="GN126" s="201"/>
      <c r="GO126" s="201"/>
      <c r="GP126" s="201"/>
      <c r="GQ126" s="201"/>
      <c r="GR126" s="201"/>
      <c r="GS126" s="201"/>
      <c r="GT126" s="201">
        <f t="shared" si="45"/>
        <v>0</v>
      </c>
      <c r="GU126" s="201"/>
      <c r="GV126" s="201"/>
      <c r="GW126" s="201"/>
      <c r="GX126" s="201"/>
      <c r="GY126" s="201"/>
      <c r="GZ126" s="201"/>
      <c r="HA126" s="201">
        <f t="shared" si="46"/>
        <v>20</v>
      </c>
      <c r="HB126" s="201"/>
      <c r="HC126" s="201"/>
      <c r="HD126" s="201"/>
      <c r="HE126" s="201"/>
      <c r="HF126" s="201"/>
      <c r="HG126" s="201"/>
      <c r="HH126" s="201">
        <f t="shared" si="47"/>
        <v>0</v>
      </c>
      <c r="HI126" s="201"/>
      <c r="HJ126" s="201"/>
      <c r="HK126" s="201"/>
      <c r="HL126" s="201"/>
      <c r="HM126" s="201"/>
      <c r="HN126" s="201"/>
      <c r="HO126" s="201">
        <f t="shared" si="48"/>
        <v>0</v>
      </c>
      <c r="HP126" s="201"/>
      <c r="HQ126" s="201"/>
      <c r="HR126" s="201"/>
      <c r="HS126" s="201"/>
      <c r="HT126" s="201"/>
      <c r="HU126" s="201"/>
      <c r="HV126" s="201">
        <f t="shared" si="49"/>
        <v>0</v>
      </c>
      <c r="HW126" s="201"/>
      <c r="HX126" s="201"/>
      <c r="HY126" s="201"/>
      <c r="HZ126" s="201"/>
      <c r="IA126" s="201"/>
      <c r="IB126" s="201"/>
      <c r="IC126" s="201">
        <f t="shared" si="50"/>
        <v>0</v>
      </c>
      <c r="ID126" s="201"/>
      <c r="IE126" s="201"/>
      <c r="IF126" s="201"/>
      <c r="IG126" s="201"/>
      <c r="IH126" s="201"/>
      <c r="II126" s="201"/>
      <c r="IJ126" s="201">
        <f t="shared" si="51"/>
        <v>20</v>
      </c>
      <c r="IK126" s="201"/>
      <c r="IL126" s="201"/>
      <c r="IM126" s="201"/>
      <c r="IN126" s="201"/>
      <c r="IO126" s="201"/>
      <c r="IP126" s="201"/>
      <c r="IQ126" s="201">
        <f t="shared" si="52"/>
        <v>20</v>
      </c>
      <c r="IR126" s="201"/>
      <c r="IS126" s="201"/>
      <c r="IT126" s="201"/>
      <c r="IU126" s="201"/>
      <c r="IV126" s="201"/>
      <c r="IW126" s="201"/>
      <c r="IX126" s="201">
        <f t="shared" si="53"/>
        <v>0</v>
      </c>
      <c r="IY126" s="201"/>
      <c r="IZ126" s="201"/>
      <c r="JA126" s="201"/>
      <c r="JB126" s="201"/>
      <c r="JC126" s="201"/>
      <c r="JD126" s="201"/>
      <c r="JE126" s="201">
        <f t="shared" si="54"/>
        <v>0</v>
      </c>
      <c r="JF126" s="201"/>
      <c r="JG126" s="201"/>
      <c r="JH126" s="201"/>
      <c r="JI126" s="201"/>
      <c r="JJ126" s="201"/>
      <c r="JK126" s="201"/>
      <c r="JL126" s="201" t="e">
        <f t="shared" si="55"/>
        <v>#REF!</v>
      </c>
      <c r="JM126" s="201"/>
      <c r="JN126" s="201"/>
      <c r="JO126" s="201"/>
      <c r="JP126" s="201"/>
      <c r="JQ126" s="201"/>
      <c r="JR126" s="201"/>
      <c r="JS126" s="201">
        <f t="shared" si="56"/>
        <v>0</v>
      </c>
      <c r="JT126" s="201"/>
      <c r="JU126" s="201"/>
      <c r="JV126" s="201"/>
      <c r="JW126" s="201"/>
      <c r="JX126" s="201"/>
      <c r="JY126" s="201"/>
      <c r="JZ126" s="201">
        <f t="shared" si="57"/>
        <v>0</v>
      </c>
      <c r="KA126" s="201"/>
      <c r="KB126" s="201"/>
      <c r="KC126" s="201"/>
      <c r="KD126" s="201"/>
      <c r="KE126" s="201"/>
      <c r="KF126" s="201"/>
      <c r="KG126" s="201">
        <f t="shared" si="58"/>
        <v>20</v>
      </c>
      <c r="KH126" s="201"/>
      <c r="KI126" s="201"/>
      <c r="KJ126" s="201"/>
      <c r="KK126" s="201"/>
      <c r="KL126" s="201"/>
      <c r="KM126" s="201"/>
      <c r="KN126" s="201">
        <f t="shared" si="59"/>
        <v>0</v>
      </c>
      <c r="KO126" s="201"/>
      <c r="KP126" s="201"/>
      <c r="KQ126" s="201"/>
      <c r="KR126" s="201"/>
      <c r="KS126" s="201"/>
      <c r="KT126" s="201"/>
      <c r="KU126" s="201">
        <f t="shared" si="60"/>
        <v>20</v>
      </c>
      <c r="KV126" s="201"/>
      <c r="KW126" s="201"/>
      <c r="KX126" s="201"/>
      <c r="KY126" s="201"/>
      <c r="KZ126" s="201"/>
      <c r="LA126" s="201"/>
      <c r="LB126" s="201" t="str">
        <f t="shared" si="61"/>
        <v/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>
        <f t="shared" si="42"/>
        <v>0</v>
      </c>
      <c r="FZ127" s="201"/>
      <c r="GA127" s="201"/>
      <c r="GB127" s="201"/>
      <c r="GC127" s="201"/>
      <c r="GD127" s="201"/>
      <c r="GE127" s="201"/>
      <c r="GF127" s="201">
        <f t="shared" si="43"/>
        <v>20</v>
      </c>
      <c r="GG127" s="201"/>
      <c r="GH127" s="201"/>
      <c r="GI127" s="201"/>
      <c r="GJ127" s="201"/>
      <c r="GK127" s="201"/>
      <c r="GL127" s="201"/>
      <c r="GM127" s="201">
        <f t="shared" si="44"/>
        <v>0</v>
      </c>
      <c r="GN127" s="201"/>
      <c r="GO127" s="201"/>
      <c r="GP127" s="201"/>
      <c r="GQ127" s="201"/>
      <c r="GR127" s="201"/>
      <c r="GS127" s="201"/>
      <c r="GT127" s="201">
        <f t="shared" si="45"/>
        <v>0</v>
      </c>
      <c r="GU127" s="201"/>
      <c r="GV127" s="201"/>
      <c r="GW127" s="201"/>
      <c r="GX127" s="201"/>
      <c r="GY127" s="201"/>
      <c r="GZ127" s="201"/>
      <c r="HA127" s="201">
        <f t="shared" si="46"/>
        <v>0</v>
      </c>
      <c r="HB127" s="201"/>
      <c r="HC127" s="201"/>
      <c r="HD127" s="201"/>
      <c r="HE127" s="201"/>
      <c r="HF127" s="201"/>
      <c r="HG127" s="201"/>
      <c r="HH127" s="201">
        <f t="shared" si="47"/>
        <v>0</v>
      </c>
      <c r="HI127" s="201"/>
      <c r="HJ127" s="201"/>
      <c r="HK127" s="201"/>
      <c r="HL127" s="201"/>
      <c r="HM127" s="201"/>
      <c r="HN127" s="201"/>
      <c r="HO127" s="201">
        <f t="shared" si="48"/>
        <v>0</v>
      </c>
      <c r="HP127" s="201"/>
      <c r="HQ127" s="201"/>
      <c r="HR127" s="201"/>
      <c r="HS127" s="201"/>
      <c r="HT127" s="201"/>
      <c r="HU127" s="201"/>
      <c r="HV127" s="201">
        <f t="shared" si="49"/>
        <v>0</v>
      </c>
      <c r="HW127" s="201"/>
      <c r="HX127" s="201"/>
      <c r="HY127" s="201"/>
      <c r="HZ127" s="201"/>
      <c r="IA127" s="201"/>
      <c r="IB127" s="201"/>
      <c r="IC127" s="201">
        <f t="shared" si="50"/>
        <v>0</v>
      </c>
      <c r="ID127" s="201"/>
      <c r="IE127" s="201"/>
      <c r="IF127" s="201"/>
      <c r="IG127" s="201"/>
      <c r="IH127" s="201"/>
      <c r="II127" s="201"/>
      <c r="IJ127" s="201">
        <f t="shared" si="51"/>
        <v>0</v>
      </c>
      <c r="IK127" s="201"/>
      <c r="IL127" s="201"/>
      <c r="IM127" s="201"/>
      <c r="IN127" s="201"/>
      <c r="IO127" s="201"/>
      <c r="IP127" s="201"/>
      <c r="IQ127" s="201">
        <f t="shared" si="52"/>
        <v>0</v>
      </c>
      <c r="IR127" s="201"/>
      <c r="IS127" s="201"/>
      <c r="IT127" s="201"/>
      <c r="IU127" s="201"/>
      <c r="IV127" s="201"/>
      <c r="IW127" s="201"/>
      <c r="IX127" s="201">
        <f t="shared" si="53"/>
        <v>0</v>
      </c>
      <c r="IY127" s="201"/>
      <c r="IZ127" s="201"/>
      <c r="JA127" s="201"/>
      <c r="JB127" s="201"/>
      <c r="JC127" s="201"/>
      <c r="JD127" s="201"/>
      <c r="JE127" s="201">
        <f t="shared" si="54"/>
        <v>0</v>
      </c>
      <c r="JF127" s="201"/>
      <c r="JG127" s="201"/>
      <c r="JH127" s="201"/>
      <c r="JI127" s="201"/>
      <c r="JJ127" s="201"/>
      <c r="JK127" s="201"/>
      <c r="JL127" s="201" t="e">
        <f t="shared" si="55"/>
        <v>#REF!</v>
      </c>
      <c r="JM127" s="201"/>
      <c r="JN127" s="201"/>
      <c r="JO127" s="201"/>
      <c r="JP127" s="201"/>
      <c r="JQ127" s="201"/>
      <c r="JR127" s="201"/>
      <c r="JS127" s="201">
        <f t="shared" si="56"/>
        <v>0</v>
      </c>
      <c r="JT127" s="201"/>
      <c r="JU127" s="201"/>
      <c r="JV127" s="201"/>
      <c r="JW127" s="201"/>
      <c r="JX127" s="201"/>
      <c r="JY127" s="201"/>
      <c r="JZ127" s="201">
        <f t="shared" si="57"/>
        <v>0</v>
      </c>
      <c r="KA127" s="201"/>
      <c r="KB127" s="201"/>
      <c r="KC127" s="201"/>
      <c r="KD127" s="201"/>
      <c r="KE127" s="201"/>
      <c r="KF127" s="201"/>
      <c r="KG127" s="201">
        <f t="shared" si="58"/>
        <v>0</v>
      </c>
      <c r="KH127" s="201"/>
      <c r="KI127" s="201"/>
      <c r="KJ127" s="201"/>
      <c r="KK127" s="201"/>
      <c r="KL127" s="201"/>
      <c r="KM127" s="201"/>
      <c r="KN127" s="201">
        <f t="shared" si="59"/>
        <v>0</v>
      </c>
      <c r="KO127" s="201"/>
      <c r="KP127" s="201"/>
      <c r="KQ127" s="201"/>
      <c r="KR127" s="201"/>
      <c r="KS127" s="201"/>
      <c r="KT127" s="201"/>
      <c r="KU127" s="201">
        <f t="shared" si="60"/>
        <v>0</v>
      </c>
      <c r="KV127" s="201"/>
      <c r="KW127" s="201"/>
      <c r="KX127" s="201"/>
      <c r="KY127" s="201"/>
      <c r="KZ127" s="201"/>
      <c r="LA127" s="201"/>
      <c r="LB127" s="201" t="str">
        <f t="shared" si="61"/>
        <v/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>
        <f t="shared" si="42"/>
        <v>0</v>
      </c>
      <c r="FZ128" s="201"/>
      <c r="GA128" s="201"/>
      <c r="GB128" s="201"/>
      <c r="GC128" s="201"/>
      <c r="GD128" s="201"/>
      <c r="GE128" s="201"/>
      <c r="GF128" s="201">
        <f t="shared" si="43"/>
        <v>20</v>
      </c>
      <c r="GG128" s="201"/>
      <c r="GH128" s="201"/>
      <c r="GI128" s="201"/>
      <c r="GJ128" s="201"/>
      <c r="GK128" s="201"/>
      <c r="GL128" s="201"/>
      <c r="GM128" s="201">
        <f t="shared" si="44"/>
        <v>20</v>
      </c>
      <c r="GN128" s="201"/>
      <c r="GO128" s="201"/>
      <c r="GP128" s="201"/>
      <c r="GQ128" s="201"/>
      <c r="GR128" s="201"/>
      <c r="GS128" s="201"/>
      <c r="GT128" s="201">
        <f t="shared" si="45"/>
        <v>0</v>
      </c>
      <c r="GU128" s="201"/>
      <c r="GV128" s="201"/>
      <c r="GW128" s="201"/>
      <c r="GX128" s="201"/>
      <c r="GY128" s="201"/>
      <c r="GZ128" s="201"/>
      <c r="HA128" s="201">
        <f t="shared" si="46"/>
        <v>20</v>
      </c>
      <c r="HB128" s="201"/>
      <c r="HC128" s="201"/>
      <c r="HD128" s="201"/>
      <c r="HE128" s="201"/>
      <c r="HF128" s="201"/>
      <c r="HG128" s="201"/>
      <c r="HH128" s="201">
        <f t="shared" si="47"/>
        <v>0</v>
      </c>
      <c r="HI128" s="201"/>
      <c r="HJ128" s="201"/>
      <c r="HK128" s="201"/>
      <c r="HL128" s="201"/>
      <c r="HM128" s="201"/>
      <c r="HN128" s="201"/>
      <c r="HO128" s="201">
        <f t="shared" si="48"/>
        <v>0</v>
      </c>
      <c r="HP128" s="201"/>
      <c r="HQ128" s="201"/>
      <c r="HR128" s="201"/>
      <c r="HS128" s="201"/>
      <c r="HT128" s="201"/>
      <c r="HU128" s="201"/>
      <c r="HV128" s="201">
        <f t="shared" si="49"/>
        <v>20</v>
      </c>
      <c r="HW128" s="201"/>
      <c r="HX128" s="201"/>
      <c r="HY128" s="201"/>
      <c r="HZ128" s="201"/>
      <c r="IA128" s="201"/>
      <c r="IB128" s="201"/>
      <c r="IC128" s="201">
        <f t="shared" si="50"/>
        <v>0</v>
      </c>
      <c r="ID128" s="201"/>
      <c r="IE128" s="201"/>
      <c r="IF128" s="201"/>
      <c r="IG128" s="201"/>
      <c r="IH128" s="201"/>
      <c r="II128" s="201"/>
      <c r="IJ128" s="201">
        <f t="shared" si="51"/>
        <v>20</v>
      </c>
      <c r="IK128" s="201"/>
      <c r="IL128" s="201"/>
      <c r="IM128" s="201"/>
      <c r="IN128" s="201"/>
      <c r="IO128" s="201"/>
      <c r="IP128" s="201"/>
      <c r="IQ128" s="201">
        <f t="shared" si="52"/>
        <v>20</v>
      </c>
      <c r="IR128" s="201"/>
      <c r="IS128" s="201"/>
      <c r="IT128" s="201"/>
      <c r="IU128" s="201"/>
      <c r="IV128" s="201"/>
      <c r="IW128" s="201"/>
      <c r="IX128" s="201">
        <f t="shared" si="53"/>
        <v>0</v>
      </c>
      <c r="IY128" s="201"/>
      <c r="IZ128" s="201"/>
      <c r="JA128" s="201"/>
      <c r="JB128" s="201"/>
      <c r="JC128" s="201"/>
      <c r="JD128" s="201"/>
      <c r="JE128" s="201">
        <f t="shared" si="54"/>
        <v>20</v>
      </c>
      <c r="JF128" s="201"/>
      <c r="JG128" s="201"/>
      <c r="JH128" s="201"/>
      <c r="JI128" s="201"/>
      <c r="JJ128" s="201"/>
      <c r="JK128" s="201"/>
      <c r="JL128" s="201" t="e">
        <f t="shared" si="55"/>
        <v>#REF!</v>
      </c>
      <c r="JM128" s="201"/>
      <c r="JN128" s="201"/>
      <c r="JO128" s="201"/>
      <c r="JP128" s="201"/>
      <c r="JQ128" s="201"/>
      <c r="JR128" s="201"/>
      <c r="JS128" s="201">
        <f t="shared" si="56"/>
        <v>0</v>
      </c>
      <c r="JT128" s="201"/>
      <c r="JU128" s="201"/>
      <c r="JV128" s="201"/>
      <c r="JW128" s="201"/>
      <c r="JX128" s="201"/>
      <c r="JY128" s="201"/>
      <c r="JZ128" s="201">
        <f t="shared" si="57"/>
        <v>0</v>
      </c>
      <c r="KA128" s="201"/>
      <c r="KB128" s="201"/>
      <c r="KC128" s="201"/>
      <c r="KD128" s="201"/>
      <c r="KE128" s="201"/>
      <c r="KF128" s="201"/>
      <c r="KG128" s="201">
        <f t="shared" si="58"/>
        <v>20</v>
      </c>
      <c r="KH128" s="201"/>
      <c r="KI128" s="201"/>
      <c r="KJ128" s="201"/>
      <c r="KK128" s="201"/>
      <c r="KL128" s="201"/>
      <c r="KM128" s="201"/>
      <c r="KN128" s="201">
        <f t="shared" si="59"/>
        <v>0</v>
      </c>
      <c r="KO128" s="201"/>
      <c r="KP128" s="201"/>
      <c r="KQ128" s="201"/>
      <c r="KR128" s="201"/>
      <c r="KS128" s="201"/>
      <c r="KT128" s="201"/>
      <c r="KU128" s="201">
        <f t="shared" si="60"/>
        <v>0</v>
      </c>
      <c r="KV128" s="201"/>
      <c r="KW128" s="201"/>
      <c r="KX128" s="201"/>
      <c r="KY128" s="201"/>
      <c r="KZ128" s="201"/>
      <c r="LA128" s="201"/>
      <c r="LB128" s="201" t="str">
        <f t="shared" si="61"/>
        <v/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>
        <f t="shared" si="42"/>
        <v>0</v>
      </c>
      <c r="FZ129" s="201"/>
      <c r="GA129" s="201"/>
      <c r="GB129" s="201"/>
      <c r="GC129" s="201"/>
      <c r="GD129" s="201"/>
      <c r="GE129" s="201"/>
      <c r="GF129" s="201">
        <f t="shared" si="43"/>
        <v>20</v>
      </c>
      <c r="GG129" s="201"/>
      <c r="GH129" s="201"/>
      <c r="GI129" s="201"/>
      <c r="GJ129" s="201"/>
      <c r="GK129" s="201"/>
      <c r="GL129" s="201"/>
      <c r="GM129" s="201">
        <f t="shared" si="44"/>
        <v>0</v>
      </c>
      <c r="GN129" s="201"/>
      <c r="GO129" s="201"/>
      <c r="GP129" s="201"/>
      <c r="GQ129" s="201"/>
      <c r="GR129" s="201"/>
      <c r="GS129" s="201"/>
      <c r="GT129" s="201">
        <f t="shared" si="45"/>
        <v>20</v>
      </c>
      <c r="GU129" s="201"/>
      <c r="GV129" s="201"/>
      <c r="GW129" s="201"/>
      <c r="GX129" s="201"/>
      <c r="GY129" s="201"/>
      <c r="GZ129" s="201"/>
      <c r="HA129" s="201">
        <f t="shared" si="46"/>
        <v>20</v>
      </c>
      <c r="HB129" s="201"/>
      <c r="HC129" s="201"/>
      <c r="HD129" s="201"/>
      <c r="HE129" s="201"/>
      <c r="HF129" s="201"/>
      <c r="HG129" s="201"/>
      <c r="HH129" s="201">
        <f t="shared" si="47"/>
        <v>0</v>
      </c>
      <c r="HI129" s="201"/>
      <c r="HJ129" s="201"/>
      <c r="HK129" s="201"/>
      <c r="HL129" s="201"/>
      <c r="HM129" s="201"/>
      <c r="HN129" s="201"/>
      <c r="HO129" s="201">
        <f t="shared" si="48"/>
        <v>0</v>
      </c>
      <c r="HP129" s="201"/>
      <c r="HQ129" s="201"/>
      <c r="HR129" s="201"/>
      <c r="HS129" s="201"/>
      <c r="HT129" s="201"/>
      <c r="HU129" s="201"/>
      <c r="HV129" s="201">
        <f t="shared" si="49"/>
        <v>20</v>
      </c>
      <c r="HW129" s="201"/>
      <c r="HX129" s="201"/>
      <c r="HY129" s="201"/>
      <c r="HZ129" s="201"/>
      <c r="IA129" s="201"/>
      <c r="IB129" s="201"/>
      <c r="IC129" s="201">
        <f t="shared" si="50"/>
        <v>0</v>
      </c>
      <c r="ID129" s="201"/>
      <c r="IE129" s="201"/>
      <c r="IF129" s="201"/>
      <c r="IG129" s="201"/>
      <c r="IH129" s="201"/>
      <c r="II129" s="201"/>
      <c r="IJ129" s="201">
        <f t="shared" si="51"/>
        <v>0</v>
      </c>
      <c r="IK129" s="201"/>
      <c r="IL129" s="201"/>
      <c r="IM129" s="201"/>
      <c r="IN129" s="201"/>
      <c r="IO129" s="201"/>
      <c r="IP129" s="201"/>
      <c r="IQ129" s="201">
        <f t="shared" si="52"/>
        <v>0</v>
      </c>
      <c r="IR129" s="201"/>
      <c r="IS129" s="201"/>
      <c r="IT129" s="201"/>
      <c r="IU129" s="201"/>
      <c r="IV129" s="201"/>
      <c r="IW129" s="201"/>
      <c r="IX129" s="201">
        <f t="shared" si="53"/>
        <v>0</v>
      </c>
      <c r="IY129" s="201"/>
      <c r="IZ129" s="201"/>
      <c r="JA129" s="201"/>
      <c r="JB129" s="201"/>
      <c r="JC129" s="201"/>
      <c r="JD129" s="201"/>
      <c r="JE129" s="201">
        <f t="shared" si="54"/>
        <v>20</v>
      </c>
      <c r="JF129" s="201"/>
      <c r="JG129" s="201"/>
      <c r="JH129" s="201"/>
      <c r="JI129" s="201"/>
      <c r="JJ129" s="201"/>
      <c r="JK129" s="201"/>
      <c r="JL129" s="201" t="e">
        <f t="shared" si="55"/>
        <v>#REF!</v>
      </c>
      <c r="JM129" s="201"/>
      <c r="JN129" s="201"/>
      <c r="JO129" s="201"/>
      <c r="JP129" s="201"/>
      <c r="JQ129" s="201"/>
      <c r="JR129" s="201"/>
      <c r="JS129" s="201">
        <f t="shared" si="56"/>
        <v>20</v>
      </c>
      <c r="JT129" s="201"/>
      <c r="JU129" s="201"/>
      <c r="JV129" s="201"/>
      <c r="JW129" s="201"/>
      <c r="JX129" s="201"/>
      <c r="JY129" s="201"/>
      <c r="JZ129" s="201">
        <f t="shared" si="57"/>
        <v>0</v>
      </c>
      <c r="KA129" s="201"/>
      <c r="KB129" s="201"/>
      <c r="KC129" s="201"/>
      <c r="KD129" s="201"/>
      <c r="KE129" s="201"/>
      <c r="KF129" s="201"/>
      <c r="KG129" s="201">
        <f t="shared" si="58"/>
        <v>40</v>
      </c>
      <c r="KH129" s="201"/>
      <c r="KI129" s="201"/>
      <c r="KJ129" s="201"/>
      <c r="KK129" s="201"/>
      <c r="KL129" s="201"/>
      <c r="KM129" s="201"/>
      <c r="KN129" s="201">
        <f t="shared" si="59"/>
        <v>0</v>
      </c>
      <c r="KO129" s="201"/>
      <c r="KP129" s="201"/>
      <c r="KQ129" s="201"/>
      <c r="KR129" s="201"/>
      <c r="KS129" s="201"/>
      <c r="KT129" s="201"/>
      <c r="KU129" s="201">
        <f t="shared" si="60"/>
        <v>0</v>
      </c>
      <c r="KV129" s="201"/>
      <c r="KW129" s="201"/>
      <c r="KX129" s="201"/>
      <c r="KY129" s="201"/>
      <c r="KZ129" s="201"/>
      <c r="LA129" s="201"/>
      <c r="LB129" s="201" t="str">
        <f t="shared" si="61"/>
        <v/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>
        <f t="shared" si="42"/>
        <v>0</v>
      </c>
      <c r="FZ130" s="201"/>
      <c r="GA130" s="201"/>
      <c r="GB130" s="201"/>
      <c r="GC130" s="201"/>
      <c r="GD130" s="201"/>
      <c r="GE130" s="201"/>
      <c r="GF130" s="201">
        <f t="shared" si="43"/>
        <v>20</v>
      </c>
      <c r="GG130" s="201"/>
      <c r="GH130" s="201"/>
      <c r="GI130" s="201"/>
      <c r="GJ130" s="201"/>
      <c r="GK130" s="201"/>
      <c r="GL130" s="201"/>
      <c r="GM130" s="201">
        <f t="shared" si="44"/>
        <v>20</v>
      </c>
      <c r="GN130" s="201"/>
      <c r="GO130" s="201"/>
      <c r="GP130" s="201"/>
      <c r="GQ130" s="201"/>
      <c r="GR130" s="201"/>
      <c r="GS130" s="201"/>
      <c r="GT130" s="201">
        <f t="shared" si="45"/>
        <v>0</v>
      </c>
      <c r="GU130" s="201"/>
      <c r="GV130" s="201"/>
      <c r="GW130" s="201"/>
      <c r="GX130" s="201"/>
      <c r="GY130" s="201"/>
      <c r="GZ130" s="201"/>
      <c r="HA130" s="201">
        <f t="shared" si="46"/>
        <v>20</v>
      </c>
      <c r="HB130" s="201"/>
      <c r="HC130" s="201"/>
      <c r="HD130" s="201"/>
      <c r="HE130" s="201"/>
      <c r="HF130" s="201"/>
      <c r="HG130" s="201"/>
      <c r="HH130" s="201">
        <f t="shared" si="47"/>
        <v>0</v>
      </c>
      <c r="HI130" s="201"/>
      <c r="HJ130" s="201"/>
      <c r="HK130" s="201"/>
      <c r="HL130" s="201"/>
      <c r="HM130" s="201"/>
      <c r="HN130" s="201"/>
      <c r="HO130" s="201">
        <f t="shared" si="48"/>
        <v>0</v>
      </c>
      <c r="HP130" s="201"/>
      <c r="HQ130" s="201"/>
      <c r="HR130" s="201"/>
      <c r="HS130" s="201"/>
      <c r="HT130" s="201"/>
      <c r="HU130" s="201"/>
      <c r="HV130" s="201">
        <f t="shared" si="49"/>
        <v>20</v>
      </c>
      <c r="HW130" s="201"/>
      <c r="HX130" s="201"/>
      <c r="HY130" s="201"/>
      <c r="HZ130" s="201"/>
      <c r="IA130" s="201"/>
      <c r="IB130" s="201"/>
      <c r="IC130" s="201">
        <f t="shared" si="50"/>
        <v>0</v>
      </c>
      <c r="ID130" s="201"/>
      <c r="IE130" s="201"/>
      <c r="IF130" s="201"/>
      <c r="IG130" s="201"/>
      <c r="IH130" s="201"/>
      <c r="II130" s="201"/>
      <c r="IJ130" s="201">
        <f t="shared" si="51"/>
        <v>20</v>
      </c>
      <c r="IK130" s="201"/>
      <c r="IL130" s="201"/>
      <c r="IM130" s="201"/>
      <c r="IN130" s="201"/>
      <c r="IO130" s="201"/>
      <c r="IP130" s="201"/>
      <c r="IQ130" s="201">
        <f t="shared" si="52"/>
        <v>0</v>
      </c>
      <c r="IR130" s="201"/>
      <c r="IS130" s="201"/>
      <c r="IT130" s="201"/>
      <c r="IU130" s="201"/>
      <c r="IV130" s="201"/>
      <c r="IW130" s="201"/>
      <c r="IX130" s="201">
        <f t="shared" si="53"/>
        <v>0</v>
      </c>
      <c r="IY130" s="201"/>
      <c r="IZ130" s="201"/>
      <c r="JA130" s="201"/>
      <c r="JB130" s="201"/>
      <c r="JC130" s="201"/>
      <c r="JD130" s="201"/>
      <c r="JE130" s="201">
        <f t="shared" si="54"/>
        <v>0</v>
      </c>
      <c r="JF130" s="201"/>
      <c r="JG130" s="201"/>
      <c r="JH130" s="201"/>
      <c r="JI130" s="201"/>
      <c r="JJ130" s="201"/>
      <c r="JK130" s="201"/>
      <c r="JL130" s="201" t="e">
        <f t="shared" si="55"/>
        <v>#REF!</v>
      </c>
      <c r="JM130" s="201"/>
      <c r="JN130" s="201"/>
      <c r="JO130" s="201"/>
      <c r="JP130" s="201"/>
      <c r="JQ130" s="201"/>
      <c r="JR130" s="201"/>
      <c r="JS130" s="201">
        <f t="shared" si="56"/>
        <v>20</v>
      </c>
      <c r="JT130" s="201"/>
      <c r="JU130" s="201"/>
      <c r="JV130" s="201"/>
      <c r="JW130" s="201"/>
      <c r="JX130" s="201"/>
      <c r="JY130" s="201"/>
      <c r="JZ130" s="201">
        <f t="shared" si="57"/>
        <v>0</v>
      </c>
      <c r="KA130" s="201"/>
      <c r="KB130" s="201"/>
      <c r="KC130" s="201"/>
      <c r="KD130" s="201"/>
      <c r="KE130" s="201"/>
      <c r="KF130" s="201"/>
      <c r="KG130" s="201">
        <f t="shared" si="58"/>
        <v>0</v>
      </c>
      <c r="KH130" s="201"/>
      <c r="KI130" s="201"/>
      <c r="KJ130" s="201"/>
      <c r="KK130" s="201"/>
      <c r="KL130" s="201"/>
      <c r="KM130" s="201"/>
      <c r="KN130" s="201">
        <f t="shared" si="59"/>
        <v>0</v>
      </c>
      <c r="KO130" s="201"/>
      <c r="KP130" s="201"/>
      <c r="KQ130" s="201"/>
      <c r="KR130" s="201"/>
      <c r="KS130" s="201"/>
      <c r="KT130" s="201"/>
      <c r="KU130" s="201">
        <f t="shared" si="60"/>
        <v>0</v>
      </c>
      <c r="KV130" s="201"/>
      <c r="KW130" s="201"/>
      <c r="KX130" s="201"/>
      <c r="KY130" s="201"/>
      <c r="KZ130" s="201"/>
      <c r="LA130" s="201"/>
      <c r="LB130" s="201" t="str">
        <f t="shared" si="61"/>
        <v/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>
        <f t="shared" si="42"/>
        <v>0</v>
      </c>
      <c r="FZ131" s="201"/>
      <c r="GA131" s="201"/>
      <c r="GB131" s="201"/>
      <c r="GC131" s="201"/>
      <c r="GD131" s="201"/>
      <c r="GE131" s="201"/>
      <c r="GF131" s="201">
        <f t="shared" si="43"/>
        <v>0</v>
      </c>
      <c r="GG131" s="201"/>
      <c r="GH131" s="201"/>
      <c r="GI131" s="201"/>
      <c r="GJ131" s="201"/>
      <c r="GK131" s="201"/>
      <c r="GL131" s="201"/>
      <c r="GM131" s="201">
        <f t="shared" si="44"/>
        <v>20</v>
      </c>
      <c r="GN131" s="201"/>
      <c r="GO131" s="201"/>
      <c r="GP131" s="201"/>
      <c r="GQ131" s="201"/>
      <c r="GR131" s="201"/>
      <c r="GS131" s="201"/>
      <c r="GT131" s="201">
        <f t="shared" si="45"/>
        <v>0</v>
      </c>
      <c r="GU131" s="201"/>
      <c r="GV131" s="201"/>
      <c r="GW131" s="201"/>
      <c r="GX131" s="201"/>
      <c r="GY131" s="201"/>
      <c r="GZ131" s="201"/>
      <c r="HA131" s="201">
        <f t="shared" si="46"/>
        <v>20</v>
      </c>
      <c r="HB131" s="201"/>
      <c r="HC131" s="201"/>
      <c r="HD131" s="201"/>
      <c r="HE131" s="201"/>
      <c r="HF131" s="201"/>
      <c r="HG131" s="201"/>
      <c r="HH131" s="201">
        <f t="shared" si="47"/>
        <v>0</v>
      </c>
      <c r="HI131" s="201"/>
      <c r="HJ131" s="201"/>
      <c r="HK131" s="201"/>
      <c r="HL131" s="201"/>
      <c r="HM131" s="201"/>
      <c r="HN131" s="201"/>
      <c r="HO131" s="201">
        <f t="shared" si="48"/>
        <v>0</v>
      </c>
      <c r="HP131" s="201"/>
      <c r="HQ131" s="201"/>
      <c r="HR131" s="201"/>
      <c r="HS131" s="201"/>
      <c r="HT131" s="201"/>
      <c r="HU131" s="201"/>
      <c r="HV131" s="201">
        <f t="shared" si="49"/>
        <v>20</v>
      </c>
      <c r="HW131" s="201"/>
      <c r="HX131" s="201"/>
      <c r="HY131" s="201"/>
      <c r="HZ131" s="201"/>
      <c r="IA131" s="201"/>
      <c r="IB131" s="201"/>
      <c r="IC131" s="201">
        <f t="shared" si="50"/>
        <v>0</v>
      </c>
      <c r="ID131" s="201"/>
      <c r="IE131" s="201"/>
      <c r="IF131" s="201"/>
      <c r="IG131" s="201"/>
      <c r="IH131" s="201"/>
      <c r="II131" s="201"/>
      <c r="IJ131" s="201">
        <f t="shared" si="51"/>
        <v>20</v>
      </c>
      <c r="IK131" s="201"/>
      <c r="IL131" s="201"/>
      <c r="IM131" s="201"/>
      <c r="IN131" s="201"/>
      <c r="IO131" s="201"/>
      <c r="IP131" s="201"/>
      <c r="IQ131" s="201">
        <f t="shared" si="52"/>
        <v>20</v>
      </c>
      <c r="IR131" s="201"/>
      <c r="IS131" s="201"/>
      <c r="IT131" s="201"/>
      <c r="IU131" s="201"/>
      <c r="IV131" s="201"/>
      <c r="IW131" s="201"/>
      <c r="IX131" s="201">
        <f t="shared" si="53"/>
        <v>0</v>
      </c>
      <c r="IY131" s="201"/>
      <c r="IZ131" s="201"/>
      <c r="JA131" s="201"/>
      <c r="JB131" s="201"/>
      <c r="JC131" s="201"/>
      <c r="JD131" s="201"/>
      <c r="JE131" s="201">
        <f t="shared" si="54"/>
        <v>20</v>
      </c>
      <c r="JF131" s="201"/>
      <c r="JG131" s="201"/>
      <c r="JH131" s="201"/>
      <c r="JI131" s="201"/>
      <c r="JJ131" s="201"/>
      <c r="JK131" s="201"/>
      <c r="JL131" s="201" t="e">
        <f t="shared" si="55"/>
        <v>#REF!</v>
      </c>
      <c r="JM131" s="201"/>
      <c r="JN131" s="201"/>
      <c r="JO131" s="201"/>
      <c r="JP131" s="201"/>
      <c r="JQ131" s="201"/>
      <c r="JR131" s="201"/>
      <c r="JS131" s="201">
        <f t="shared" si="56"/>
        <v>0</v>
      </c>
      <c r="JT131" s="201"/>
      <c r="JU131" s="201"/>
      <c r="JV131" s="201"/>
      <c r="JW131" s="201"/>
      <c r="JX131" s="201"/>
      <c r="JY131" s="201"/>
      <c r="JZ131" s="201">
        <f t="shared" si="57"/>
        <v>0</v>
      </c>
      <c r="KA131" s="201"/>
      <c r="KB131" s="201"/>
      <c r="KC131" s="201"/>
      <c r="KD131" s="201"/>
      <c r="KE131" s="201"/>
      <c r="KF131" s="201"/>
      <c r="KG131" s="201">
        <f t="shared" si="58"/>
        <v>0</v>
      </c>
      <c r="KH131" s="201"/>
      <c r="KI131" s="201"/>
      <c r="KJ131" s="201"/>
      <c r="KK131" s="201"/>
      <c r="KL131" s="201"/>
      <c r="KM131" s="201"/>
      <c r="KN131" s="201">
        <f t="shared" si="59"/>
        <v>0</v>
      </c>
      <c r="KO131" s="201"/>
      <c r="KP131" s="201"/>
      <c r="KQ131" s="201"/>
      <c r="KR131" s="201"/>
      <c r="KS131" s="201"/>
      <c r="KT131" s="201"/>
      <c r="KU131" s="201">
        <f t="shared" si="60"/>
        <v>0</v>
      </c>
      <c r="KV131" s="201"/>
      <c r="KW131" s="201"/>
      <c r="KX131" s="201"/>
      <c r="KY131" s="201"/>
      <c r="KZ131" s="201"/>
      <c r="LA131" s="201"/>
      <c r="LB131" s="201" t="str">
        <f t="shared" si="61"/>
        <v/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>
        <f t="shared" si="42"/>
        <v>0</v>
      </c>
      <c r="FZ132" s="201"/>
      <c r="GA132" s="201"/>
      <c r="GB132" s="201"/>
      <c r="GC132" s="201"/>
      <c r="GD132" s="201"/>
      <c r="GE132" s="201"/>
      <c r="GF132" s="201">
        <f t="shared" si="43"/>
        <v>0</v>
      </c>
      <c r="GG132" s="201"/>
      <c r="GH132" s="201"/>
      <c r="GI132" s="201"/>
      <c r="GJ132" s="201"/>
      <c r="GK132" s="201"/>
      <c r="GL132" s="201"/>
      <c r="GM132" s="201">
        <f t="shared" si="44"/>
        <v>0</v>
      </c>
      <c r="GN132" s="201"/>
      <c r="GO132" s="201"/>
      <c r="GP132" s="201"/>
      <c r="GQ132" s="201"/>
      <c r="GR132" s="201"/>
      <c r="GS132" s="201"/>
      <c r="GT132" s="201">
        <f t="shared" si="45"/>
        <v>0</v>
      </c>
      <c r="GU132" s="201"/>
      <c r="GV132" s="201"/>
      <c r="GW132" s="201"/>
      <c r="GX132" s="201"/>
      <c r="GY132" s="201"/>
      <c r="GZ132" s="201"/>
      <c r="HA132" s="201">
        <f t="shared" si="46"/>
        <v>0</v>
      </c>
      <c r="HB132" s="201"/>
      <c r="HC132" s="201"/>
      <c r="HD132" s="201"/>
      <c r="HE132" s="201"/>
      <c r="HF132" s="201"/>
      <c r="HG132" s="201"/>
      <c r="HH132" s="201">
        <f t="shared" si="47"/>
        <v>0</v>
      </c>
      <c r="HI132" s="201"/>
      <c r="HJ132" s="201"/>
      <c r="HK132" s="201"/>
      <c r="HL132" s="201"/>
      <c r="HM132" s="201"/>
      <c r="HN132" s="201"/>
      <c r="HO132" s="201">
        <f t="shared" si="48"/>
        <v>0</v>
      </c>
      <c r="HP132" s="201"/>
      <c r="HQ132" s="201"/>
      <c r="HR132" s="201"/>
      <c r="HS132" s="201"/>
      <c r="HT132" s="201"/>
      <c r="HU132" s="201"/>
      <c r="HV132" s="201">
        <f t="shared" si="49"/>
        <v>0</v>
      </c>
      <c r="HW132" s="201"/>
      <c r="HX132" s="201"/>
      <c r="HY132" s="201"/>
      <c r="HZ132" s="201"/>
      <c r="IA132" s="201"/>
      <c r="IB132" s="201"/>
      <c r="IC132" s="201">
        <f t="shared" si="50"/>
        <v>0</v>
      </c>
      <c r="ID132" s="201"/>
      <c r="IE132" s="201"/>
      <c r="IF132" s="201"/>
      <c r="IG132" s="201"/>
      <c r="IH132" s="201"/>
      <c r="II132" s="201"/>
      <c r="IJ132" s="201">
        <f t="shared" si="51"/>
        <v>20</v>
      </c>
      <c r="IK132" s="201"/>
      <c r="IL132" s="201"/>
      <c r="IM132" s="201"/>
      <c r="IN132" s="201"/>
      <c r="IO132" s="201"/>
      <c r="IP132" s="201"/>
      <c r="IQ132" s="201">
        <f t="shared" si="52"/>
        <v>20</v>
      </c>
      <c r="IR132" s="201"/>
      <c r="IS132" s="201"/>
      <c r="IT132" s="201"/>
      <c r="IU132" s="201"/>
      <c r="IV132" s="201"/>
      <c r="IW132" s="201"/>
      <c r="IX132" s="201">
        <f t="shared" si="53"/>
        <v>0</v>
      </c>
      <c r="IY132" s="201"/>
      <c r="IZ132" s="201"/>
      <c r="JA132" s="201"/>
      <c r="JB132" s="201"/>
      <c r="JC132" s="201"/>
      <c r="JD132" s="201"/>
      <c r="JE132" s="201">
        <f t="shared" si="54"/>
        <v>20</v>
      </c>
      <c r="JF132" s="201"/>
      <c r="JG132" s="201"/>
      <c r="JH132" s="201"/>
      <c r="JI132" s="201"/>
      <c r="JJ132" s="201"/>
      <c r="JK132" s="201"/>
      <c r="JL132" s="201" t="e">
        <f t="shared" si="55"/>
        <v>#REF!</v>
      </c>
      <c r="JM132" s="201"/>
      <c r="JN132" s="201"/>
      <c r="JO132" s="201"/>
      <c r="JP132" s="201"/>
      <c r="JQ132" s="201"/>
      <c r="JR132" s="201"/>
      <c r="JS132" s="201">
        <f t="shared" si="56"/>
        <v>0</v>
      </c>
      <c r="JT132" s="201"/>
      <c r="JU132" s="201"/>
      <c r="JV132" s="201"/>
      <c r="JW132" s="201"/>
      <c r="JX132" s="201"/>
      <c r="JY132" s="201"/>
      <c r="JZ132" s="201">
        <f t="shared" si="57"/>
        <v>0</v>
      </c>
      <c r="KA132" s="201"/>
      <c r="KB132" s="201"/>
      <c r="KC132" s="201"/>
      <c r="KD132" s="201"/>
      <c r="KE132" s="201"/>
      <c r="KF132" s="201"/>
      <c r="KG132" s="201">
        <f t="shared" si="58"/>
        <v>40</v>
      </c>
      <c r="KH132" s="201"/>
      <c r="KI132" s="201"/>
      <c r="KJ132" s="201"/>
      <c r="KK132" s="201"/>
      <c r="KL132" s="201"/>
      <c r="KM132" s="201"/>
      <c r="KN132" s="201">
        <f t="shared" si="59"/>
        <v>0</v>
      </c>
      <c r="KO132" s="201"/>
      <c r="KP132" s="201"/>
      <c r="KQ132" s="201"/>
      <c r="KR132" s="201"/>
      <c r="KS132" s="201"/>
      <c r="KT132" s="201"/>
      <c r="KU132" s="201">
        <f t="shared" si="60"/>
        <v>0</v>
      </c>
      <c r="KV132" s="201"/>
      <c r="KW132" s="201"/>
      <c r="KX132" s="201"/>
      <c r="KY132" s="201"/>
      <c r="KZ132" s="201"/>
      <c r="LA132" s="201"/>
      <c r="LB132" s="201" t="str">
        <f t="shared" si="61"/>
        <v/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>
        <f t="shared" si="42"/>
        <v>0</v>
      </c>
      <c r="FZ133" s="201"/>
      <c r="GA133" s="201"/>
      <c r="GB133" s="201"/>
      <c r="GC133" s="201"/>
      <c r="GD133" s="201"/>
      <c r="GE133" s="201"/>
      <c r="GF133" s="201">
        <f t="shared" si="43"/>
        <v>20</v>
      </c>
      <c r="GG133" s="201"/>
      <c r="GH133" s="201"/>
      <c r="GI133" s="201"/>
      <c r="GJ133" s="201"/>
      <c r="GK133" s="201"/>
      <c r="GL133" s="201"/>
      <c r="GM133" s="201">
        <f t="shared" si="44"/>
        <v>20</v>
      </c>
      <c r="GN133" s="201"/>
      <c r="GO133" s="201"/>
      <c r="GP133" s="201"/>
      <c r="GQ133" s="201"/>
      <c r="GR133" s="201"/>
      <c r="GS133" s="201"/>
      <c r="GT133" s="201">
        <f t="shared" si="45"/>
        <v>0</v>
      </c>
      <c r="GU133" s="201"/>
      <c r="GV133" s="201"/>
      <c r="GW133" s="201"/>
      <c r="GX133" s="201"/>
      <c r="GY133" s="201"/>
      <c r="GZ133" s="201"/>
      <c r="HA133" s="201">
        <f t="shared" si="46"/>
        <v>20</v>
      </c>
      <c r="HB133" s="201"/>
      <c r="HC133" s="201"/>
      <c r="HD133" s="201"/>
      <c r="HE133" s="201"/>
      <c r="HF133" s="201"/>
      <c r="HG133" s="201"/>
      <c r="HH133" s="201">
        <f t="shared" si="47"/>
        <v>0</v>
      </c>
      <c r="HI133" s="201"/>
      <c r="HJ133" s="201"/>
      <c r="HK133" s="201"/>
      <c r="HL133" s="201"/>
      <c r="HM133" s="201"/>
      <c r="HN133" s="201"/>
      <c r="HO133" s="201">
        <f t="shared" si="48"/>
        <v>0</v>
      </c>
      <c r="HP133" s="201"/>
      <c r="HQ133" s="201"/>
      <c r="HR133" s="201"/>
      <c r="HS133" s="201"/>
      <c r="HT133" s="201"/>
      <c r="HU133" s="201"/>
      <c r="HV133" s="201">
        <f t="shared" si="49"/>
        <v>20</v>
      </c>
      <c r="HW133" s="201"/>
      <c r="HX133" s="201"/>
      <c r="HY133" s="201"/>
      <c r="HZ133" s="201"/>
      <c r="IA133" s="201"/>
      <c r="IB133" s="201"/>
      <c r="IC133" s="201">
        <f t="shared" si="50"/>
        <v>0</v>
      </c>
      <c r="ID133" s="201"/>
      <c r="IE133" s="201"/>
      <c r="IF133" s="201"/>
      <c r="IG133" s="201"/>
      <c r="IH133" s="201"/>
      <c r="II133" s="201"/>
      <c r="IJ133" s="201">
        <f t="shared" si="51"/>
        <v>20</v>
      </c>
      <c r="IK133" s="201"/>
      <c r="IL133" s="201"/>
      <c r="IM133" s="201"/>
      <c r="IN133" s="201"/>
      <c r="IO133" s="201"/>
      <c r="IP133" s="201"/>
      <c r="IQ133" s="201">
        <f t="shared" si="52"/>
        <v>20</v>
      </c>
      <c r="IR133" s="201"/>
      <c r="IS133" s="201"/>
      <c r="IT133" s="201"/>
      <c r="IU133" s="201"/>
      <c r="IV133" s="201"/>
      <c r="IW133" s="201"/>
      <c r="IX133" s="201">
        <f t="shared" si="53"/>
        <v>0</v>
      </c>
      <c r="IY133" s="201"/>
      <c r="IZ133" s="201"/>
      <c r="JA133" s="201"/>
      <c r="JB133" s="201"/>
      <c r="JC133" s="201"/>
      <c r="JD133" s="201"/>
      <c r="JE133" s="201">
        <f t="shared" si="54"/>
        <v>20</v>
      </c>
      <c r="JF133" s="201"/>
      <c r="JG133" s="201"/>
      <c r="JH133" s="201"/>
      <c r="JI133" s="201"/>
      <c r="JJ133" s="201"/>
      <c r="JK133" s="201"/>
      <c r="JL133" s="201" t="e">
        <f t="shared" si="55"/>
        <v>#REF!</v>
      </c>
      <c r="JM133" s="201"/>
      <c r="JN133" s="201"/>
      <c r="JO133" s="201"/>
      <c r="JP133" s="201"/>
      <c r="JQ133" s="201"/>
      <c r="JR133" s="201"/>
      <c r="JS133" s="201">
        <f t="shared" si="56"/>
        <v>20</v>
      </c>
      <c r="JT133" s="201"/>
      <c r="JU133" s="201"/>
      <c r="JV133" s="201"/>
      <c r="JW133" s="201"/>
      <c r="JX133" s="201"/>
      <c r="JY133" s="201"/>
      <c r="JZ133" s="201">
        <f t="shared" si="57"/>
        <v>0</v>
      </c>
      <c r="KA133" s="201"/>
      <c r="KB133" s="201"/>
      <c r="KC133" s="201"/>
      <c r="KD133" s="201"/>
      <c r="KE133" s="201"/>
      <c r="KF133" s="201"/>
      <c r="KG133" s="201">
        <f t="shared" si="58"/>
        <v>0</v>
      </c>
      <c r="KH133" s="201"/>
      <c r="KI133" s="201"/>
      <c r="KJ133" s="201"/>
      <c r="KK133" s="201"/>
      <c r="KL133" s="201"/>
      <c r="KM133" s="201"/>
      <c r="KN133" s="201">
        <f t="shared" si="59"/>
        <v>0</v>
      </c>
      <c r="KO133" s="201"/>
      <c r="KP133" s="201"/>
      <c r="KQ133" s="201"/>
      <c r="KR133" s="201"/>
      <c r="KS133" s="201"/>
      <c r="KT133" s="201"/>
      <c r="KU133" s="201">
        <f t="shared" si="60"/>
        <v>0</v>
      </c>
      <c r="KV133" s="201"/>
      <c r="KW133" s="201"/>
      <c r="KX133" s="201"/>
      <c r="KY133" s="201"/>
      <c r="KZ133" s="201"/>
      <c r="LA133" s="201"/>
      <c r="LB133" s="201" t="str">
        <f t="shared" si="61"/>
        <v/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>
        <f t="shared" si="42"/>
        <v>0</v>
      </c>
      <c r="FZ134" s="201"/>
      <c r="GA134" s="201"/>
      <c r="GB134" s="201"/>
      <c r="GC134" s="201"/>
      <c r="GD134" s="201"/>
      <c r="GE134" s="201"/>
      <c r="GF134" s="201">
        <f t="shared" si="43"/>
        <v>20</v>
      </c>
      <c r="GG134" s="201"/>
      <c r="GH134" s="201"/>
      <c r="GI134" s="201"/>
      <c r="GJ134" s="201"/>
      <c r="GK134" s="201"/>
      <c r="GL134" s="201"/>
      <c r="GM134" s="201">
        <f t="shared" si="44"/>
        <v>0</v>
      </c>
      <c r="GN134" s="201"/>
      <c r="GO134" s="201"/>
      <c r="GP134" s="201"/>
      <c r="GQ134" s="201"/>
      <c r="GR134" s="201"/>
      <c r="GS134" s="201"/>
      <c r="GT134" s="201">
        <f t="shared" si="45"/>
        <v>0</v>
      </c>
      <c r="GU134" s="201"/>
      <c r="GV134" s="201"/>
      <c r="GW134" s="201"/>
      <c r="GX134" s="201"/>
      <c r="GY134" s="201"/>
      <c r="GZ134" s="201"/>
      <c r="HA134" s="201">
        <f t="shared" si="46"/>
        <v>20</v>
      </c>
      <c r="HB134" s="201"/>
      <c r="HC134" s="201"/>
      <c r="HD134" s="201"/>
      <c r="HE134" s="201"/>
      <c r="HF134" s="201"/>
      <c r="HG134" s="201"/>
      <c r="HH134" s="201">
        <f t="shared" si="47"/>
        <v>0</v>
      </c>
      <c r="HI134" s="201"/>
      <c r="HJ134" s="201"/>
      <c r="HK134" s="201"/>
      <c r="HL134" s="201"/>
      <c r="HM134" s="201"/>
      <c r="HN134" s="201"/>
      <c r="HO134" s="201">
        <f t="shared" si="48"/>
        <v>20</v>
      </c>
      <c r="HP134" s="201"/>
      <c r="HQ134" s="201"/>
      <c r="HR134" s="201"/>
      <c r="HS134" s="201"/>
      <c r="HT134" s="201"/>
      <c r="HU134" s="201"/>
      <c r="HV134" s="201">
        <f t="shared" si="49"/>
        <v>20</v>
      </c>
      <c r="HW134" s="201"/>
      <c r="HX134" s="201"/>
      <c r="HY134" s="201"/>
      <c r="HZ134" s="201"/>
      <c r="IA134" s="201"/>
      <c r="IB134" s="201"/>
      <c r="IC134" s="201">
        <f t="shared" si="50"/>
        <v>0</v>
      </c>
      <c r="ID134" s="201"/>
      <c r="IE134" s="201"/>
      <c r="IF134" s="201"/>
      <c r="IG134" s="201"/>
      <c r="IH134" s="201"/>
      <c r="II134" s="201"/>
      <c r="IJ134" s="201">
        <f t="shared" si="51"/>
        <v>20</v>
      </c>
      <c r="IK134" s="201"/>
      <c r="IL134" s="201"/>
      <c r="IM134" s="201"/>
      <c r="IN134" s="201"/>
      <c r="IO134" s="201"/>
      <c r="IP134" s="201"/>
      <c r="IQ134" s="201">
        <f t="shared" si="52"/>
        <v>20</v>
      </c>
      <c r="IR134" s="201"/>
      <c r="IS134" s="201"/>
      <c r="IT134" s="201"/>
      <c r="IU134" s="201"/>
      <c r="IV134" s="201"/>
      <c r="IW134" s="201"/>
      <c r="IX134" s="201">
        <f t="shared" si="53"/>
        <v>0</v>
      </c>
      <c r="IY134" s="201"/>
      <c r="IZ134" s="201"/>
      <c r="JA134" s="201"/>
      <c r="JB134" s="201"/>
      <c r="JC134" s="201"/>
      <c r="JD134" s="201"/>
      <c r="JE134" s="201">
        <f t="shared" si="54"/>
        <v>0</v>
      </c>
      <c r="JF134" s="201"/>
      <c r="JG134" s="201"/>
      <c r="JH134" s="201"/>
      <c r="JI134" s="201"/>
      <c r="JJ134" s="201"/>
      <c r="JK134" s="201"/>
      <c r="JL134" s="201" t="e">
        <f t="shared" si="55"/>
        <v>#REF!</v>
      </c>
      <c r="JM134" s="201"/>
      <c r="JN134" s="201"/>
      <c r="JO134" s="201"/>
      <c r="JP134" s="201"/>
      <c r="JQ134" s="201"/>
      <c r="JR134" s="201"/>
      <c r="JS134" s="201">
        <f t="shared" si="56"/>
        <v>0</v>
      </c>
      <c r="JT134" s="201"/>
      <c r="JU134" s="201"/>
      <c r="JV134" s="201"/>
      <c r="JW134" s="201"/>
      <c r="JX134" s="201"/>
      <c r="JY134" s="201"/>
      <c r="JZ134" s="201">
        <f t="shared" si="57"/>
        <v>0</v>
      </c>
      <c r="KA134" s="201"/>
      <c r="KB134" s="201"/>
      <c r="KC134" s="201"/>
      <c r="KD134" s="201"/>
      <c r="KE134" s="201"/>
      <c r="KF134" s="201"/>
      <c r="KG134" s="201">
        <f t="shared" si="58"/>
        <v>0</v>
      </c>
      <c r="KH134" s="201"/>
      <c r="KI134" s="201"/>
      <c r="KJ134" s="201"/>
      <c r="KK134" s="201"/>
      <c r="KL134" s="201"/>
      <c r="KM134" s="201"/>
      <c r="KN134" s="201">
        <f t="shared" si="59"/>
        <v>0</v>
      </c>
      <c r="KO134" s="201"/>
      <c r="KP134" s="201"/>
      <c r="KQ134" s="201"/>
      <c r="KR134" s="201"/>
      <c r="KS134" s="201"/>
      <c r="KT134" s="201"/>
      <c r="KU134" s="201">
        <f t="shared" si="60"/>
        <v>0</v>
      </c>
      <c r="KV134" s="201"/>
      <c r="KW134" s="201"/>
      <c r="KX134" s="201"/>
      <c r="KY134" s="201"/>
      <c r="KZ134" s="201"/>
      <c r="LA134" s="201"/>
      <c r="LB134" s="201" t="str">
        <f t="shared" si="61"/>
        <v/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>
        <f t="shared" si="42"/>
        <v>0</v>
      </c>
      <c r="FZ135" s="201"/>
      <c r="GA135" s="201"/>
      <c r="GB135" s="201"/>
      <c r="GC135" s="201"/>
      <c r="GD135" s="201"/>
      <c r="GE135" s="201"/>
      <c r="GF135" s="201">
        <f t="shared" si="43"/>
        <v>20</v>
      </c>
      <c r="GG135" s="201"/>
      <c r="GH135" s="201"/>
      <c r="GI135" s="201"/>
      <c r="GJ135" s="201"/>
      <c r="GK135" s="201"/>
      <c r="GL135" s="201"/>
      <c r="GM135" s="201">
        <f t="shared" si="44"/>
        <v>0</v>
      </c>
      <c r="GN135" s="201"/>
      <c r="GO135" s="201"/>
      <c r="GP135" s="201"/>
      <c r="GQ135" s="201"/>
      <c r="GR135" s="201"/>
      <c r="GS135" s="201"/>
      <c r="GT135" s="201">
        <f t="shared" si="45"/>
        <v>0</v>
      </c>
      <c r="GU135" s="201"/>
      <c r="GV135" s="201"/>
      <c r="GW135" s="201"/>
      <c r="GX135" s="201"/>
      <c r="GY135" s="201"/>
      <c r="GZ135" s="201"/>
      <c r="HA135" s="201">
        <f t="shared" si="46"/>
        <v>0</v>
      </c>
      <c r="HB135" s="201"/>
      <c r="HC135" s="201"/>
      <c r="HD135" s="201"/>
      <c r="HE135" s="201"/>
      <c r="HF135" s="201"/>
      <c r="HG135" s="201"/>
      <c r="HH135" s="201">
        <f t="shared" si="47"/>
        <v>0</v>
      </c>
      <c r="HI135" s="201"/>
      <c r="HJ135" s="201"/>
      <c r="HK135" s="201"/>
      <c r="HL135" s="201"/>
      <c r="HM135" s="201"/>
      <c r="HN135" s="201"/>
      <c r="HO135" s="201">
        <f t="shared" si="48"/>
        <v>20</v>
      </c>
      <c r="HP135" s="201"/>
      <c r="HQ135" s="201"/>
      <c r="HR135" s="201"/>
      <c r="HS135" s="201"/>
      <c r="HT135" s="201"/>
      <c r="HU135" s="201"/>
      <c r="HV135" s="201">
        <f t="shared" si="49"/>
        <v>0</v>
      </c>
      <c r="HW135" s="201"/>
      <c r="HX135" s="201"/>
      <c r="HY135" s="201"/>
      <c r="HZ135" s="201"/>
      <c r="IA135" s="201"/>
      <c r="IB135" s="201"/>
      <c r="IC135" s="201">
        <f t="shared" si="50"/>
        <v>0</v>
      </c>
      <c r="ID135" s="201"/>
      <c r="IE135" s="201"/>
      <c r="IF135" s="201"/>
      <c r="IG135" s="201"/>
      <c r="IH135" s="201"/>
      <c r="II135" s="201"/>
      <c r="IJ135" s="201">
        <f t="shared" si="51"/>
        <v>20</v>
      </c>
      <c r="IK135" s="201"/>
      <c r="IL135" s="201"/>
      <c r="IM135" s="201"/>
      <c r="IN135" s="201"/>
      <c r="IO135" s="201"/>
      <c r="IP135" s="201"/>
      <c r="IQ135" s="201">
        <f t="shared" si="52"/>
        <v>0</v>
      </c>
      <c r="IR135" s="201"/>
      <c r="IS135" s="201"/>
      <c r="IT135" s="201"/>
      <c r="IU135" s="201"/>
      <c r="IV135" s="201"/>
      <c r="IW135" s="201"/>
      <c r="IX135" s="201">
        <f t="shared" si="53"/>
        <v>0</v>
      </c>
      <c r="IY135" s="201"/>
      <c r="IZ135" s="201"/>
      <c r="JA135" s="201"/>
      <c r="JB135" s="201"/>
      <c r="JC135" s="201"/>
      <c r="JD135" s="201"/>
      <c r="JE135" s="201">
        <f t="shared" si="54"/>
        <v>0</v>
      </c>
      <c r="JF135" s="201"/>
      <c r="JG135" s="201"/>
      <c r="JH135" s="201"/>
      <c r="JI135" s="201"/>
      <c r="JJ135" s="201"/>
      <c r="JK135" s="201"/>
      <c r="JL135" s="201" t="e">
        <f t="shared" si="55"/>
        <v>#REF!</v>
      </c>
      <c r="JM135" s="201"/>
      <c r="JN135" s="201"/>
      <c r="JO135" s="201"/>
      <c r="JP135" s="201"/>
      <c r="JQ135" s="201"/>
      <c r="JR135" s="201"/>
      <c r="JS135" s="201">
        <f t="shared" si="56"/>
        <v>0</v>
      </c>
      <c r="JT135" s="201"/>
      <c r="JU135" s="201"/>
      <c r="JV135" s="201"/>
      <c r="JW135" s="201"/>
      <c r="JX135" s="201"/>
      <c r="JY135" s="201"/>
      <c r="JZ135" s="201">
        <f t="shared" si="57"/>
        <v>0</v>
      </c>
      <c r="KA135" s="201"/>
      <c r="KB135" s="201"/>
      <c r="KC135" s="201"/>
      <c r="KD135" s="201"/>
      <c r="KE135" s="201"/>
      <c r="KF135" s="201"/>
      <c r="KG135" s="201">
        <f t="shared" si="58"/>
        <v>20</v>
      </c>
      <c r="KH135" s="201"/>
      <c r="KI135" s="201"/>
      <c r="KJ135" s="201"/>
      <c r="KK135" s="201"/>
      <c r="KL135" s="201"/>
      <c r="KM135" s="201"/>
      <c r="KN135" s="201">
        <f t="shared" si="59"/>
        <v>0</v>
      </c>
      <c r="KO135" s="201"/>
      <c r="KP135" s="201"/>
      <c r="KQ135" s="201"/>
      <c r="KR135" s="201"/>
      <c r="KS135" s="201"/>
      <c r="KT135" s="201"/>
      <c r="KU135" s="201">
        <f t="shared" si="60"/>
        <v>0</v>
      </c>
      <c r="KV135" s="201"/>
      <c r="KW135" s="201"/>
      <c r="KX135" s="201"/>
      <c r="KY135" s="201"/>
      <c r="KZ135" s="201"/>
      <c r="LA135" s="201"/>
      <c r="LB135" s="201" t="str">
        <f t="shared" si="61"/>
        <v/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>
        <f t="shared" si="42"/>
        <v>0</v>
      </c>
      <c r="FZ136" s="201"/>
      <c r="GA136" s="201"/>
      <c r="GB136" s="201"/>
      <c r="GC136" s="201"/>
      <c r="GD136" s="201"/>
      <c r="GE136" s="201"/>
      <c r="GF136" s="201">
        <f t="shared" si="43"/>
        <v>20</v>
      </c>
      <c r="GG136" s="201"/>
      <c r="GH136" s="201"/>
      <c r="GI136" s="201"/>
      <c r="GJ136" s="201"/>
      <c r="GK136" s="201"/>
      <c r="GL136" s="201"/>
      <c r="GM136" s="201">
        <f t="shared" si="44"/>
        <v>20</v>
      </c>
      <c r="GN136" s="201"/>
      <c r="GO136" s="201"/>
      <c r="GP136" s="201"/>
      <c r="GQ136" s="201"/>
      <c r="GR136" s="201"/>
      <c r="GS136" s="201"/>
      <c r="GT136" s="201">
        <f t="shared" si="45"/>
        <v>20</v>
      </c>
      <c r="GU136" s="201"/>
      <c r="GV136" s="201"/>
      <c r="GW136" s="201"/>
      <c r="GX136" s="201"/>
      <c r="GY136" s="201"/>
      <c r="GZ136" s="201"/>
      <c r="HA136" s="201">
        <f t="shared" si="46"/>
        <v>20</v>
      </c>
      <c r="HB136" s="201"/>
      <c r="HC136" s="201"/>
      <c r="HD136" s="201"/>
      <c r="HE136" s="201"/>
      <c r="HF136" s="201"/>
      <c r="HG136" s="201"/>
      <c r="HH136" s="201">
        <f t="shared" si="47"/>
        <v>0</v>
      </c>
      <c r="HI136" s="201"/>
      <c r="HJ136" s="201"/>
      <c r="HK136" s="201"/>
      <c r="HL136" s="201"/>
      <c r="HM136" s="201"/>
      <c r="HN136" s="201"/>
      <c r="HO136" s="201">
        <f t="shared" si="48"/>
        <v>0</v>
      </c>
      <c r="HP136" s="201"/>
      <c r="HQ136" s="201"/>
      <c r="HR136" s="201"/>
      <c r="HS136" s="201"/>
      <c r="HT136" s="201"/>
      <c r="HU136" s="201"/>
      <c r="HV136" s="201">
        <f t="shared" si="49"/>
        <v>0</v>
      </c>
      <c r="HW136" s="201"/>
      <c r="HX136" s="201"/>
      <c r="HY136" s="201"/>
      <c r="HZ136" s="201"/>
      <c r="IA136" s="201"/>
      <c r="IB136" s="201"/>
      <c r="IC136" s="201">
        <f t="shared" si="50"/>
        <v>20</v>
      </c>
      <c r="ID136" s="201"/>
      <c r="IE136" s="201"/>
      <c r="IF136" s="201"/>
      <c r="IG136" s="201"/>
      <c r="IH136" s="201"/>
      <c r="II136" s="201"/>
      <c r="IJ136" s="201">
        <f t="shared" si="51"/>
        <v>20</v>
      </c>
      <c r="IK136" s="201"/>
      <c r="IL136" s="201"/>
      <c r="IM136" s="201"/>
      <c r="IN136" s="201"/>
      <c r="IO136" s="201"/>
      <c r="IP136" s="201"/>
      <c r="IQ136" s="201">
        <f t="shared" si="52"/>
        <v>0</v>
      </c>
      <c r="IR136" s="201"/>
      <c r="IS136" s="201"/>
      <c r="IT136" s="201"/>
      <c r="IU136" s="201"/>
      <c r="IV136" s="201"/>
      <c r="IW136" s="201"/>
      <c r="IX136" s="201">
        <f t="shared" si="53"/>
        <v>0</v>
      </c>
      <c r="IY136" s="201"/>
      <c r="IZ136" s="201"/>
      <c r="JA136" s="201"/>
      <c r="JB136" s="201"/>
      <c r="JC136" s="201"/>
      <c r="JD136" s="201"/>
      <c r="JE136" s="201">
        <f t="shared" si="54"/>
        <v>20</v>
      </c>
      <c r="JF136" s="201"/>
      <c r="JG136" s="201"/>
      <c r="JH136" s="201"/>
      <c r="JI136" s="201"/>
      <c r="JJ136" s="201"/>
      <c r="JK136" s="201"/>
      <c r="JL136" s="201" t="e">
        <f t="shared" si="55"/>
        <v>#REF!</v>
      </c>
      <c r="JM136" s="201"/>
      <c r="JN136" s="201"/>
      <c r="JO136" s="201"/>
      <c r="JP136" s="201"/>
      <c r="JQ136" s="201"/>
      <c r="JR136" s="201"/>
      <c r="JS136" s="201">
        <f t="shared" si="56"/>
        <v>20</v>
      </c>
      <c r="JT136" s="201"/>
      <c r="JU136" s="201"/>
      <c r="JV136" s="201"/>
      <c r="JW136" s="201"/>
      <c r="JX136" s="201"/>
      <c r="JY136" s="201"/>
      <c r="JZ136" s="201">
        <f t="shared" si="57"/>
        <v>0</v>
      </c>
      <c r="KA136" s="201"/>
      <c r="KB136" s="201"/>
      <c r="KC136" s="201"/>
      <c r="KD136" s="201"/>
      <c r="KE136" s="201"/>
      <c r="KF136" s="201"/>
      <c r="KG136" s="201">
        <f t="shared" si="58"/>
        <v>20</v>
      </c>
      <c r="KH136" s="201"/>
      <c r="KI136" s="201"/>
      <c r="KJ136" s="201"/>
      <c r="KK136" s="201"/>
      <c r="KL136" s="201"/>
      <c r="KM136" s="201"/>
      <c r="KN136" s="201">
        <f t="shared" si="59"/>
        <v>0</v>
      </c>
      <c r="KO136" s="201"/>
      <c r="KP136" s="201"/>
      <c r="KQ136" s="201"/>
      <c r="KR136" s="201"/>
      <c r="KS136" s="201"/>
      <c r="KT136" s="201"/>
      <c r="KU136" s="201">
        <f t="shared" si="60"/>
        <v>0</v>
      </c>
      <c r="KV136" s="201"/>
      <c r="KW136" s="201"/>
      <c r="KX136" s="201"/>
      <c r="KY136" s="201"/>
      <c r="KZ136" s="201"/>
      <c r="LA136" s="201"/>
      <c r="LB136" s="201" t="str">
        <f t="shared" si="61"/>
        <v/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>
        <f t="shared" si="42"/>
        <v>0</v>
      </c>
      <c r="FZ137" s="201"/>
      <c r="GA137" s="201"/>
      <c r="GB137" s="201"/>
      <c r="GC137" s="201"/>
      <c r="GD137" s="201"/>
      <c r="GE137" s="201"/>
      <c r="GF137" s="201">
        <f t="shared" si="43"/>
        <v>0</v>
      </c>
      <c r="GG137" s="201"/>
      <c r="GH137" s="201"/>
      <c r="GI137" s="201"/>
      <c r="GJ137" s="201"/>
      <c r="GK137" s="201"/>
      <c r="GL137" s="201"/>
      <c r="GM137" s="201">
        <f t="shared" si="44"/>
        <v>0</v>
      </c>
      <c r="GN137" s="201"/>
      <c r="GO137" s="201"/>
      <c r="GP137" s="201"/>
      <c r="GQ137" s="201"/>
      <c r="GR137" s="201"/>
      <c r="GS137" s="201"/>
      <c r="GT137" s="201">
        <f t="shared" si="45"/>
        <v>0</v>
      </c>
      <c r="GU137" s="201"/>
      <c r="GV137" s="201"/>
      <c r="GW137" s="201"/>
      <c r="GX137" s="201"/>
      <c r="GY137" s="201"/>
      <c r="GZ137" s="201"/>
      <c r="HA137" s="201">
        <f t="shared" si="46"/>
        <v>0</v>
      </c>
      <c r="HB137" s="201"/>
      <c r="HC137" s="201"/>
      <c r="HD137" s="201"/>
      <c r="HE137" s="201"/>
      <c r="HF137" s="201"/>
      <c r="HG137" s="201"/>
      <c r="HH137" s="201">
        <f t="shared" si="47"/>
        <v>0</v>
      </c>
      <c r="HI137" s="201"/>
      <c r="HJ137" s="201"/>
      <c r="HK137" s="201"/>
      <c r="HL137" s="201"/>
      <c r="HM137" s="201"/>
      <c r="HN137" s="201"/>
      <c r="HO137" s="201">
        <f t="shared" si="48"/>
        <v>0</v>
      </c>
      <c r="HP137" s="201"/>
      <c r="HQ137" s="201"/>
      <c r="HR137" s="201"/>
      <c r="HS137" s="201"/>
      <c r="HT137" s="201"/>
      <c r="HU137" s="201"/>
      <c r="HV137" s="201">
        <f t="shared" si="49"/>
        <v>0</v>
      </c>
      <c r="HW137" s="201"/>
      <c r="HX137" s="201"/>
      <c r="HY137" s="201"/>
      <c r="HZ137" s="201"/>
      <c r="IA137" s="201"/>
      <c r="IB137" s="201"/>
      <c r="IC137" s="201">
        <f t="shared" si="50"/>
        <v>0</v>
      </c>
      <c r="ID137" s="201"/>
      <c r="IE137" s="201"/>
      <c r="IF137" s="201"/>
      <c r="IG137" s="201"/>
      <c r="IH137" s="201"/>
      <c r="II137" s="201"/>
      <c r="IJ137" s="201">
        <f t="shared" si="51"/>
        <v>0</v>
      </c>
      <c r="IK137" s="201"/>
      <c r="IL137" s="201"/>
      <c r="IM137" s="201"/>
      <c r="IN137" s="201"/>
      <c r="IO137" s="201"/>
      <c r="IP137" s="201"/>
      <c r="IQ137" s="201">
        <f t="shared" si="52"/>
        <v>0</v>
      </c>
      <c r="IR137" s="201"/>
      <c r="IS137" s="201"/>
      <c r="IT137" s="201"/>
      <c r="IU137" s="201"/>
      <c r="IV137" s="201"/>
      <c r="IW137" s="201"/>
      <c r="IX137" s="201">
        <f t="shared" si="53"/>
        <v>0</v>
      </c>
      <c r="IY137" s="201"/>
      <c r="IZ137" s="201"/>
      <c r="JA137" s="201"/>
      <c r="JB137" s="201"/>
      <c r="JC137" s="201"/>
      <c r="JD137" s="201"/>
      <c r="JE137" s="201">
        <f t="shared" si="54"/>
        <v>0</v>
      </c>
      <c r="JF137" s="201"/>
      <c r="JG137" s="201"/>
      <c r="JH137" s="201"/>
      <c r="JI137" s="201"/>
      <c r="JJ137" s="201"/>
      <c r="JK137" s="201"/>
      <c r="JL137" s="201" t="e">
        <f t="shared" si="55"/>
        <v>#REF!</v>
      </c>
      <c r="JM137" s="201"/>
      <c r="JN137" s="201"/>
      <c r="JO137" s="201"/>
      <c r="JP137" s="201"/>
      <c r="JQ137" s="201"/>
      <c r="JR137" s="201"/>
      <c r="JS137" s="201">
        <f t="shared" si="56"/>
        <v>0</v>
      </c>
      <c r="JT137" s="201"/>
      <c r="JU137" s="201"/>
      <c r="JV137" s="201"/>
      <c r="JW137" s="201"/>
      <c r="JX137" s="201"/>
      <c r="JY137" s="201"/>
      <c r="JZ137" s="201">
        <f t="shared" si="57"/>
        <v>0</v>
      </c>
      <c r="KA137" s="201"/>
      <c r="KB137" s="201"/>
      <c r="KC137" s="201"/>
      <c r="KD137" s="201"/>
      <c r="KE137" s="201"/>
      <c r="KF137" s="201"/>
      <c r="KG137" s="201">
        <f t="shared" si="58"/>
        <v>0</v>
      </c>
      <c r="KH137" s="201"/>
      <c r="KI137" s="201"/>
      <c r="KJ137" s="201"/>
      <c r="KK137" s="201"/>
      <c r="KL137" s="201"/>
      <c r="KM137" s="201"/>
      <c r="KN137" s="201">
        <f t="shared" si="59"/>
        <v>0</v>
      </c>
      <c r="KO137" s="201"/>
      <c r="KP137" s="201"/>
      <c r="KQ137" s="201"/>
      <c r="KR137" s="201"/>
      <c r="KS137" s="201"/>
      <c r="KT137" s="201"/>
      <c r="KU137" s="201">
        <f t="shared" si="60"/>
        <v>0</v>
      </c>
      <c r="KV137" s="201"/>
      <c r="KW137" s="201"/>
      <c r="KX137" s="201"/>
      <c r="KY137" s="201"/>
      <c r="KZ137" s="201"/>
      <c r="LA137" s="201"/>
      <c r="LB137" s="201" t="str">
        <f t="shared" si="61"/>
        <v/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>
        <f t="shared" si="42"/>
        <v>0</v>
      </c>
      <c r="FZ138" s="201"/>
      <c r="GA138" s="201"/>
      <c r="GB138" s="201"/>
      <c r="GC138" s="201"/>
      <c r="GD138" s="201"/>
      <c r="GE138" s="201"/>
      <c r="GF138" s="201">
        <f t="shared" si="43"/>
        <v>20</v>
      </c>
      <c r="GG138" s="201"/>
      <c r="GH138" s="201"/>
      <c r="GI138" s="201"/>
      <c r="GJ138" s="201"/>
      <c r="GK138" s="201"/>
      <c r="GL138" s="201"/>
      <c r="GM138" s="201">
        <f t="shared" si="44"/>
        <v>20</v>
      </c>
      <c r="GN138" s="201"/>
      <c r="GO138" s="201"/>
      <c r="GP138" s="201"/>
      <c r="GQ138" s="201"/>
      <c r="GR138" s="201"/>
      <c r="GS138" s="201"/>
      <c r="GT138" s="201">
        <f t="shared" si="45"/>
        <v>0</v>
      </c>
      <c r="GU138" s="201"/>
      <c r="GV138" s="201"/>
      <c r="GW138" s="201"/>
      <c r="GX138" s="201"/>
      <c r="GY138" s="201"/>
      <c r="GZ138" s="201"/>
      <c r="HA138" s="201">
        <f t="shared" si="46"/>
        <v>0</v>
      </c>
      <c r="HB138" s="201"/>
      <c r="HC138" s="201"/>
      <c r="HD138" s="201"/>
      <c r="HE138" s="201"/>
      <c r="HF138" s="201"/>
      <c r="HG138" s="201"/>
      <c r="HH138" s="201">
        <f t="shared" si="47"/>
        <v>0</v>
      </c>
      <c r="HI138" s="201"/>
      <c r="HJ138" s="201"/>
      <c r="HK138" s="201"/>
      <c r="HL138" s="201"/>
      <c r="HM138" s="201"/>
      <c r="HN138" s="201"/>
      <c r="HO138" s="201">
        <f t="shared" si="48"/>
        <v>0</v>
      </c>
      <c r="HP138" s="201"/>
      <c r="HQ138" s="201"/>
      <c r="HR138" s="201"/>
      <c r="HS138" s="201"/>
      <c r="HT138" s="201"/>
      <c r="HU138" s="201"/>
      <c r="HV138" s="201">
        <f t="shared" si="49"/>
        <v>20</v>
      </c>
      <c r="HW138" s="201"/>
      <c r="HX138" s="201"/>
      <c r="HY138" s="201"/>
      <c r="HZ138" s="201"/>
      <c r="IA138" s="201"/>
      <c r="IB138" s="201"/>
      <c r="IC138" s="201">
        <f t="shared" si="50"/>
        <v>0</v>
      </c>
      <c r="ID138" s="201"/>
      <c r="IE138" s="201"/>
      <c r="IF138" s="201"/>
      <c r="IG138" s="201"/>
      <c r="IH138" s="201"/>
      <c r="II138" s="201"/>
      <c r="IJ138" s="201">
        <f t="shared" si="51"/>
        <v>20</v>
      </c>
      <c r="IK138" s="201"/>
      <c r="IL138" s="201"/>
      <c r="IM138" s="201"/>
      <c r="IN138" s="201"/>
      <c r="IO138" s="201"/>
      <c r="IP138" s="201"/>
      <c r="IQ138" s="201">
        <f t="shared" si="52"/>
        <v>0</v>
      </c>
      <c r="IR138" s="201"/>
      <c r="IS138" s="201"/>
      <c r="IT138" s="201"/>
      <c r="IU138" s="201"/>
      <c r="IV138" s="201"/>
      <c r="IW138" s="201"/>
      <c r="IX138" s="201">
        <f t="shared" si="53"/>
        <v>0</v>
      </c>
      <c r="IY138" s="201"/>
      <c r="IZ138" s="201"/>
      <c r="JA138" s="201"/>
      <c r="JB138" s="201"/>
      <c r="JC138" s="201"/>
      <c r="JD138" s="201"/>
      <c r="JE138" s="201">
        <f t="shared" si="54"/>
        <v>20</v>
      </c>
      <c r="JF138" s="201"/>
      <c r="JG138" s="201"/>
      <c r="JH138" s="201"/>
      <c r="JI138" s="201"/>
      <c r="JJ138" s="201"/>
      <c r="JK138" s="201"/>
      <c r="JL138" s="201" t="e">
        <f t="shared" si="55"/>
        <v>#REF!</v>
      </c>
      <c r="JM138" s="201"/>
      <c r="JN138" s="201"/>
      <c r="JO138" s="201"/>
      <c r="JP138" s="201"/>
      <c r="JQ138" s="201"/>
      <c r="JR138" s="201"/>
      <c r="JS138" s="201">
        <f t="shared" si="56"/>
        <v>0</v>
      </c>
      <c r="JT138" s="201"/>
      <c r="JU138" s="201"/>
      <c r="JV138" s="201"/>
      <c r="JW138" s="201"/>
      <c r="JX138" s="201"/>
      <c r="JY138" s="201"/>
      <c r="JZ138" s="201">
        <f t="shared" si="57"/>
        <v>0</v>
      </c>
      <c r="KA138" s="201"/>
      <c r="KB138" s="201"/>
      <c r="KC138" s="201"/>
      <c r="KD138" s="201"/>
      <c r="KE138" s="201"/>
      <c r="KF138" s="201"/>
      <c r="KG138" s="201">
        <f t="shared" si="58"/>
        <v>20</v>
      </c>
      <c r="KH138" s="201"/>
      <c r="KI138" s="201"/>
      <c r="KJ138" s="201"/>
      <c r="KK138" s="201"/>
      <c r="KL138" s="201"/>
      <c r="KM138" s="201"/>
      <c r="KN138" s="201">
        <f t="shared" si="59"/>
        <v>0</v>
      </c>
      <c r="KO138" s="201"/>
      <c r="KP138" s="201"/>
      <c r="KQ138" s="201"/>
      <c r="KR138" s="201"/>
      <c r="KS138" s="201"/>
      <c r="KT138" s="201"/>
      <c r="KU138" s="201">
        <f t="shared" si="60"/>
        <v>0</v>
      </c>
      <c r="KV138" s="201"/>
      <c r="KW138" s="201"/>
      <c r="KX138" s="201"/>
      <c r="KY138" s="201"/>
      <c r="KZ138" s="201"/>
      <c r="LA138" s="201"/>
      <c r="LB138" s="201" t="str">
        <f t="shared" si="61"/>
        <v/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>
        <f t="shared" si="42"/>
        <v>0</v>
      </c>
      <c r="FZ139" s="201"/>
      <c r="GA139" s="201"/>
      <c r="GB139" s="201"/>
      <c r="GC139" s="201"/>
      <c r="GD139" s="201"/>
      <c r="GE139" s="201"/>
      <c r="GF139" s="201">
        <f t="shared" si="43"/>
        <v>0</v>
      </c>
      <c r="GG139" s="201"/>
      <c r="GH139" s="201"/>
      <c r="GI139" s="201"/>
      <c r="GJ139" s="201"/>
      <c r="GK139" s="201"/>
      <c r="GL139" s="201"/>
      <c r="GM139" s="201">
        <f t="shared" si="44"/>
        <v>0</v>
      </c>
      <c r="GN139" s="201"/>
      <c r="GO139" s="201"/>
      <c r="GP139" s="201"/>
      <c r="GQ139" s="201"/>
      <c r="GR139" s="201"/>
      <c r="GS139" s="201"/>
      <c r="GT139" s="201">
        <f t="shared" si="45"/>
        <v>0</v>
      </c>
      <c r="GU139" s="201"/>
      <c r="GV139" s="201"/>
      <c r="GW139" s="201"/>
      <c r="GX139" s="201"/>
      <c r="GY139" s="201"/>
      <c r="GZ139" s="201"/>
      <c r="HA139" s="201">
        <f t="shared" si="46"/>
        <v>0</v>
      </c>
      <c r="HB139" s="201"/>
      <c r="HC139" s="201"/>
      <c r="HD139" s="201"/>
      <c r="HE139" s="201"/>
      <c r="HF139" s="201"/>
      <c r="HG139" s="201"/>
      <c r="HH139" s="201">
        <f t="shared" si="47"/>
        <v>0</v>
      </c>
      <c r="HI139" s="201"/>
      <c r="HJ139" s="201"/>
      <c r="HK139" s="201"/>
      <c r="HL139" s="201"/>
      <c r="HM139" s="201"/>
      <c r="HN139" s="201"/>
      <c r="HO139" s="201">
        <f t="shared" si="48"/>
        <v>0</v>
      </c>
      <c r="HP139" s="201"/>
      <c r="HQ139" s="201"/>
      <c r="HR139" s="201"/>
      <c r="HS139" s="201"/>
      <c r="HT139" s="201"/>
      <c r="HU139" s="201"/>
      <c r="HV139" s="201">
        <f t="shared" si="49"/>
        <v>0</v>
      </c>
      <c r="HW139" s="201"/>
      <c r="HX139" s="201"/>
      <c r="HY139" s="201"/>
      <c r="HZ139" s="201"/>
      <c r="IA139" s="201"/>
      <c r="IB139" s="201"/>
      <c r="IC139" s="201">
        <f t="shared" si="50"/>
        <v>0</v>
      </c>
      <c r="ID139" s="201"/>
      <c r="IE139" s="201"/>
      <c r="IF139" s="201"/>
      <c r="IG139" s="201"/>
      <c r="IH139" s="201"/>
      <c r="II139" s="201"/>
      <c r="IJ139" s="201">
        <f t="shared" si="51"/>
        <v>0</v>
      </c>
      <c r="IK139" s="201"/>
      <c r="IL139" s="201"/>
      <c r="IM139" s="201"/>
      <c r="IN139" s="201"/>
      <c r="IO139" s="201"/>
      <c r="IP139" s="201"/>
      <c r="IQ139" s="201">
        <f t="shared" si="52"/>
        <v>0</v>
      </c>
      <c r="IR139" s="201"/>
      <c r="IS139" s="201"/>
      <c r="IT139" s="201"/>
      <c r="IU139" s="201"/>
      <c r="IV139" s="201"/>
      <c r="IW139" s="201"/>
      <c r="IX139" s="201">
        <f t="shared" si="53"/>
        <v>0</v>
      </c>
      <c r="IY139" s="201"/>
      <c r="IZ139" s="201"/>
      <c r="JA139" s="201"/>
      <c r="JB139" s="201"/>
      <c r="JC139" s="201"/>
      <c r="JD139" s="201"/>
      <c r="JE139" s="201">
        <f t="shared" si="54"/>
        <v>0</v>
      </c>
      <c r="JF139" s="201"/>
      <c r="JG139" s="201"/>
      <c r="JH139" s="201"/>
      <c r="JI139" s="201"/>
      <c r="JJ139" s="201"/>
      <c r="JK139" s="201"/>
      <c r="JL139" s="201" t="e">
        <f t="shared" si="55"/>
        <v>#REF!</v>
      </c>
      <c r="JM139" s="201"/>
      <c r="JN139" s="201"/>
      <c r="JO139" s="201"/>
      <c r="JP139" s="201"/>
      <c r="JQ139" s="201"/>
      <c r="JR139" s="201"/>
      <c r="JS139" s="201">
        <f t="shared" si="56"/>
        <v>0</v>
      </c>
      <c r="JT139" s="201"/>
      <c r="JU139" s="201"/>
      <c r="JV139" s="201"/>
      <c r="JW139" s="201"/>
      <c r="JX139" s="201"/>
      <c r="JY139" s="201"/>
      <c r="JZ139" s="201">
        <f t="shared" si="57"/>
        <v>0</v>
      </c>
      <c r="KA139" s="201"/>
      <c r="KB139" s="201"/>
      <c r="KC139" s="201"/>
      <c r="KD139" s="201"/>
      <c r="KE139" s="201"/>
      <c r="KF139" s="201"/>
      <c r="KG139" s="201">
        <f t="shared" si="58"/>
        <v>0</v>
      </c>
      <c r="KH139" s="201"/>
      <c r="KI139" s="201"/>
      <c r="KJ139" s="201"/>
      <c r="KK139" s="201"/>
      <c r="KL139" s="201"/>
      <c r="KM139" s="201"/>
      <c r="KN139" s="201">
        <f t="shared" si="59"/>
        <v>0</v>
      </c>
      <c r="KO139" s="201"/>
      <c r="KP139" s="201"/>
      <c r="KQ139" s="201"/>
      <c r="KR139" s="201"/>
      <c r="KS139" s="201"/>
      <c r="KT139" s="201"/>
      <c r="KU139" s="201">
        <f t="shared" si="60"/>
        <v>0</v>
      </c>
      <c r="KV139" s="201"/>
      <c r="KW139" s="201"/>
      <c r="KX139" s="201"/>
      <c r="KY139" s="201"/>
      <c r="KZ139" s="201"/>
      <c r="LA139" s="201"/>
      <c r="LB139" s="201" t="str">
        <f t="shared" si="61"/>
        <v/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>
        <f t="shared" si="42"/>
        <v>0</v>
      </c>
      <c r="FZ140" s="201"/>
      <c r="GA140" s="201"/>
      <c r="GB140" s="201"/>
      <c r="GC140" s="201"/>
      <c r="GD140" s="201"/>
      <c r="GE140" s="201"/>
      <c r="GF140" s="201">
        <f t="shared" si="43"/>
        <v>20</v>
      </c>
      <c r="GG140" s="201"/>
      <c r="GH140" s="201"/>
      <c r="GI140" s="201"/>
      <c r="GJ140" s="201"/>
      <c r="GK140" s="201"/>
      <c r="GL140" s="201"/>
      <c r="GM140" s="201">
        <f t="shared" si="44"/>
        <v>20</v>
      </c>
      <c r="GN140" s="201"/>
      <c r="GO140" s="201"/>
      <c r="GP140" s="201"/>
      <c r="GQ140" s="201"/>
      <c r="GR140" s="201"/>
      <c r="GS140" s="201"/>
      <c r="GT140" s="201">
        <f t="shared" si="45"/>
        <v>0</v>
      </c>
      <c r="GU140" s="201"/>
      <c r="GV140" s="201"/>
      <c r="GW140" s="201"/>
      <c r="GX140" s="201"/>
      <c r="GY140" s="201"/>
      <c r="GZ140" s="201"/>
      <c r="HA140" s="201">
        <f t="shared" si="46"/>
        <v>20</v>
      </c>
      <c r="HB140" s="201"/>
      <c r="HC140" s="201"/>
      <c r="HD140" s="201"/>
      <c r="HE140" s="201"/>
      <c r="HF140" s="201"/>
      <c r="HG140" s="201"/>
      <c r="HH140" s="201">
        <f t="shared" si="47"/>
        <v>0</v>
      </c>
      <c r="HI140" s="201"/>
      <c r="HJ140" s="201"/>
      <c r="HK140" s="201"/>
      <c r="HL140" s="201"/>
      <c r="HM140" s="201"/>
      <c r="HN140" s="201"/>
      <c r="HO140" s="201">
        <f t="shared" si="48"/>
        <v>0</v>
      </c>
      <c r="HP140" s="201"/>
      <c r="HQ140" s="201"/>
      <c r="HR140" s="201"/>
      <c r="HS140" s="201"/>
      <c r="HT140" s="201"/>
      <c r="HU140" s="201"/>
      <c r="HV140" s="201">
        <f t="shared" si="49"/>
        <v>20</v>
      </c>
      <c r="HW140" s="201"/>
      <c r="HX140" s="201"/>
      <c r="HY140" s="201"/>
      <c r="HZ140" s="201"/>
      <c r="IA140" s="201"/>
      <c r="IB140" s="201"/>
      <c r="IC140" s="201">
        <f t="shared" si="50"/>
        <v>0</v>
      </c>
      <c r="ID140" s="201"/>
      <c r="IE140" s="201"/>
      <c r="IF140" s="201"/>
      <c r="IG140" s="201"/>
      <c r="IH140" s="201"/>
      <c r="II140" s="201"/>
      <c r="IJ140" s="201">
        <f t="shared" si="51"/>
        <v>20</v>
      </c>
      <c r="IK140" s="201"/>
      <c r="IL140" s="201"/>
      <c r="IM140" s="201"/>
      <c r="IN140" s="201"/>
      <c r="IO140" s="201"/>
      <c r="IP140" s="201"/>
      <c r="IQ140" s="201">
        <f t="shared" si="52"/>
        <v>0</v>
      </c>
      <c r="IR140" s="201"/>
      <c r="IS140" s="201"/>
      <c r="IT140" s="201"/>
      <c r="IU140" s="201"/>
      <c r="IV140" s="201"/>
      <c r="IW140" s="201"/>
      <c r="IX140" s="201">
        <f t="shared" si="53"/>
        <v>0</v>
      </c>
      <c r="IY140" s="201"/>
      <c r="IZ140" s="201"/>
      <c r="JA140" s="201"/>
      <c r="JB140" s="201"/>
      <c r="JC140" s="201"/>
      <c r="JD140" s="201"/>
      <c r="JE140" s="201">
        <f t="shared" si="54"/>
        <v>20</v>
      </c>
      <c r="JF140" s="201"/>
      <c r="JG140" s="201"/>
      <c r="JH140" s="201"/>
      <c r="JI140" s="201"/>
      <c r="JJ140" s="201"/>
      <c r="JK140" s="201"/>
      <c r="JL140" s="201" t="e">
        <f t="shared" si="55"/>
        <v>#REF!</v>
      </c>
      <c r="JM140" s="201"/>
      <c r="JN140" s="201"/>
      <c r="JO140" s="201"/>
      <c r="JP140" s="201"/>
      <c r="JQ140" s="201"/>
      <c r="JR140" s="201"/>
      <c r="JS140" s="201">
        <f t="shared" si="56"/>
        <v>20</v>
      </c>
      <c r="JT140" s="201"/>
      <c r="JU140" s="201"/>
      <c r="JV140" s="201"/>
      <c r="JW140" s="201"/>
      <c r="JX140" s="201"/>
      <c r="JY140" s="201"/>
      <c r="JZ140" s="201">
        <f t="shared" si="57"/>
        <v>0</v>
      </c>
      <c r="KA140" s="201"/>
      <c r="KB140" s="201"/>
      <c r="KC140" s="201"/>
      <c r="KD140" s="201"/>
      <c r="KE140" s="201"/>
      <c r="KF140" s="201"/>
      <c r="KG140" s="201">
        <f t="shared" si="58"/>
        <v>20</v>
      </c>
      <c r="KH140" s="201"/>
      <c r="KI140" s="201"/>
      <c r="KJ140" s="201"/>
      <c r="KK140" s="201"/>
      <c r="KL140" s="201"/>
      <c r="KM140" s="201"/>
      <c r="KN140" s="201">
        <f t="shared" si="59"/>
        <v>0</v>
      </c>
      <c r="KO140" s="201"/>
      <c r="KP140" s="201"/>
      <c r="KQ140" s="201"/>
      <c r="KR140" s="201"/>
      <c r="KS140" s="201"/>
      <c r="KT140" s="201"/>
      <c r="KU140" s="201">
        <f t="shared" si="60"/>
        <v>0</v>
      </c>
      <c r="KV140" s="201"/>
      <c r="KW140" s="201"/>
      <c r="KX140" s="201"/>
      <c r="KY140" s="201"/>
      <c r="KZ140" s="201"/>
      <c r="LA140" s="201"/>
      <c r="LB140" s="201" t="str">
        <f t="shared" si="61"/>
        <v/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>
        <f t="shared" si="42"/>
        <v>0</v>
      </c>
      <c r="FZ141" s="201"/>
      <c r="GA141" s="201"/>
      <c r="GB141" s="201"/>
      <c r="GC141" s="201"/>
      <c r="GD141" s="201"/>
      <c r="GE141" s="201"/>
      <c r="GF141" s="201">
        <f t="shared" si="43"/>
        <v>0</v>
      </c>
      <c r="GG141" s="201"/>
      <c r="GH141" s="201"/>
      <c r="GI141" s="201"/>
      <c r="GJ141" s="201"/>
      <c r="GK141" s="201"/>
      <c r="GL141" s="201"/>
      <c r="GM141" s="201">
        <f t="shared" si="44"/>
        <v>20</v>
      </c>
      <c r="GN141" s="201"/>
      <c r="GO141" s="201"/>
      <c r="GP141" s="201"/>
      <c r="GQ141" s="201"/>
      <c r="GR141" s="201"/>
      <c r="GS141" s="201"/>
      <c r="GT141" s="201">
        <f t="shared" si="45"/>
        <v>0</v>
      </c>
      <c r="GU141" s="201"/>
      <c r="GV141" s="201"/>
      <c r="GW141" s="201"/>
      <c r="GX141" s="201"/>
      <c r="GY141" s="201"/>
      <c r="GZ141" s="201"/>
      <c r="HA141" s="201">
        <f t="shared" si="46"/>
        <v>0</v>
      </c>
      <c r="HB141" s="201"/>
      <c r="HC141" s="201"/>
      <c r="HD141" s="201"/>
      <c r="HE141" s="201"/>
      <c r="HF141" s="201"/>
      <c r="HG141" s="201"/>
      <c r="HH141" s="201">
        <f t="shared" si="47"/>
        <v>0</v>
      </c>
      <c r="HI141" s="201"/>
      <c r="HJ141" s="201"/>
      <c r="HK141" s="201"/>
      <c r="HL141" s="201"/>
      <c r="HM141" s="201"/>
      <c r="HN141" s="201"/>
      <c r="HO141" s="201">
        <f t="shared" si="48"/>
        <v>0</v>
      </c>
      <c r="HP141" s="201"/>
      <c r="HQ141" s="201"/>
      <c r="HR141" s="201"/>
      <c r="HS141" s="201"/>
      <c r="HT141" s="201"/>
      <c r="HU141" s="201"/>
      <c r="HV141" s="201">
        <f t="shared" si="49"/>
        <v>0</v>
      </c>
      <c r="HW141" s="201"/>
      <c r="HX141" s="201"/>
      <c r="HY141" s="201"/>
      <c r="HZ141" s="201"/>
      <c r="IA141" s="201"/>
      <c r="IB141" s="201"/>
      <c r="IC141" s="201">
        <f t="shared" si="50"/>
        <v>20</v>
      </c>
      <c r="ID141" s="201"/>
      <c r="IE141" s="201"/>
      <c r="IF141" s="201"/>
      <c r="IG141" s="201"/>
      <c r="IH141" s="201"/>
      <c r="II141" s="201"/>
      <c r="IJ141" s="201">
        <f t="shared" si="51"/>
        <v>20</v>
      </c>
      <c r="IK141" s="201"/>
      <c r="IL141" s="201"/>
      <c r="IM141" s="201"/>
      <c r="IN141" s="201"/>
      <c r="IO141" s="201"/>
      <c r="IP141" s="201"/>
      <c r="IQ141" s="201">
        <f t="shared" si="52"/>
        <v>0</v>
      </c>
      <c r="IR141" s="201"/>
      <c r="IS141" s="201"/>
      <c r="IT141" s="201"/>
      <c r="IU141" s="201"/>
      <c r="IV141" s="201"/>
      <c r="IW141" s="201"/>
      <c r="IX141" s="201">
        <f t="shared" si="53"/>
        <v>0</v>
      </c>
      <c r="IY141" s="201"/>
      <c r="IZ141" s="201"/>
      <c r="JA141" s="201"/>
      <c r="JB141" s="201"/>
      <c r="JC141" s="201"/>
      <c r="JD141" s="201"/>
      <c r="JE141" s="201">
        <f t="shared" si="54"/>
        <v>0</v>
      </c>
      <c r="JF141" s="201"/>
      <c r="JG141" s="201"/>
      <c r="JH141" s="201"/>
      <c r="JI141" s="201"/>
      <c r="JJ141" s="201"/>
      <c r="JK141" s="201"/>
      <c r="JL141" s="201" t="e">
        <f t="shared" si="55"/>
        <v>#REF!</v>
      </c>
      <c r="JM141" s="201"/>
      <c r="JN141" s="201"/>
      <c r="JO141" s="201"/>
      <c r="JP141" s="201"/>
      <c r="JQ141" s="201"/>
      <c r="JR141" s="201"/>
      <c r="JS141" s="201">
        <f t="shared" si="56"/>
        <v>20</v>
      </c>
      <c r="JT141" s="201"/>
      <c r="JU141" s="201"/>
      <c r="JV141" s="201"/>
      <c r="JW141" s="201"/>
      <c r="JX141" s="201"/>
      <c r="JY141" s="201"/>
      <c r="JZ141" s="201">
        <f t="shared" si="57"/>
        <v>0</v>
      </c>
      <c r="KA141" s="201"/>
      <c r="KB141" s="201"/>
      <c r="KC141" s="201"/>
      <c r="KD141" s="201"/>
      <c r="KE141" s="201"/>
      <c r="KF141" s="201"/>
      <c r="KG141" s="201">
        <f t="shared" si="58"/>
        <v>20</v>
      </c>
      <c r="KH141" s="201"/>
      <c r="KI141" s="201"/>
      <c r="KJ141" s="201"/>
      <c r="KK141" s="201"/>
      <c r="KL141" s="201"/>
      <c r="KM141" s="201"/>
      <c r="KN141" s="201">
        <f t="shared" si="59"/>
        <v>0</v>
      </c>
      <c r="KO141" s="201"/>
      <c r="KP141" s="201"/>
      <c r="KQ141" s="201"/>
      <c r="KR141" s="201"/>
      <c r="KS141" s="201"/>
      <c r="KT141" s="201"/>
      <c r="KU141" s="201">
        <f t="shared" si="60"/>
        <v>0</v>
      </c>
      <c r="KV141" s="201"/>
      <c r="KW141" s="201"/>
      <c r="KX141" s="201"/>
      <c r="KY141" s="201"/>
      <c r="KZ141" s="201"/>
      <c r="LA141" s="201"/>
      <c r="LB141" s="201" t="str">
        <f t="shared" si="61"/>
        <v/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>
        <f t="shared" si="42"/>
        <v>0</v>
      </c>
      <c r="FZ142" s="201"/>
      <c r="GA142" s="201"/>
      <c r="GB142" s="201"/>
      <c r="GC142" s="201"/>
      <c r="GD142" s="201"/>
      <c r="GE142" s="201"/>
      <c r="GF142" s="201">
        <f t="shared" si="43"/>
        <v>0</v>
      </c>
      <c r="GG142" s="201"/>
      <c r="GH142" s="201"/>
      <c r="GI142" s="201"/>
      <c r="GJ142" s="201"/>
      <c r="GK142" s="201"/>
      <c r="GL142" s="201"/>
      <c r="GM142" s="201">
        <f t="shared" si="44"/>
        <v>0</v>
      </c>
      <c r="GN142" s="201"/>
      <c r="GO142" s="201"/>
      <c r="GP142" s="201"/>
      <c r="GQ142" s="201"/>
      <c r="GR142" s="201"/>
      <c r="GS142" s="201"/>
      <c r="GT142" s="201">
        <f t="shared" si="45"/>
        <v>0</v>
      </c>
      <c r="GU142" s="201"/>
      <c r="GV142" s="201"/>
      <c r="GW142" s="201"/>
      <c r="GX142" s="201"/>
      <c r="GY142" s="201"/>
      <c r="GZ142" s="201"/>
      <c r="HA142" s="201">
        <f t="shared" si="46"/>
        <v>0</v>
      </c>
      <c r="HB142" s="201"/>
      <c r="HC142" s="201"/>
      <c r="HD142" s="201"/>
      <c r="HE142" s="201"/>
      <c r="HF142" s="201"/>
      <c r="HG142" s="201"/>
      <c r="HH142" s="201">
        <f t="shared" si="47"/>
        <v>0</v>
      </c>
      <c r="HI142" s="201"/>
      <c r="HJ142" s="201"/>
      <c r="HK142" s="201"/>
      <c r="HL142" s="201"/>
      <c r="HM142" s="201"/>
      <c r="HN142" s="201"/>
      <c r="HO142" s="201">
        <f t="shared" si="48"/>
        <v>0</v>
      </c>
      <c r="HP142" s="201"/>
      <c r="HQ142" s="201"/>
      <c r="HR142" s="201"/>
      <c r="HS142" s="201"/>
      <c r="HT142" s="201"/>
      <c r="HU142" s="201"/>
      <c r="HV142" s="201">
        <f t="shared" si="49"/>
        <v>0</v>
      </c>
      <c r="HW142" s="201"/>
      <c r="HX142" s="201"/>
      <c r="HY142" s="201"/>
      <c r="HZ142" s="201"/>
      <c r="IA142" s="201"/>
      <c r="IB142" s="201"/>
      <c r="IC142" s="201">
        <f t="shared" si="50"/>
        <v>0</v>
      </c>
      <c r="ID142" s="201"/>
      <c r="IE142" s="201"/>
      <c r="IF142" s="201"/>
      <c r="IG142" s="201"/>
      <c r="IH142" s="201"/>
      <c r="II142" s="201"/>
      <c r="IJ142" s="201">
        <f t="shared" si="51"/>
        <v>0</v>
      </c>
      <c r="IK142" s="201"/>
      <c r="IL142" s="201"/>
      <c r="IM142" s="201"/>
      <c r="IN142" s="201"/>
      <c r="IO142" s="201"/>
      <c r="IP142" s="201"/>
      <c r="IQ142" s="201">
        <f t="shared" si="52"/>
        <v>0</v>
      </c>
      <c r="IR142" s="201"/>
      <c r="IS142" s="201"/>
      <c r="IT142" s="201"/>
      <c r="IU142" s="201"/>
      <c r="IV142" s="201"/>
      <c r="IW142" s="201"/>
      <c r="IX142" s="201">
        <f t="shared" si="53"/>
        <v>0</v>
      </c>
      <c r="IY142" s="201"/>
      <c r="IZ142" s="201"/>
      <c r="JA142" s="201"/>
      <c r="JB142" s="201"/>
      <c r="JC142" s="201"/>
      <c r="JD142" s="201"/>
      <c r="JE142" s="201">
        <f t="shared" si="54"/>
        <v>0</v>
      </c>
      <c r="JF142" s="201"/>
      <c r="JG142" s="201"/>
      <c r="JH142" s="201"/>
      <c r="JI142" s="201"/>
      <c r="JJ142" s="201"/>
      <c r="JK142" s="201"/>
      <c r="JL142" s="201" t="e">
        <f t="shared" si="55"/>
        <v>#REF!</v>
      </c>
      <c r="JM142" s="201"/>
      <c r="JN142" s="201"/>
      <c r="JO142" s="201"/>
      <c r="JP142" s="201"/>
      <c r="JQ142" s="201"/>
      <c r="JR142" s="201"/>
      <c r="JS142" s="201">
        <f t="shared" si="56"/>
        <v>0</v>
      </c>
      <c r="JT142" s="201"/>
      <c r="JU142" s="201"/>
      <c r="JV142" s="201"/>
      <c r="JW142" s="201"/>
      <c r="JX142" s="201"/>
      <c r="JY142" s="201"/>
      <c r="JZ142" s="201">
        <f t="shared" si="57"/>
        <v>0</v>
      </c>
      <c r="KA142" s="201"/>
      <c r="KB142" s="201"/>
      <c r="KC142" s="201"/>
      <c r="KD142" s="201"/>
      <c r="KE142" s="201"/>
      <c r="KF142" s="201"/>
      <c r="KG142" s="201">
        <f t="shared" si="58"/>
        <v>0</v>
      </c>
      <c r="KH142" s="201"/>
      <c r="KI142" s="201"/>
      <c r="KJ142" s="201"/>
      <c r="KK142" s="201"/>
      <c r="KL142" s="201"/>
      <c r="KM142" s="201"/>
      <c r="KN142" s="201">
        <f t="shared" si="59"/>
        <v>0</v>
      </c>
      <c r="KO142" s="201"/>
      <c r="KP142" s="201"/>
      <c r="KQ142" s="201"/>
      <c r="KR142" s="201"/>
      <c r="KS142" s="201"/>
      <c r="KT142" s="201"/>
      <c r="KU142" s="201">
        <f t="shared" si="60"/>
        <v>0</v>
      </c>
      <c r="KV142" s="201"/>
      <c r="KW142" s="201"/>
      <c r="KX142" s="201"/>
      <c r="KY142" s="201"/>
      <c r="KZ142" s="201"/>
      <c r="LA142" s="201"/>
      <c r="LB142" s="201" t="str">
        <f t="shared" si="61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>
        <f>FY45</f>
        <v>0</v>
      </c>
      <c r="FZ143" s="201"/>
      <c r="GA143" s="201"/>
      <c r="GB143" s="201"/>
      <c r="GC143" s="201"/>
      <c r="GD143" s="201"/>
      <c r="GE143" s="201"/>
      <c r="GF143" s="201">
        <f>GF45</f>
        <v>0</v>
      </c>
      <c r="GG143" s="201"/>
      <c r="GH143" s="201"/>
      <c r="GI143" s="201"/>
      <c r="GJ143" s="201"/>
      <c r="GK143" s="201"/>
      <c r="GL143" s="201"/>
      <c r="GM143" s="201">
        <f>GM45</f>
        <v>0</v>
      </c>
      <c r="GN143" s="201"/>
      <c r="GO143" s="201"/>
      <c r="GP143" s="201"/>
      <c r="GQ143" s="201"/>
      <c r="GR143" s="201"/>
      <c r="GS143" s="201"/>
      <c r="GT143" s="201">
        <f>GT45</f>
        <v>0</v>
      </c>
      <c r="GU143" s="201"/>
      <c r="GV143" s="201"/>
      <c r="GW143" s="201"/>
      <c r="GX143" s="201"/>
      <c r="GY143" s="201"/>
      <c r="GZ143" s="201"/>
      <c r="HA143" s="201">
        <f>HA45</f>
        <v>0</v>
      </c>
      <c r="HB143" s="201"/>
      <c r="HC143" s="201"/>
      <c r="HD143" s="201"/>
      <c r="HE143" s="201"/>
      <c r="HF143" s="201"/>
      <c r="HG143" s="201"/>
      <c r="HH143" s="201">
        <f>HH45</f>
        <v>0</v>
      </c>
      <c r="HI143" s="201"/>
      <c r="HJ143" s="201"/>
      <c r="HK143" s="201"/>
      <c r="HL143" s="201"/>
      <c r="HM143" s="201"/>
      <c r="HN143" s="201"/>
      <c r="HO143" s="201">
        <f>HO45</f>
        <v>0</v>
      </c>
      <c r="HP143" s="201"/>
      <c r="HQ143" s="201"/>
      <c r="HR143" s="201"/>
      <c r="HS143" s="201"/>
      <c r="HT143" s="201"/>
      <c r="HU143" s="201"/>
      <c r="HV143" s="201">
        <f>HV45</f>
        <v>0</v>
      </c>
      <c r="HW143" s="201"/>
      <c r="HX143" s="201"/>
      <c r="HY143" s="201"/>
      <c r="HZ143" s="201"/>
      <c r="IA143" s="201"/>
      <c r="IB143" s="201"/>
      <c r="IC143" s="201">
        <f>IC45</f>
        <v>0</v>
      </c>
      <c r="ID143" s="201"/>
      <c r="IE143" s="201"/>
      <c r="IF143" s="201"/>
      <c r="IG143" s="201"/>
      <c r="IH143" s="201"/>
      <c r="II143" s="201"/>
      <c r="IJ143" s="201">
        <f>IJ45</f>
        <v>0</v>
      </c>
      <c r="IK143" s="201"/>
      <c r="IL143" s="201"/>
      <c r="IM143" s="201"/>
      <c r="IN143" s="201"/>
      <c r="IO143" s="201"/>
      <c r="IP143" s="201"/>
      <c r="IQ143" s="201">
        <f>IQ45</f>
        <v>0</v>
      </c>
      <c r="IR143" s="201"/>
      <c r="IS143" s="201"/>
      <c r="IT143" s="201"/>
      <c r="IU143" s="201"/>
      <c r="IV143" s="201"/>
      <c r="IW143" s="201"/>
      <c r="IX143" s="201">
        <f>IX45</f>
        <v>0</v>
      </c>
      <c r="IY143" s="201"/>
      <c r="IZ143" s="201"/>
      <c r="JA143" s="201"/>
      <c r="JB143" s="201"/>
      <c r="JC143" s="201"/>
      <c r="JD143" s="201"/>
      <c r="JE143" s="201">
        <f>JE45</f>
        <v>0</v>
      </c>
      <c r="JF143" s="201"/>
      <c r="JG143" s="201"/>
      <c r="JH143" s="201"/>
      <c r="JI143" s="201"/>
      <c r="JJ143" s="201"/>
      <c r="JK143" s="201"/>
      <c r="JL143" s="201" t="e">
        <f>JL45</f>
        <v>#REF!</v>
      </c>
      <c r="JM143" s="201"/>
      <c r="JN143" s="201"/>
      <c r="JO143" s="201"/>
      <c r="JP143" s="201"/>
      <c r="JQ143" s="201"/>
      <c r="JR143" s="201"/>
      <c r="JS143" s="201">
        <f>JS45</f>
        <v>0</v>
      </c>
      <c r="JT143" s="201"/>
      <c r="JU143" s="201"/>
      <c r="JV143" s="201"/>
      <c r="JW143" s="201"/>
      <c r="JX143" s="201"/>
      <c r="JY143" s="201"/>
      <c r="JZ143" s="201">
        <f>JZ45</f>
        <v>0</v>
      </c>
      <c r="KA143" s="201"/>
      <c r="KB143" s="201"/>
      <c r="KC143" s="201"/>
      <c r="KD143" s="201"/>
      <c r="KE143" s="201"/>
      <c r="KF143" s="201"/>
      <c r="KG143" s="201">
        <f>KG45</f>
        <v>0</v>
      </c>
      <c r="KH143" s="201"/>
      <c r="KI143" s="201"/>
      <c r="KJ143" s="201"/>
      <c r="KK143" s="201"/>
      <c r="KL143" s="201"/>
      <c r="KM143" s="201"/>
      <c r="KN143" s="201">
        <f>KN45</f>
        <v>0</v>
      </c>
      <c r="KO143" s="201"/>
      <c r="KP143" s="201"/>
      <c r="KQ143" s="201"/>
      <c r="KR143" s="201"/>
      <c r="KS143" s="201"/>
      <c r="KT143" s="201"/>
      <c r="KU143" s="201">
        <f>KU45</f>
        <v>0</v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>
        <f t="shared" si="42"/>
        <v>0</v>
      </c>
      <c r="FZ144" s="201"/>
      <c r="GA144" s="201"/>
      <c r="GB144" s="201"/>
      <c r="GC144" s="201"/>
      <c r="GD144" s="201"/>
      <c r="GE144" s="201"/>
      <c r="GF144" s="201">
        <f t="shared" si="43"/>
        <v>0</v>
      </c>
      <c r="GG144" s="201"/>
      <c r="GH144" s="201"/>
      <c r="GI144" s="201"/>
      <c r="GJ144" s="201"/>
      <c r="GK144" s="201"/>
      <c r="GL144" s="201"/>
      <c r="GM144" s="201">
        <f t="shared" si="44"/>
        <v>20</v>
      </c>
      <c r="GN144" s="201"/>
      <c r="GO144" s="201"/>
      <c r="GP144" s="201"/>
      <c r="GQ144" s="201"/>
      <c r="GR144" s="201"/>
      <c r="GS144" s="201"/>
      <c r="GT144" s="201">
        <f t="shared" si="45"/>
        <v>20</v>
      </c>
      <c r="GU144" s="201"/>
      <c r="GV144" s="201"/>
      <c r="GW144" s="201"/>
      <c r="GX144" s="201"/>
      <c r="GY144" s="201"/>
      <c r="GZ144" s="201"/>
      <c r="HA144" s="201">
        <f t="shared" si="46"/>
        <v>20</v>
      </c>
      <c r="HB144" s="201"/>
      <c r="HC144" s="201"/>
      <c r="HD144" s="201"/>
      <c r="HE144" s="201"/>
      <c r="HF144" s="201"/>
      <c r="HG144" s="201"/>
      <c r="HH144" s="201">
        <f t="shared" si="47"/>
        <v>0</v>
      </c>
      <c r="HI144" s="201"/>
      <c r="HJ144" s="201"/>
      <c r="HK144" s="201"/>
      <c r="HL144" s="201"/>
      <c r="HM144" s="201"/>
      <c r="HN144" s="201"/>
      <c r="HO144" s="201">
        <f t="shared" si="48"/>
        <v>0</v>
      </c>
      <c r="HP144" s="201"/>
      <c r="HQ144" s="201"/>
      <c r="HR144" s="201"/>
      <c r="HS144" s="201"/>
      <c r="HT144" s="201"/>
      <c r="HU144" s="201"/>
      <c r="HV144" s="201">
        <f t="shared" si="49"/>
        <v>20</v>
      </c>
      <c r="HW144" s="201"/>
      <c r="HX144" s="201"/>
      <c r="HY144" s="201"/>
      <c r="HZ144" s="201"/>
      <c r="IA144" s="201"/>
      <c r="IB144" s="201"/>
      <c r="IC144" s="201">
        <f t="shared" si="50"/>
        <v>20</v>
      </c>
      <c r="ID144" s="201"/>
      <c r="IE144" s="201"/>
      <c r="IF144" s="201"/>
      <c r="IG144" s="201"/>
      <c r="IH144" s="201"/>
      <c r="II144" s="201"/>
      <c r="IJ144" s="201">
        <f t="shared" si="51"/>
        <v>0</v>
      </c>
      <c r="IK144" s="201"/>
      <c r="IL144" s="201"/>
      <c r="IM144" s="201"/>
      <c r="IN144" s="201"/>
      <c r="IO144" s="201"/>
      <c r="IP144" s="201"/>
      <c r="IQ144" s="201">
        <f t="shared" si="52"/>
        <v>0</v>
      </c>
      <c r="IR144" s="201"/>
      <c r="IS144" s="201"/>
      <c r="IT144" s="201"/>
      <c r="IU144" s="201"/>
      <c r="IV144" s="201"/>
      <c r="IW144" s="201"/>
      <c r="IX144" s="201">
        <f t="shared" si="53"/>
        <v>0</v>
      </c>
      <c r="IY144" s="201"/>
      <c r="IZ144" s="201"/>
      <c r="JA144" s="201"/>
      <c r="JB144" s="201"/>
      <c r="JC144" s="201"/>
      <c r="JD144" s="201"/>
      <c r="JE144" s="201">
        <f t="shared" si="54"/>
        <v>20</v>
      </c>
      <c r="JF144" s="201"/>
      <c r="JG144" s="201"/>
      <c r="JH144" s="201"/>
      <c r="JI144" s="201"/>
      <c r="JJ144" s="201"/>
      <c r="JK144" s="201"/>
      <c r="JL144" s="201" t="e">
        <f t="shared" si="55"/>
        <v>#REF!</v>
      </c>
      <c r="JM144" s="201"/>
      <c r="JN144" s="201"/>
      <c r="JO144" s="201"/>
      <c r="JP144" s="201"/>
      <c r="JQ144" s="201"/>
      <c r="JR144" s="201"/>
      <c r="JS144" s="201">
        <f t="shared" si="56"/>
        <v>20</v>
      </c>
      <c r="JT144" s="201"/>
      <c r="JU144" s="201"/>
      <c r="JV144" s="201"/>
      <c r="JW144" s="201"/>
      <c r="JX144" s="201"/>
      <c r="JY144" s="201"/>
      <c r="JZ144" s="201">
        <f t="shared" si="57"/>
        <v>0</v>
      </c>
      <c r="KA144" s="201"/>
      <c r="KB144" s="201"/>
      <c r="KC144" s="201"/>
      <c r="KD144" s="201"/>
      <c r="KE144" s="201"/>
      <c r="KF144" s="201"/>
      <c r="KG144" s="201">
        <f t="shared" si="58"/>
        <v>20</v>
      </c>
      <c r="KH144" s="201"/>
      <c r="KI144" s="201"/>
      <c r="KJ144" s="201"/>
      <c r="KK144" s="201"/>
      <c r="KL144" s="201"/>
      <c r="KM144" s="201"/>
      <c r="KN144" s="201">
        <f t="shared" si="59"/>
        <v>0</v>
      </c>
      <c r="KO144" s="201"/>
      <c r="KP144" s="201"/>
      <c r="KQ144" s="201"/>
      <c r="KR144" s="201"/>
      <c r="KS144" s="201"/>
      <c r="KT144" s="201"/>
      <c r="KU144" s="201">
        <f t="shared" si="60"/>
        <v>0</v>
      </c>
      <c r="KV144" s="201"/>
      <c r="KW144" s="201"/>
      <c r="KX144" s="201"/>
      <c r="KY144" s="201"/>
      <c r="KZ144" s="201"/>
      <c r="LA144" s="201"/>
      <c r="LB144" s="201" t="str">
        <f t="shared" si="61"/>
        <v/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>
        <f t="shared" si="42"/>
        <v>0</v>
      </c>
      <c r="FZ145" s="201"/>
      <c r="GA145" s="201"/>
      <c r="GB145" s="201"/>
      <c r="GC145" s="201"/>
      <c r="GD145" s="201"/>
      <c r="GE145" s="201"/>
      <c r="GF145" s="201">
        <f t="shared" si="43"/>
        <v>0</v>
      </c>
      <c r="GG145" s="201"/>
      <c r="GH145" s="201"/>
      <c r="GI145" s="201"/>
      <c r="GJ145" s="201"/>
      <c r="GK145" s="201"/>
      <c r="GL145" s="201"/>
      <c r="GM145" s="201">
        <f t="shared" si="44"/>
        <v>0</v>
      </c>
      <c r="GN145" s="201"/>
      <c r="GO145" s="201"/>
      <c r="GP145" s="201"/>
      <c r="GQ145" s="201"/>
      <c r="GR145" s="201"/>
      <c r="GS145" s="201"/>
      <c r="GT145" s="201">
        <f t="shared" si="45"/>
        <v>0</v>
      </c>
      <c r="GU145" s="201"/>
      <c r="GV145" s="201"/>
      <c r="GW145" s="201"/>
      <c r="GX145" s="201"/>
      <c r="GY145" s="201"/>
      <c r="GZ145" s="201"/>
      <c r="HA145" s="201">
        <f t="shared" si="46"/>
        <v>0</v>
      </c>
      <c r="HB145" s="201"/>
      <c r="HC145" s="201"/>
      <c r="HD145" s="201"/>
      <c r="HE145" s="201"/>
      <c r="HF145" s="201"/>
      <c r="HG145" s="201"/>
      <c r="HH145" s="201">
        <f t="shared" si="47"/>
        <v>0</v>
      </c>
      <c r="HI145" s="201"/>
      <c r="HJ145" s="201"/>
      <c r="HK145" s="201"/>
      <c r="HL145" s="201"/>
      <c r="HM145" s="201"/>
      <c r="HN145" s="201"/>
      <c r="HO145" s="201">
        <f t="shared" si="48"/>
        <v>0</v>
      </c>
      <c r="HP145" s="201"/>
      <c r="HQ145" s="201"/>
      <c r="HR145" s="201"/>
      <c r="HS145" s="201"/>
      <c r="HT145" s="201"/>
      <c r="HU145" s="201"/>
      <c r="HV145" s="201">
        <f t="shared" si="49"/>
        <v>20</v>
      </c>
      <c r="HW145" s="201"/>
      <c r="HX145" s="201"/>
      <c r="HY145" s="201"/>
      <c r="HZ145" s="201"/>
      <c r="IA145" s="201"/>
      <c r="IB145" s="201"/>
      <c r="IC145" s="201">
        <f t="shared" si="50"/>
        <v>0</v>
      </c>
      <c r="ID145" s="201"/>
      <c r="IE145" s="201"/>
      <c r="IF145" s="201"/>
      <c r="IG145" s="201"/>
      <c r="IH145" s="201"/>
      <c r="II145" s="201"/>
      <c r="IJ145" s="201">
        <f t="shared" si="51"/>
        <v>20</v>
      </c>
      <c r="IK145" s="201"/>
      <c r="IL145" s="201"/>
      <c r="IM145" s="201"/>
      <c r="IN145" s="201"/>
      <c r="IO145" s="201"/>
      <c r="IP145" s="201"/>
      <c r="IQ145" s="201">
        <f t="shared" si="52"/>
        <v>0</v>
      </c>
      <c r="IR145" s="201"/>
      <c r="IS145" s="201"/>
      <c r="IT145" s="201"/>
      <c r="IU145" s="201"/>
      <c r="IV145" s="201"/>
      <c r="IW145" s="201"/>
      <c r="IX145" s="201">
        <f t="shared" si="53"/>
        <v>0</v>
      </c>
      <c r="IY145" s="201"/>
      <c r="IZ145" s="201"/>
      <c r="JA145" s="201"/>
      <c r="JB145" s="201"/>
      <c r="JC145" s="201"/>
      <c r="JD145" s="201"/>
      <c r="JE145" s="201">
        <f t="shared" si="54"/>
        <v>20</v>
      </c>
      <c r="JF145" s="201"/>
      <c r="JG145" s="201"/>
      <c r="JH145" s="201"/>
      <c r="JI145" s="201"/>
      <c r="JJ145" s="201"/>
      <c r="JK145" s="201"/>
      <c r="JL145" s="201" t="e">
        <f t="shared" si="55"/>
        <v>#REF!</v>
      </c>
      <c r="JM145" s="201"/>
      <c r="JN145" s="201"/>
      <c r="JO145" s="201"/>
      <c r="JP145" s="201"/>
      <c r="JQ145" s="201"/>
      <c r="JR145" s="201"/>
      <c r="JS145" s="201">
        <f t="shared" si="56"/>
        <v>20</v>
      </c>
      <c r="JT145" s="201"/>
      <c r="JU145" s="201"/>
      <c r="JV145" s="201"/>
      <c r="JW145" s="201"/>
      <c r="JX145" s="201"/>
      <c r="JY145" s="201"/>
      <c r="JZ145" s="201">
        <f t="shared" si="57"/>
        <v>0</v>
      </c>
      <c r="KA145" s="201"/>
      <c r="KB145" s="201"/>
      <c r="KC145" s="201"/>
      <c r="KD145" s="201"/>
      <c r="KE145" s="201"/>
      <c r="KF145" s="201"/>
      <c r="KG145" s="201">
        <f t="shared" si="58"/>
        <v>20</v>
      </c>
      <c r="KH145" s="201"/>
      <c r="KI145" s="201"/>
      <c r="KJ145" s="201"/>
      <c r="KK145" s="201"/>
      <c r="KL145" s="201"/>
      <c r="KM145" s="201"/>
      <c r="KN145" s="201">
        <f t="shared" si="59"/>
        <v>0</v>
      </c>
      <c r="KO145" s="201"/>
      <c r="KP145" s="201"/>
      <c r="KQ145" s="201"/>
      <c r="KR145" s="201"/>
      <c r="KS145" s="201"/>
      <c r="KT145" s="201"/>
      <c r="KU145" s="201">
        <f t="shared" si="60"/>
        <v>0</v>
      </c>
      <c r="KV145" s="201"/>
      <c r="KW145" s="201"/>
      <c r="KX145" s="201"/>
      <c r="KY145" s="201"/>
      <c r="KZ145" s="201"/>
      <c r="LA145" s="201"/>
      <c r="LB145" s="201" t="str">
        <f t="shared" si="61"/>
        <v/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>
        <f t="shared" si="42"/>
        <v>0</v>
      </c>
      <c r="FZ146" s="201"/>
      <c r="GA146" s="201"/>
      <c r="GB146" s="201"/>
      <c r="GC146" s="201"/>
      <c r="GD146" s="201"/>
      <c r="GE146" s="201"/>
      <c r="GF146" s="201">
        <f t="shared" si="43"/>
        <v>20</v>
      </c>
      <c r="GG146" s="201"/>
      <c r="GH146" s="201"/>
      <c r="GI146" s="201"/>
      <c r="GJ146" s="201"/>
      <c r="GK146" s="201"/>
      <c r="GL146" s="201"/>
      <c r="GM146" s="201">
        <f t="shared" si="44"/>
        <v>0</v>
      </c>
      <c r="GN146" s="201"/>
      <c r="GO146" s="201"/>
      <c r="GP146" s="201"/>
      <c r="GQ146" s="201"/>
      <c r="GR146" s="201"/>
      <c r="GS146" s="201"/>
      <c r="GT146" s="201">
        <f t="shared" si="45"/>
        <v>0</v>
      </c>
      <c r="GU146" s="201"/>
      <c r="GV146" s="201"/>
      <c r="GW146" s="201"/>
      <c r="GX146" s="201"/>
      <c r="GY146" s="201"/>
      <c r="GZ146" s="201"/>
      <c r="HA146" s="201">
        <f t="shared" si="46"/>
        <v>0</v>
      </c>
      <c r="HB146" s="201"/>
      <c r="HC146" s="201"/>
      <c r="HD146" s="201"/>
      <c r="HE146" s="201"/>
      <c r="HF146" s="201"/>
      <c r="HG146" s="201"/>
      <c r="HH146" s="201">
        <f t="shared" si="47"/>
        <v>0</v>
      </c>
      <c r="HI146" s="201"/>
      <c r="HJ146" s="201"/>
      <c r="HK146" s="201"/>
      <c r="HL146" s="201"/>
      <c r="HM146" s="201"/>
      <c r="HN146" s="201"/>
      <c r="HO146" s="201">
        <f t="shared" si="48"/>
        <v>0</v>
      </c>
      <c r="HP146" s="201"/>
      <c r="HQ146" s="201"/>
      <c r="HR146" s="201"/>
      <c r="HS146" s="201"/>
      <c r="HT146" s="201"/>
      <c r="HU146" s="201"/>
      <c r="HV146" s="201">
        <f t="shared" si="49"/>
        <v>0</v>
      </c>
      <c r="HW146" s="201"/>
      <c r="HX146" s="201"/>
      <c r="HY146" s="201"/>
      <c r="HZ146" s="201"/>
      <c r="IA146" s="201"/>
      <c r="IB146" s="201"/>
      <c r="IC146" s="201">
        <f t="shared" si="50"/>
        <v>0</v>
      </c>
      <c r="ID146" s="201"/>
      <c r="IE146" s="201"/>
      <c r="IF146" s="201"/>
      <c r="IG146" s="201"/>
      <c r="IH146" s="201"/>
      <c r="II146" s="201"/>
      <c r="IJ146" s="201">
        <f t="shared" si="51"/>
        <v>0</v>
      </c>
      <c r="IK146" s="201"/>
      <c r="IL146" s="201"/>
      <c r="IM146" s="201"/>
      <c r="IN146" s="201"/>
      <c r="IO146" s="201"/>
      <c r="IP146" s="201"/>
      <c r="IQ146" s="201">
        <f t="shared" si="52"/>
        <v>0</v>
      </c>
      <c r="IR146" s="201"/>
      <c r="IS146" s="201"/>
      <c r="IT146" s="201"/>
      <c r="IU146" s="201"/>
      <c r="IV146" s="201"/>
      <c r="IW146" s="201"/>
      <c r="IX146" s="201">
        <f t="shared" si="53"/>
        <v>0</v>
      </c>
      <c r="IY146" s="201"/>
      <c r="IZ146" s="201"/>
      <c r="JA146" s="201"/>
      <c r="JB146" s="201"/>
      <c r="JC146" s="201"/>
      <c r="JD146" s="201"/>
      <c r="JE146" s="201">
        <f t="shared" si="54"/>
        <v>0</v>
      </c>
      <c r="JF146" s="201"/>
      <c r="JG146" s="201"/>
      <c r="JH146" s="201"/>
      <c r="JI146" s="201"/>
      <c r="JJ146" s="201"/>
      <c r="JK146" s="201"/>
      <c r="JL146" s="201" t="e">
        <f t="shared" si="55"/>
        <v>#REF!</v>
      </c>
      <c r="JM146" s="201"/>
      <c r="JN146" s="201"/>
      <c r="JO146" s="201"/>
      <c r="JP146" s="201"/>
      <c r="JQ146" s="201"/>
      <c r="JR146" s="201"/>
      <c r="JS146" s="201">
        <f t="shared" si="56"/>
        <v>0</v>
      </c>
      <c r="JT146" s="201"/>
      <c r="JU146" s="201"/>
      <c r="JV146" s="201"/>
      <c r="JW146" s="201"/>
      <c r="JX146" s="201"/>
      <c r="JY146" s="201"/>
      <c r="JZ146" s="201">
        <f t="shared" si="57"/>
        <v>0</v>
      </c>
      <c r="KA146" s="201"/>
      <c r="KB146" s="201"/>
      <c r="KC146" s="201"/>
      <c r="KD146" s="201"/>
      <c r="KE146" s="201"/>
      <c r="KF146" s="201"/>
      <c r="KG146" s="201">
        <f t="shared" si="58"/>
        <v>0</v>
      </c>
      <c r="KH146" s="201"/>
      <c r="KI146" s="201"/>
      <c r="KJ146" s="201"/>
      <c r="KK146" s="201"/>
      <c r="KL146" s="201"/>
      <c r="KM146" s="201"/>
      <c r="KN146" s="201">
        <f t="shared" si="59"/>
        <v>0</v>
      </c>
      <c r="KO146" s="201"/>
      <c r="KP146" s="201"/>
      <c r="KQ146" s="201"/>
      <c r="KR146" s="201"/>
      <c r="KS146" s="201"/>
      <c r="KT146" s="201"/>
      <c r="KU146" s="201">
        <f t="shared" si="60"/>
        <v>0</v>
      </c>
      <c r="KV146" s="201"/>
      <c r="KW146" s="201"/>
      <c r="KX146" s="201"/>
      <c r="KY146" s="201"/>
      <c r="KZ146" s="201"/>
      <c r="LA146" s="201"/>
      <c r="LB146" s="201" t="str">
        <f t="shared" si="61"/>
        <v/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>
        <f t="shared" si="42"/>
        <v>0</v>
      </c>
      <c r="FZ147" s="201"/>
      <c r="GA147" s="201"/>
      <c r="GB147" s="201"/>
      <c r="GC147" s="201"/>
      <c r="GD147" s="201"/>
      <c r="GE147" s="201"/>
      <c r="GF147" s="201">
        <f t="shared" si="43"/>
        <v>0</v>
      </c>
      <c r="GG147" s="201"/>
      <c r="GH147" s="201"/>
      <c r="GI147" s="201"/>
      <c r="GJ147" s="201"/>
      <c r="GK147" s="201"/>
      <c r="GL147" s="201"/>
      <c r="GM147" s="201">
        <f t="shared" si="44"/>
        <v>0</v>
      </c>
      <c r="GN147" s="201"/>
      <c r="GO147" s="201"/>
      <c r="GP147" s="201"/>
      <c r="GQ147" s="201"/>
      <c r="GR147" s="201"/>
      <c r="GS147" s="201"/>
      <c r="GT147" s="201">
        <f t="shared" si="45"/>
        <v>0</v>
      </c>
      <c r="GU147" s="201"/>
      <c r="GV147" s="201"/>
      <c r="GW147" s="201"/>
      <c r="GX147" s="201"/>
      <c r="GY147" s="201"/>
      <c r="GZ147" s="201"/>
      <c r="HA147" s="201">
        <f t="shared" si="46"/>
        <v>0</v>
      </c>
      <c r="HB147" s="201"/>
      <c r="HC147" s="201"/>
      <c r="HD147" s="201"/>
      <c r="HE147" s="201"/>
      <c r="HF147" s="201"/>
      <c r="HG147" s="201"/>
      <c r="HH147" s="201">
        <f t="shared" si="47"/>
        <v>0</v>
      </c>
      <c r="HI147" s="201"/>
      <c r="HJ147" s="201"/>
      <c r="HK147" s="201"/>
      <c r="HL147" s="201"/>
      <c r="HM147" s="201"/>
      <c r="HN147" s="201"/>
      <c r="HO147" s="201">
        <f t="shared" si="48"/>
        <v>0</v>
      </c>
      <c r="HP147" s="201"/>
      <c r="HQ147" s="201"/>
      <c r="HR147" s="201"/>
      <c r="HS147" s="201"/>
      <c r="HT147" s="201"/>
      <c r="HU147" s="201"/>
      <c r="HV147" s="201">
        <f t="shared" si="49"/>
        <v>0</v>
      </c>
      <c r="HW147" s="201"/>
      <c r="HX147" s="201"/>
      <c r="HY147" s="201"/>
      <c r="HZ147" s="201"/>
      <c r="IA147" s="201"/>
      <c r="IB147" s="201"/>
      <c r="IC147" s="201">
        <f t="shared" si="50"/>
        <v>0</v>
      </c>
      <c r="ID147" s="201"/>
      <c r="IE147" s="201"/>
      <c r="IF147" s="201"/>
      <c r="IG147" s="201"/>
      <c r="IH147" s="201"/>
      <c r="II147" s="201"/>
      <c r="IJ147" s="201">
        <f t="shared" si="51"/>
        <v>0</v>
      </c>
      <c r="IK147" s="201"/>
      <c r="IL147" s="201"/>
      <c r="IM147" s="201"/>
      <c r="IN147" s="201"/>
      <c r="IO147" s="201"/>
      <c r="IP147" s="201"/>
      <c r="IQ147" s="201">
        <f t="shared" si="52"/>
        <v>0</v>
      </c>
      <c r="IR147" s="201"/>
      <c r="IS147" s="201"/>
      <c r="IT147" s="201"/>
      <c r="IU147" s="201"/>
      <c r="IV147" s="201"/>
      <c r="IW147" s="201"/>
      <c r="IX147" s="201">
        <f t="shared" si="53"/>
        <v>0</v>
      </c>
      <c r="IY147" s="201"/>
      <c r="IZ147" s="201"/>
      <c r="JA147" s="201"/>
      <c r="JB147" s="201"/>
      <c r="JC147" s="201"/>
      <c r="JD147" s="201"/>
      <c r="JE147" s="201">
        <f t="shared" si="54"/>
        <v>0</v>
      </c>
      <c r="JF147" s="201"/>
      <c r="JG147" s="201"/>
      <c r="JH147" s="201"/>
      <c r="JI147" s="201"/>
      <c r="JJ147" s="201"/>
      <c r="JK147" s="201"/>
      <c r="JL147" s="201" t="e">
        <f t="shared" si="55"/>
        <v>#REF!</v>
      </c>
      <c r="JM147" s="201"/>
      <c r="JN147" s="201"/>
      <c r="JO147" s="201"/>
      <c r="JP147" s="201"/>
      <c r="JQ147" s="201"/>
      <c r="JR147" s="201"/>
      <c r="JS147" s="201">
        <f t="shared" si="56"/>
        <v>0</v>
      </c>
      <c r="JT147" s="201"/>
      <c r="JU147" s="201"/>
      <c r="JV147" s="201"/>
      <c r="JW147" s="201"/>
      <c r="JX147" s="201"/>
      <c r="JY147" s="201"/>
      <c r="JZ147" s="201">
        <f t="shared" si="57"/>
        <v>0</v>
      </c>
      <c r="KA147" s="201"/>
      <c r="KB147" s="201"/>
      <c r="KC147" s="201"/>
      <c r="KD147" s="201"/>
      <c r="KE147" s="201"/>
      <c r="KF147" s="201"/>
      <c r="KG147" s="201">
        <f t="shared" si="58"/>
        <v>0</v>
      </c>
      <c r="KH147" s="201"/>
      <c r="KI147" s="201"/>
      <c r="KJ147" s="201"/>
      <c r="KK147" s="201"/>
      <c r="KL147" s="201"/>
      <c r="KM147" s="201"/>
      <c r="KN147" s="201">
        <f t="shared" si="59"/>
        <v>0</v>
      </c>
      <c r="KO147" s="201"/>
      <c r="KP147" s="201"/>
      <c r="KQ147" s="201"/>
      <c r="KR147" s="201"/>
      <c r="KS147" s="201"/>
      <c r="KT147" s="201"/>
      <c r="KU147" s="201">
        <f t="shared" si="60"/>
        <v>0</v>
      </c>
      <c r="KV147" s="201"/>
      <c r="KW147" s="201"/>
      <c r="KX147" s="201"/>
      <c r="KY147" s="201"/>
      <c r="KZ147" s="201"/>
      <c r="LA147" s="201"/>
      <c r="LB147" s="201" t="str">
        <f t="shared" si="61"/>
        <v/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>
        <f t="shared" si="42"/>
        <v>0</v>
      </c>
      <c r="FZ148" s="201"/>
      <c r="GA148" s="201"/>
      <c r="GB148" s="201"/>
      <c r="GC148" s="201"/>
      <c r="GD148" s="201"/>
      <c r="GE148" s="201"/>
      <c r="GF148" s="201">
        <f t="shared" si="43"/>
        <v>20</v>
      </c>
      <c r="GG148" s="201"/>
      <c r="GH148" s="201"/>
      <c r="GI148" s="201"/>
      <c r="GJ148" s="201"/>
      <c r="GK148" s="201"/>
      <c r="GL148" s="201"/>
      <c r="GM148" s="201">
        <f t="shared" si="44"/>
        <v>20</v>
      </c>
      <c r="GN148" s="201"/>
      <c r="GO148" s="201"/>
      <c r="GP148" s="201"/>
      <c r="GQ148" s="201"/>
      <c r="GR148" s="201"/>
      <c r="GS148" s="201"/>
      <c r="GT148" s="201">
        <f t="shared" si="45"/>
        <v>0</v>
      </c>
      <c r="GU148" s="201"/>
      <c r="GV148" s="201"/>
      <c r="GW148" s="201"/>
      <c r="GX148" s="201"/>
      <c r="GY148" s="201"/>
      <c r="GZ148" s="201"/>
      <c r="HA148" s="201">
        <f t="shared" si="46"/>
        <v>20</v>
      </c>
      <c r="HB148" s="201"/>
      <c r="HC148" s="201"/>
      <c r="HD148" s="201"/>
      <c r="HE148" s="201"/>
      <c r="HF148" s="201"/>
      <c r="HG148" s="201"/>
      <c r="HH148" s="201">
        <f t="shared" si="47"/>
        <v>0</v>
      </c>
      <c r="HI148" s="201"/>
      <c r="HJ148" s="201"/>
      <c r="HK148" s="201"/>
      <c r="HL148" s="201"/>
      <c r="HM148" s="201"/>
      <c r="HN148" s="201"/>
      <c r="HO148" s="201">
        <f t="shared" si="48"/>
        <v>0</v>
      </c>
      <c r="HP148" s="201"/>
      <c r="HQ148" s="201"/>
      <c r="HR148" s="201"/>
      <c r="HS148" s="201"/>
      <c r="HT148" s="201"/>
      <c r="HU148" s="201"/>
      <c r="HV148" s="201">
        <f t="shared" si="49"/>
        <v>20</v>
      </c>
      <c r="HW148" s="201"/>
      <c r="HX148" s="201"/>
      <c r="HY148" s="201"/>
      <c r="HZ148" s="201"/>
      <c r="IA148" s="201"/>
      <c r="IB148" s="201"/>
      <c r="IC148" s="201">
        <f t="shared" si="50"/>
        <v>0</v>
      </c>
      <c r="ID148" s="201"/>
      <c r="IE148" s="201"/>
      <c r="IF148" s="201"/>
      <c r="IG148" s="201"/>
      <c r="IH148" s="201"/>
      <c r="II148" s="201"/>
      <c r="IJ148" s="201">
        <f t="shared" si="51"/>
        <v>20</v>
      </c>
      <c r="IK148" s="201"/>
      <c r="IL148" s="201"/>
      <c r="IM148" s="201"/>
      <c r="IN148" s="201"/>
      <c r="IO148" s="201"/>
      <c r="IP148" s="201"/>
      <c r="IQ148" s="201">
        <f t="shared" si="52"/>
        <v>0</v>
      </c>
      <c r="IR148" s="201"/>
      <c r="IS148" s="201"/>
      <c r="IT148" s="201"/>
      <c r="IU148" s="201"/>
      <c r="IV148" s="201"/>
      <c r="IW148" s="201"/>
      <c r="IX148" s="201">
        <f t="shared" si="53"/>
        <v>0</v>
      </c>
      <c r="IY148" s="201"/>
      <c r="IZ148" s="201"/>
      <c r="JA148" s="201"/>
      <c r="JB148" s="201"/>
      <c r="JC148" s="201"/>
      <c r="JD148" s="201"/>
      <c r="JE148" s="201">
        <f t="shared" si="54"/>
        <v>20</v>
      </c>
      <c r="JF148" s="201"/>
      <c r="JG148" s="201"/>
      <c r="JH148" s="201"/>
      <c r="JI148" s="201"/>
      <c r="JJ148" s="201"/>
      <c r="JK148" s="201"/>
      <c r="JL148" s="201" t="e">
        <f t="shared" si="55"/>
        <v>#REF!</v>
      </c>
      <c r="JM148" s="201"/>
      <c r="JN148" s="201"/>
      <c r="JO148" s="201"/>
      <c r="JP148" s="201"/>
      <c r="JQ148" s="201"/>
      <c r="JR148" s="201"/>
      <c r="JS148" s="201">
        <f t="shared" si="56"/>
        <v>0</v>
      </c>
      <c r="JT148" s="201"/>
      <c r="JU148" s="201"/>
      <c r="JV148" s="201"/>
      <c r="JW148" s="201"/>
      <c r="JX148" s="201"/>
      <c r="JY148" s="201"/>
      <c r="JZ148" s="201">
        <f t="shared" si="57"/>
        <v>0</v>
      </c>
      <c r="KA148" s="201"/>
      <c r="KB148" s="201"/>
      <c r="KC148" s="201"/>
      <c r="KD148" s="201"/>
      <c r="KE148" s="201"/>
      <c r="KF148" s="201"/>
      <c r="KG148" s="201">
        <f t="shared" si="58"/>
        <v>20</v>
      </c>
      <c r="KH148" s="201"/>
      <c r="KI148" s="201"/>
      <c r="KJ148" s="201"/>
      <c r="KK148" s="201"/>
      <c r="KL148" s="201"/>
      <c r="KM148" s="201"/>
      <c r="KN148" s="201">
        <f t="shared" si="59"/>
        <v>0</v>
      </c>
      <c r="KO148" s="201"/>
      <c r="KP148" s="201"/>
      <c r="KQ148" s="201"/>
      <c r="KR148" s="201"/>
      <c r="KS148" s="201"/>
      <c r="KT148" s="201"/>
      <c r="KU148" s="201">
        <f t="shared" si="60"/>
        <v>0</v>
      </c>
      <c r="KV148" s="201"/>
      <c r="KW148" s="201"/>
      <c r="KX148" s="201"/>
      <c r="KY148" s="201"/>
      <c r="KZ148" s="201"/>
      <c r="LA148" s="201"/>
      <c r="LB148" s="201" t="str">
        <f t="shared" si="61"/>
        <v/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>
        <f t="shared" si="42"/>
        <v>0</v>
      </c>
      <c r="FZ149" s="201"/>
      <c r="GA149" s="201"/>
      <c r="GB149" s="201"/>
      <c r="GC149" s="201"/>
      <c r="GD149" s="201"/>
      <c r="GE149" s="201"/>
      <c r="GF149" s="201">
        <f t="shared" si="43"/>
        <v>0</v>
      </c>
      <c r="GG149" s="201"/>
      <c r="GH149" s="201"/>
      <c r="GI149" s="201"/>
      <c r="GJ149" s="201"/>
      <c r="GK149" s="201"/>
      <c r="GL149" s="201"/>
      <c r="GM149" s="201">
        <f t="shared" si="44"/>
        <v>0</v>
      </c>
      <c r="GN149" s="201"/>
      <c r="GO149" s="201"/>
      <c r="GP149" s="201"/>
      <c r="GQ149" s="201"/>
      <c r="GR149" s="201"/>
      <c r="GS149" s="201"/>
      <c r="GT149" s="201">
        <f t="shared" si="45"/>
        <v>0</v>
      </c>
      <c r="GU149" s="201"/>
      <c r="GV149" s="201"/>
      <c r="GW149" s="201"/>
      <c r="GX149" s="201"/>
      <c r="GY149" s="201"/>
      <c r="GZ149" s="201"/>
      <c r="HA149" s="201">
        <f t="shared" si="46"/>
        <v>0</v>
      </c>
      <c r="HB149" s="201"/>
      <c r="HC149" s="201"/>
      <c r="HD149" s="201"/>
      <c r="HE149" s="201"/>
      <c r="HF149" s="201"/>
      <c r="HG149" s="201"/>
      <c r="HH149" s="201">
        <f t="shared" si="47"/>
        <v>0</v>
      </c>
      <c r="HI149" s="201"/>
      <c r="HJ149" s="201"/>
      <c r="HK149" s="201"/>
      <c r="HL149" s="201"/>
      <c r="HM149" s="201"/>
      <c r="HN149" s="201"/>
      <c r="HO149" s="201">
        <f t="shared" si="48"/>
        <v>0</v>
      </c>
      <c r="HP149" s="201"/>
      <c r="HQ149" s="201"/>
      <c r="HR149" s="201"/>
      <c r="HS149" s="201"/>
      <c r="HT149" s="201"/>
      <c r="HU149" s="201"/>
      <c r="HV149" s="201">
        <f t="shared" si="49"/>
        <v>0</v>
      </c>
      <c r="HW149" s="201"/>
      <c r="HX149" s="201"/>
      <c r="HY149" s="201"/>
      <c r="HZ149" s="201"/>
      <c r="IA149" s="201"/>
      <c r="IB149" s="201"/>
      <c r="IC149" s="201">
        <f t="shared" si="50"/>
        <v>0</v>
      </c>
      <c r="ID149" s="201"/>
      <c r="IE149" s="201"/>
      <c r="IF149" s="201"/>
      <c r="IG149" s="201"/>
      <c r="IH149" s="201"/>
      <c r="II149" s="201"/>
      <c r="IJ149" s="201">
        <f t="shared" si="51"/>
        <v>0</v>
      </c>
      <c r="IK149" s="201"/>
      <c r="IL149" s="201"/>
      <c r="IM149" s="201"/>
      <c r="IN149" s="201"/>
      <c r="IO149" s="201"/>
      <c r="IP149" s="201"/>
      <c r="IQ149" s="201">
        <f t="shared" si="52"/>
        <v>0</v>
      </c>
      <c r="IR149" s="201"/>
      <c r="IS149" s="201"/>
      <c r="IT149" s="201"/>
      <c r="IU149" s="201"/>
      <c r="IV149" s="201"/>
      <c r="IW149" s="201"/>
      <c r="IX149" s="201">
        <f t="shared" si="53"/>
        <v>0</v>
      </c>
      <c r="IY149" s="201"/>
      <c r="IZ149" s="201"/>
      <c r="JA149" s="201"/>
      <c r="JB149" s="201"/>
      <c r="JC149" s="201"/>
      <c r="JD149" s="201"/>
      <c r="JE149" s="201">
        <f t="shared" si="54"/>
        <v>0</v>
      </c>
      <c r="JF149" s="201"/>
      <c r="JG149" s="201"/>
      <c r="JH149" s="201"/>
      <c r="JI149" s="201"/>
      <c r="JJ149" s="201"/>
      <c r="JK149" s="201"/>
      <c r="JL149" s="201" t="e">
        <f t="shared" si="55"/>
        <v>#REF!</v>
      </c>
      <c r="JM149" s="201"/>
      <c r="JN149" s="201"/>
      <c r="JO149" s="201"/>
      <c r="JP149" s="201"/>
      <c r="JQ149" s="201"/>
      <c r="JR149" s="201"/>
      <c r="JS149" s="201">
        <f t="shared" si="56"/>
        <v>0</v>
      </c>
      <c r="JT149" s="201"/>
      <c r="JU149" s="201"/>
      <c r="JV149" s="201"/>
      <c r="JW149" s="201"/>
      <c r="JX149" s="201"/>
      <c r="JY149" s="201"/>
      <c r="JZ149" s="201">
        <f t="shared" si="57"/>
        <v>0</v>
      </c>
      <c r="KA149" s="201"/>
      <c r="KB149" s="201"/>
      <c r="KC149" s="201"/>
      <c r="KD149" s="201"/>
      <c r="KE149" s="201"/>
      <c r="KF149" s="201"/>
      <c r="KG149" s="201">
        <f t="shared" si="58"/>
        <v>0</v>
      </c>
      <c r="KH149" s="201"/>
      <c r="KI149" s="201"/>
      <c r="KJ149" s="201"/>
      <c r="KK149" s="201"/>
      <c r="KL149" s="201"/>
      <c r="KM149" s="201"/>
      <c r="KN149" s="201">
        <f t="shared" si="59"/>
        <v>0</v>
      </c>
      <c r="KO149" s="201"/>
      <c r="KP149" s="201"/>
      <c r="KQ149" s="201"/>
      <c r="KR149" s="201"/>
      <c r="KS149" s="201"/>
      <c r="KT149" s="201"/>
      <c r="KU149" s="201">
        <f t="shared" si="60"/>
        <v>0</v>
      </c>
      <c r="KV149" s="201"/>
      <c r="KW149" s="201"/>
      <c r="KX149" s="201"/>
      <c r="KY149" s="201"/>
      <c r="KZ149" s="201"/>
      <c r="LA149" s="201"/>
      <c r="LB149" s="201" t="str">
        <f t="shared" si="61"/>
        <v/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>
        <f t="shared" si="42"/>
        <v>0</v>
      </c>
      <c r="FZ150" s="201"/>
      <c r="GA150" s="201"/>
      <c r="GB150" s="201"/>
      <c r="GC150" s="201"/>
      <c r="GD150" s="201"/>
      <c r="GE150" s="201"/>
      <c r="GF150" s="201">
        <f t="shared" si="43"/>
        <v>0</v>
      </c>
      <c r="GG150" s="201"/>
      <c r="GH150" s="201"/>
      <c r="GI150" s="201"/>
      <c r="GJ150" s="201"/>
      <c r="GK150" s="201"/>
      <c r="GL150" s="201"/>
      <c r="GM150" s="201">
        <f t="shared" si="44"/>
        <v>0</v>
      </c>
      <c r="GN150" s="201"/>
      <c r="GO150" s="201"/>
      <c r="GP150" s="201"/>
      <c r="GQ150" s="201"/>
      <c r="GR150" s="201"/>
      <c r="GS150" s="201"/>
      <c r="GT150" s="201">
        <f t="shared" si="45"/>
        <v>0</v>
      </c>
      <c r="GU150" s="201"/>
      <c r="GV150" s="201"/>
      <c r="GW150" s="201"/>
      <c r="GX150" s="201"/>
      <c r="GY150" s="201"/>
      <c r="GZ150" s="201"/>
      <c r="HA150" s="201">
        <f t="shared" si="46"/>
        <v>0</v>
      </c>
      <c r="HB150" s="201"/>
      <c r="HC150" s="201"/>
      <c r="HD150" s="201"/>
      <c r="HE150" s="201"/>
      <c r="HF150" s="201"/>
      <c r="HG150" s="201"/>
      <c r="HH150" s="201">
        <f t="shared" si="47"/>
        <v>0</v>
      </c>
      <c r="HI150" s="201"/>
      <c r="HJ150" s="201"/>
      <c r="HK150" s="201"/>
      <c r="HL150" s="201"/>
      <c r="HM150" s="201"/>
      <c r="HN150" s="201"/>
      <c r="HO150" s="201">
        <f t="shared" si="48"/>
        <v>0</v>
      </c>
      <c r="HP150" s="201"/>
      <c r="HQ150" s="201"/>
      <c r="HR150" s="201"/>
      <c r="HS150" s="201"/>
      <c r="HT150" s="201"/>
      <c r="HU150" s="201"/>
      <c r="HV150" s="201">
        <f t="shared" si="49"/>
        <v>0</v>
      </c>
      <c r="HW150" s="201"/>
      <c r="HX150" s="201"/>
      <c r="HY150" s="201"/>
      <c r="HZ150" s="201"/>
      <c r="IA150" s="201"/>
      <c r="IB150" s="201"/>
      <c r="IC150" s="201">
        <f t="shared" si="50"/>
        <v>0</v>
      </c>
      <c r="ID150" s="201"/>
      <c r="IE150" s="201"/>
      <c r="IF150" s="201"/>
      <c r="IG150" s="201"/>
      <c r="IH150" s="201"/>
      <c r="II150" s="201"/>
      <c r="IJ150" s="201">
        <f t="shared" si="51"/>
        <v>0</v>
      </c>
      <c r="IK150" s="201"/>
      <c r="IL150" s="201"/>
      <c r="IM150" s="201"/>
      <c r="IN150" s="201"/>
      <c r="IO150" s="201"/>
      <c r="IP150" s="201"/>
      <c r="IQ150" s="201">
        <f t="shared" si="52"/>
        <v>0</v>
      </c>
      <c r="IR150" s="201"/>
      <c r="IS150" s="201"/>
      <c r="IT150" s="201"/>
      <c r="IU150" s="201"/>
      <c r="IV150" s="201"/>
      <c r="IW150" s="201"/>
      <c r="IX150" s="201">
        <f t="shared" si="53"/>
        <v>0</v>
      </c>
      <c r="IY150" s="201"/>
      <c r="IZ150" s="201"/>
      <c r="JA150" s="201"/>
      <c r="JB150" s="201"/>
      <c r="JC150" s="201"/>
      <c r="JD150" s="201"/>
      <c r="JE150" s="201">
        <f t="shared" si="54"/>
        <v>0</v>
      </c>
      <c r="JF150" s="201"/>
      <c r="JG150" s="201"/>
      <c r="JH150" s="201"/>
      <c r="JI150" s="201"/>
      <c r="JJ150" s="201"/>
      <c r="JK150" s="201"/>
      <c r="JL150" s="201" t="e">
        <f t="shared" si="55"/>
        <v>#REF!</v>
      </c>
      <c r="JM150" s="201"/>
      <c r="JN150" s="201"/>
      <c r="JO150" s="201"/>
      <c r="JP150" s="201"/>
      <c r="JQ150" s="201"/>
      <c r="JR150" s="201"/>
      <c r="JS150" s="201">
        <f t="shared" si="56"/>
        <v>0</v>
      </c>
      <c r="JT150" s="201"/>
      <c r="JU150" s="201"/>
      <c r="JV150" s="201"/>
      <c r="JW150" s="201"/>
      <c r="JX150" s="201"/>
      <c r="JY150" s="201"/>
      <c r="JZ150" s="201">
        <f t="shared" si="57"/>
        <v>0</v>
      </c>
      <c r="KA150" s="201"/>
      <c r="KB150" s="201"/>
      <c r="KC150" s="201"/>
      <c r="KD150" s="201"/>
      <c r="KE150" s="201"/>
      <c r="KF150" s="201"/>
      <c r="KG150" s="201">
        <f t="shared" si="58"/>
        <v>0</v>
      </c>
      <c r="KH150" s="201"/>
      <c r="KI150" s="201"/>
      <c r="KJ150" s="201"/>
      <c r="KK150" s="201"/>
      <c r="KL150" s="201"/>
      <c r="KM150" s="201"/>
      <c r="KN150" s="201">
        <f t="shared" si="59"/>
        <v>0</v>
      </c>
      <c r="KO150" s="201"/>
      <c r="KP150" s="201"/>
      <c r="KQ150" s="201"/>
      <c r="KR150" s="201"/>
      <c r="KS150" s="201"/>
      <c r="KT150" s="201"/>
      <c r="KU150" s="201">
        <f t="shared" si="60"/>
        <v>0</v>
      </c>
      <c r="KV150" s="201"/>
      <c r="KW150" s="201"/>
      <c r="KX150" s="201"/>
      <c r="KY150" s="201"/>
      <c r="KZ150" s="201"/>
      <c r="LA150" s="201"/>
      <c r="LB150" s="201" t="str">
        <f t="shared" si="61"/>
        <v/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>
        <f>FY53</f>
        <v>0</v>
      </c>
      <c r="FZ151" s="201"/>
      <c r="GA151" s="201"/>
      <c r="GB151" s="201"/>
      <c r="GC151" s="201"/>
      <c r="GD151" s="201"/>
      <c r="GE151" s="201"/>
      <c r="GF151" s="201">
        <f>GF53</f>
        <v>0</v>
      </c>
      <c r="GG151" s="201"/>
      <c r="GH151" s="201"/>
      <c r="GI151" s="201"/>
      <c r="GJ151" s="201"/>
      <c r="GK151" s="201"/>
      <c r="GL151" s="201"/>
      <c r="GM151" s="201">
        <f>GM53</f>
        <v>0</v>
      </c>
      <c r="GN151" s="201"/>
      <c r="GO151" s="201"/>
      <c r="GP151" s="201"/>
      <c r="GQ151" s="201"/>
      <c r="GR151" s="201"/>
      <c r="GS151" s="201"/>
      <c r="GT151" s="201">
        <f>GT53</f>
        <v>0</v>
      </c>
      <c r="GU151" s="201"/>
      <c r="GV151" s="201"/>
      <c r="GW151" s="201"/>
      <c r="GX151" s="201"/>
      <c r="GY151" s="201"/>
      <c r="GZ151" s="201"/>
      <c r="HA151" s="201">
        <f>HA53</f>
        <v>0</v>
      </c>
      <c r="HB151" s="201"/>
      <c r="HC151" s="201"/>
      <c r="HD151" s="201"/>
      <c r="HE151" s="201"/>
      <c r="HF151" s="201"/>
      <c r="HG151" s="201"/>
      <c r="HH151" s="201">
        <f>HH53</f>
        <v>0</v>
      </c>
      <c r="HI151" s="201"/>
      <c r="HJ151" s="201"/>
      <c r="HK151" s="201"/>
      <c r="HL151" s="201"/>
      <c r="HM151" s="201"/>
      <c r="HN151" s="201"/>
      <c r="HO151" s="201">
        <f>HO53</f>
        <v>0</v>
      </c>
      <c r="HP151" s="201"/>
      <c r="HQ151" s="201"/>
      <c r="HR151" s="201"/>
      <c r="HS151" s="201"/>
      <c r="HT151" s="201"/>
      <c r="HU151" s="201"/>
      <c r="HV151" s="201">
        <f>HV53</f>
        <v>0</v>
      </c>
      <c r="HW151" s="201"/>
      <c r="HX151" s="201"/>
      <c r="HY151" s="201"/>
      <c r="HZ151" s="201"/>
      <c r="IA151" s="201"/>
      <c r="IB151" s="201"/>
      <c r="IC151" s="201">
        <f>IC53</f>
        <v>0</v>
      </c>
      <c r="ID151" s="201"/>
      <c r="IE151" s="201"/>
      <c r="IF151" s="201"/>
      <c r="IG151" s="201"/>
      <c r="IH151" s="201"/>
      <c r="II151" s="201"/>
      <c r="IJ151" s="201">
        <f>IJ53</f>
        <v>0</v>
      </c>
      <c r="IK151" s="201"/>
      <c r="IL151" s="201"/>
      <c r="IM151" s="201"/>
      <c r="IN151" s="201"/>
      <c r="IO151" s="201"/>
      <c r="IP151" s="201"/>
      <c r="IQ151" s="201">
        <f>IQ53</f>
        <v>0</v>
      </c>
      <c r="IR151" s="201"/>
      <c r="IS151" s="201"/>
      <c r="IT151" s="201"/>
      <c r="IU151" s="201"/>
      <c r="IV151" s="201"/>
      <c r="IW151" s="201"/>
      <c r="IX151" s="201">
        <f>IX53</f>
        <v>0</v>
      </c>
      <c r="IY151" s="201"/>
      <c r="IZ151" s="201"/>
      <c r="JA151" s="201"/>
      <c r="JB151" s="201"/>
      <c r="JC151" s="201"/>
      <c r="JD151" s="201"/>
      <c r="JE151" s="201">
        <f>JE53</f>
        <v>0</v>
      </c>
      <c r="JF151" s="201"/>
      <c r="JG151" s="201"/>
      <c r="JH151" s="201"/>
      <c r="JI151" s="201"/>
      <c r="JJ151" s="201"/>
      <c r="JK151" s="201"/>
      <c r="JL151" s="201" t="e">
        <f>JL53</f>
        <v>#REF!</v>
      </c>
      <c r="JM151" s="201"/>
      <c r="JN151" s="201"/>
      <c r="JO151" s="201"/>
      <c r="JP151" s="201"/>
      <c r="JQ151" s="201"/>
      <c r="JR151" s="201"/>
      <c r="JS151" s="201">
        <f>JS53</f>
        <v>0</v>
      </c>
      <c r="JT151" s="201"/>
      <c r="JU151" s="201"/>
      <c r="JV151" s="201"/>
      <c r="JW151" s="201"/>
      <c r="JX151" s="201"/>
      <c r="JY151" s="201"/>
      <c r="JZ151" s="201">
        <f>JZ53</f>
        <v>0</v>
      </c>
      <c r="KA151" s="201"/>
      <c r="KB151" s="201"/>
      <c r="KC151" s="201"/>
      <c r="KD151" s="201"/>
      <c r="KE151" s="201"/>
      <c r="KF151" s="201"/>
      <c r="KG151" s="201">
        <f>KG53</f>
        <v>0</v>
      </c>
      <c r="KH151" s="201"/>
      <c r="KI151" s="201"/>
      <c r="KJ151" s="201"/>
      <c r="KK151" s="201"/>
      <c r="KL151" s="201"/>
      <c r="KM151" s="201"/>
      <c r="KN151" s="201">
        <f>KN53</f>
        <v>0</v>
      </c>
      <c r="KO151" s="201"/>
      <c r="KP151" s="201"/>
      <c r="KQ151" s="201"/>
      <c r="KR151" s="201"/>
      <c r="KS151" s="201"/>
      <c r="KT151" s="201"/>
      <c r="KU151" s="201">
        <f>KU53</f>
        <v>0</v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>
        <f t="shared" si="42"/>
        <v>0</v>
      </c>
      <c r="FZ152" s="201"/>
      <c r="GA152" s="201"/>
      <c r="GB152" s="201"/>
      <c r="GC152" s="201"/>
      <c r="GD152" s="201"/>
      <c r="GE152" s="201"/>
      <c r="GF152" s="201">
        <f t="shared" si="43"/>
        <v>0</v>
      </c>
      <c r="GG152" s="201"/>
      <c r="GH152" s="201"/>
      <c r="GI152" s="201"/>
      <c r="GJ152" s="201"/>
      <c r="GK152" s="201"/>
      <c r="GL152" s="201"/>
      <c r="GM152" s="201">
        <f t="shared" si="44"/>
        <v>20</v>
      </c>
      <c r="GN152" s="201"/>
      <c r="GO152" s="201"/>
      <c r="GP152" s="201"/>
      <c r="GQ152" s="201"/>
      <c r="GR152" s="201"/>
      <c r="GS152" s="201"/>
      <c r="GT152" s="201">
        <f t="shared" si="45"/>
        <v>20</v>
      </c>
      <c r="GU152" s="201"/>
      <c r="GV152" s="201"/>
      <c r="GW152" s="201"/>
      <c r="GX152" s="201"/>
      <c r="GY152" s="201"/>
      <c r="GZ152" s="201"/>
      <c r="HA152" s="201">
        <f t="shared" si="46"/>
        <v>20</v>
      </c>
      <c r="HB152" s="201"/>
      <c r="HC152" s="201"/>
      <c r="HD152" s="201"/>
      <c r="HE152" s="201"/>
      <c r="HF152" s="201"/>
      <c r="HG152" s="201"/>
      <c r="HH152" s="201">
        <f t="shared" si="47"/>
        <v>0</v>
      </c>
      <c r="HI152" s="201"/>
      <c r="HJ152" s="201"/>
      <c r="HK152" s="201"/>
      <c r="HL152" s="201"/>
      <c r="HM152" s="201"/>
      <c r="HN152" s="201"/>
      <c r="HO152" s="201">
        <f t="shared" si="48"/>
        <v>0</v>
      </c>
      <c r="HP152" s="201"/>
      <c r="HQ152" s="201"/>
      <c r="HR152" s="201"/>
      <c r="HS152" s="201"/>
      <c r="HT152" s="201"/>
      <c r="HU152" s="201"/>
      <c r="HV152" s="201">
        <f t="shared" si="49"/>
        <v>20</v>
      </c>
      <c r="HW152" s="201"/>
      <c r="HX152" s="201"/>
      <c r="HY152" s="201"/>
      <c r="HZ152" s="201"/>
      <c r="IA152" s="201"/>
      <c r="IB152" s="201"/>
      <c r="IC152" s="201">
        <f t="shared" si="50"/>
        <v>0</v>
      </c>
      <c r="ID152" s="201"/>
      <c r="IE152" s="201"/>
      <c r="IF152" s="201"/>
      <c r="IG152" s="201"/>
      <c r="IH152" s="201"/>
      <c r="II152" s="201"/>
      <c r="IJ152" s="201">
        <f t="shared" si="51"/>
        <v>20</v>
      </c>
      <c r="IK152" s="201"/>
      <c r="IL152" s="201"/>
      <c r="IM152" s="201"/>
      <c r="IN152" s="201"/>
      <c r="IO152" s="201"/>
      <c r="IP152" s="201"/>
      <c r="IQ152" s="201">
        <f t="shared" si="52"/>
        <v>0</v>
      </c>
      <c r="IR152" s="201"/>
      <c r="IS152" s="201"/>
      <c r="IT152" s="201"/>
      <c r="IU152" s="201"/>
      <c r="IV152" s="201"/>
      <c r="IW152" s="201"/>
      <c r="IX152" s="201">
        <f t="shared" si="53"/>
        <v>0</v>
      </c>
      <c r="IY152" s="201"/>
      <c r="IZ152" s="201"/>
      <c r="JA152" s="201"/>
      <c r="JB152" s="201"/>
      <c r="JC152" s="201"/>
      <c r="JD152" s="201"/>
      <c r="JE152" s="201">
        <f t="shared" si="54"/>
        <v>20</v>
      </c>
      <c r="JF152" s="201"/>
      <c r="JG152" s="201"/>
      <c r="JH152" s="201"/>
      <c r="JI152" s="201"/>
      <c r="JJ152" s="201"/>
      <c r="JK152" s="201"/>
      <c r="JL152" s="201" t="e">
        <f t="shared" si="55"/>
        <v>#REF!</v>
      </c>
      <c r="JM152" s="201"/>
      <c r="JN152" s="201"/>
      <c r="JO152" s="201"/>
      <c r="JP152" s="201"/>
      <c r="JQ152" s="201"/>
      <c r="JR152" s="201"/>
      <c r="JS152" s="201">
        <f t="shared" si="56"/>
        <v>20</v>
      </c>
      <c r="JT152" s="201"/>
      <c r="JU152" s="201"/>
      <c r="JV152" s="201"/>
      <c r="JW152" s="201"/>
      <c r="JX152" s="201"/>
      <c r="JY152" s="201"/>
      <c r="JZ152" s="201">
        <f t="shared" si="57"/>
        <v>0</v>
      </c>
      <c r="KA152" s="201"/>
      <c r="KB152" s="201"/>
      <c r="KC152" s="201"/>
      <c r="KD152" s="201"/>
      <c r="KE152" s="201"/>
      <c r="KF152" s="201"/>
      <c r="KG152" s="201">
        <f t="shared" si="58"/>
        <v>0</v>
      </c>
      <c r="KH152" s="201"/>
      <c r="KI152" s="201"/>
      <c r="KJ152" s="201"/>
      <c r="KK152" s="201"/>
      <c r="KL152" s="201"/>
      <c r="KM152" s="201"/>
      <c r="KN152" s="201">
        <f t="shared" si="59"/>
        <v>0</v>
      </c>
      <c r="KO152" s="201"/>
      <c r="KP152" s="201"/>
      <c r="KQ152" s="201"/>
      <c r="KR152" s="201"/>
      <c r="KS152" s="201"/>
      <c r="KT152" s="201"/>
      <c r="KU152" s="201">
        <f t="shared" si="60"/>
        <v>0</v>
      </c>
      <c r="KV152" s="201"/>
      <c r="KW152" s="201"/>
      <c r="KX152" s="201"/>
      <c r="KY152" s="201"/>
      <c r="KZ152" s="201"/>
      <c r="LA152" s="201"/>
      <c r="LB152" s="201" t="str">
        <f t="shared" si="61"/>
        <v/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>
        <f t="shared" si="42"/>
        <v>0</v>
      </c>
      <c r="FZ153" s="201"/>
      <c r="GA153" s="201"/>
      <c r="GB153" s="201"/>
      <c r="GC153" s="201"/>
      <c r="GD153" s="201"/>
      <c r="GE153" s="201"/>
      <c r="GF153" s="201">
        <f t="shared" si="43"/>
        <v>0</v>
      </c>
      <c r="GG153" s="201"/>
      <c r="GH153" s="201"/>
      <c r="GI153" s="201"/>
      <c r="GJ153" s="201"/>
      <c r="GK153" s="201"/>
      <c r="GL153" s="201"/>
      <c r="GM153" s="201">
        <f t="shared" si="44"/>
        <v>20</v>
      </c>
      <c r="GN153" s="201"/>
      <c r="GO153" s="201"/>
      <c r="GP153" s="201"/>
      <c r="GQ153" s="201"/>
      <c r="GR153" s="201"/>
      <c r="GS153" s="201"/>
      <c r="GT153" s="201">
        <f t="shared" si="45"/>
        <v>0</v>
      </c>
      <c r="GU153" s="201"/>
      <c r="GV153" s="201"/>
      <c r="GW153" s="201"/>
      <c r="GX153" s="201"/>
      <c r="GY153" s="201"/>
      <c r="GZ153" s="201"/>
      <c r="HA153" s="201">
        <f t="shared" si="46"/>
        <v>20</v>
      </c>
      <c r="HB153" s="201"/>
      <c r="HC153" s="201"/>
      <c r="HD153" s="201"/>
      <c r="HE153" s="201"/>
      <c r="HF153" s="201"/>
      <c r="HG153" s="201"/>
      <c r="HH153" s="201">
        <f t="shared" si="47"/>
        <v>0</v>
      </c>
      <c r="HI153" s="201"/>
      <c r="HJ153" s="201"/>
      <c r="HK153" s="201"/>
      <c r="HL153" s="201"/>
      <c r="HM153" s="201"/>
      <c r="HN153" s="201"/>
      <c r="HO153" s="201">
        <f t="shared" si="48"/>
        <v>0</v>
      </c>
      <c r="HP153" s="201"/>
      <c r="HQ153" s="201"/>
      <c r="HR153" s="201"/>
      <c r="HS153" s="201"/>
      <c r="HT153" s="201"/>
      <c r="HU153" s="201"/>
      <c r="HV153" s="201">
        <f t="shared" si="49"/>
        <v>20</v>
      </c>
      <c r="HW153" s="201"/>
      <c r="HX153" s="201"/>
      <c r="HY153" s="201"/>
      <c r="HZ153" s="201"/>
      <c r="IA153" s="201"/>
      <c r="IB153" s="201"/>
      <c r="IC153" s="201">
        <f t="shared" si="50"/>
        <v>0</v>
      </c>
      <c r="ID153" s="201"/>
      <c r="IE153" s="201"/>
      <c r="IF153" s="201"/>
      <c r="IG153" s="201"/>
      <c r="IH153" s="201"/>
      <c r="II153" s="201"/>
      <c r="IJ153" s="201">
        <f t="shared" si="51"/>
        <v>20</v>
      </c>
      <c r="IK153" s="201"/>
      <c r="IL153" s="201"/>
      <c r="IM153" s="201"/>
      <c r="IN153" s="201"/>
      <c r="IO153" s="201"/>
      <c r="IP153" s="201"/>
      <c r="IQ153" s="201">
        <f t="shared" si="52"/>
        <v>0</v>
      </c>
      <c r="IR153" s="201"/>
      <c r="IS153" s="201"/>
      <c r="IT153" s="201"/>
      <c r="IU153" s="201"/>
      <c r="IV153" s="201"/>
      <c r="IW153" s="201"/>
      <c r="IX153" s="201">
        <f t="shared" si="53"/>
        <v>0</v>
      </c>
      <c r="IY153" s="201"/>
      <c r="IZ153" s="201"/>
      <c r="JA153" s="201"/>
      <c r="JB153" s="201"/>
      <c r="JC153" s="201"/>
      <c r="JD153" s="201"/>
      <c r="JE153" s="201">
        <f t="shared" si="54"/>
        <v>20</v>
      </c>
      <c r="JF153" s="201"/>
      <c r="JG153" s="201"/>
      <c r="JH153" s="201"/>
      <c r="JI153" s="201"/>
      <c r="JJ153" s="201"/>
      <c r="JK153" s="201"/>
      <c r="JL153" s="201" t="e">
        <f t="shared" si="55"/>
        <v>#REF!</v>
      </c>
      <c r="JM153" s="201"/>
      <c r="JN153" s="201"/>
      <c r="JO153" s="201"/>
      <c r="JP153" s="201"/>
      <c r="JQ153" s="201"/>
      <c r="JR153" s="201"/>
      <c r="JS153" s="201">
        <f t="shared" si="56"/>
        <v>20</v>
      </c>
      <c r="JT153" s="201"/>
      <c r="JU153" s="201"/>
      <c r="JV153" s="201"/>
      <c r="JW153" s="201"/>
      <c r="JX153" s="201"/>
      <c r="JY153" s="201"/>
      <c r="JZ153" s="201">
        <f t="shared" si="57"/>
        <v>0</v>
      </c>
      <c r="KA153" s="201"/>
      <c r="KB153" s="201"/>
      <c r="KC153" s="201"/>
      <c r="KD153" s="201"/>
      <c r="KE153" s="201"/>
      <c r="KF153" s="201"/>
      <c r="KG153" s="201">
        <f t="shared" si="58"/>
        <v>20</v>
      </c>
      <c r="KH153" s="201"/>
      <c r="KI153" s="201"/>
      <c r="KJ153" s="201"/>
      <c r="KK153" s="201"/>
      <c r="KL153" s="201"/>
      <c r="KM153" s="201"/>
      <c r="KN153" s="201">
        <f t="shared" si="59"/>
        <v>0</v>
      </c>
      <c r="KO153" s="201"/>
      <c r="KP153" s="201"/>
      <c r="KQ153" s="201"/>
      <c r="KR153" s="201"/>
      <c r="KS153" s="201"/>
      <c r="KT153" s="201"/>
      <c r="KU153" s="201">
        <f t="shared" si="60"/>
        <v>0</v>
      </c>
      <c r="KV153" s="201"/>
      <c r="KW153" s="201"/>
      <c r="KX153" s="201"/>
      <c r="KY153" s="201"/>
      <c r="KZ153" s="201"/>
      <c r="LA153" s="201"/>
      <c r="LB153" s="201" t="str">
        <f t="shared" si="61"/>
        <v/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>
        <f t="shared" si="42"/>
        <v>0</v>
      </c>
      <c r="FZ154" s="201"/>
      <c r="GA154" s="201"/>
      <c r="GB154" s="201"/>
      <c r="GC154" s="201"/>
      <c r="GD154" s="201"/>
      <c r="GE154" s="201"/>
      <c r="GF154" s="201">
        <f t="shared" si="43"/>
        <v>0</v>
      </c>
      <c r="GG154" s="201"/>
      <c r="GH154" s="201"/>
      <c r="GI154" s="201"/>
      <c r="GJ154" s="201"/>
      <c r="GK154" s="201"/>
      <c r="GL154" s="201"/>
      <c r="GM154" s="201">
        <f t="shared" si="44"/>
        <v>0</v>
      </c>
      <c r="GN154" s="201"/>
      <c r="GO154" s="201"/>
      <c r="GP154" s="201"/>
      <c r="GQ154" s="201"/>
      <c r="GR154" s="201"/>
      <c r="GS154" s="201"/>
      <c r="GT154" s="201">
        <f t="shared" si="45"/>
        <v>0</v>
      </c>
      <c r="GU154" s="201"/>
      <c r="GV154" s="201"/>
      <c r="GW154" s="201"/>
      <c r="GX154" s="201"/>
      <c r="GY154" s="201"/>
      <c r="GZ154" s="201"/>
      <c r="HA154" s="201">
        <f t="shared" si="46"/>
        <v>0</v>
      </c>
      <c r="HB154" s="201"/>
      <c r="HC154" s="201"/>
      <c r="HD154" s="201"/>
      <c r="HE154" s="201"/>
      <c r="HF154" s="201"/>
      <c r="HG154" s="201"/>
      <c r="HH154" s="201">
        <f t="shared" si="47"/>
        <v>0</v>
      </c>
      <c r="HI154" s="201"/>
      <c r="HJ154" s="201"/>
      <c r="HK154" s="201"/>
      <c r="HL154" s="201"/>
      <c r="HM154" s="201"/>
      <c r="HN154" s="201"/>
      <c r="HO154" s="201">
        <f t="shared" si="48"/>
        <v>0</v>
      </c>
      <c r="HP154" s="201"/>
      <c r="HQ154" s="201"/>
      <c r="HR154" s="201"/>
      <c r="HS154" s="201"/>
      <c r="HT154" s="201"/>
      <c r="HU154" s="201"/>
      <c r="HV154" s="201">
        <f t="shared" si="49"/>
        <v>0</v>
      </c>
      <c r="HW154" s="201"/>
      <c r="HX154" s="201"/>
      <c r="HY154" s="201"/>
      <c r="HZ154" s="201"/>
      <c r="IA154" s="201"/>
      <c r="IB154" s="201"/>
      <c r="IC154" s="201">
        <f t="shared" si="50"/>
        <v>0</v>
      </c>
      <c r="ID154" s="201"/>
      <c r="IE154" s="201"/>
      <c r="IF154" s="201"/>
      <c r="IG154" s="201"/>
      <c r="IH154" s="201"/>
      <c r="II154" s="201"/>
      <c r="IJ154" s="201">
        <f t="shared" si="51"/>
        <v>0</v>
      </c>
      <c r="IK154" s="201"/>
      <c r="IL154" s="201"/>
      <c r="IM154" s="201"/>
      <c r="IN154" s="201"/>
      <c r="IO154" s="201"/>
      <c r="IP154" s="201"/>
      <c r="IQ154" s="201">
        <f t="shared" si="52"/>
        <v>0</v>
      </c>
      <c r="IR154" s="201"/>
      <c r="IS154" s="201"/>
      <c r="IT154" s="201"/>
      <c r="IU154" s="201"/>
      <c r="IV154" s="201"/>
      <c r="IW154" s="201"/>
      <c r="IX154" s="201">
        <f t="shared" si="53"/>
        <v>0</v>
      </c>
      <c r="IY154" s="201"/>
      <c r="IZ154" s="201"/>
      <c r="JA154" s="201"/>
      <c r="JB154" s="201"/>
      <c r="JC154" s="201"/>
      <c r="JD154" s="201"/>
      <c r="JE154" s="201">
        <f t="shared" si="54"/>
        <v>0</v>
      </c>
      <c r="JF154" s="201"/>
      <c r="JG154" s="201"/>
      <c r="JH154" s="201"/>
      <c r="JI154" s="201"/>
      <c r="JJ154" s="201"/>
      <c r="JK154" s="201"/>
      <c r="JL154" s="201" t="e">
        <f t="shared" si="55"/>
        <v>#REF!</v>
      </c>
      <c r="JM154" s="201"/>
      <c r="JN154" s="201"/>
      <c r="JO154" s="201"/>
      <c r="JP154" s="201"/>
      <c r="JQ154" s="201"/>
      <c r="JR154" s="201"/>
      <c r="JS154" s="201">
        <f t="shared" si="56"/>
        <v>0</v>
      </c>
      <c r="JT154" s="201"/>
      <c r="JU154" s="201"/>
      <c r="JV154" s="201"/>
      <c r="JW154" s="201"/>
      <c r="JX154" s="201"/>
      <c r="JY154" s="201"/>
      <c r="JZ154" s="201">
        <f t="shared" si="57"/>
        <v>0</v>
      </c>
      <c r="KA154" s="201"/>
      <c r="KB154" s="201"/>
      <c r="KC154" s="201"/>
      <c r="KD154" s="201"/>
      <c r="KE154" s="201"/>
      <c r="KF154" s="201"/>
      <c r="KG154" s="201">
        <f t="shared" si="58"/>
        <v>0</v>
      </c>
      <c r="KH154" s="201"/>
      <c r="KI154" s="201"/>
      <c r="KJ154" s="201"/>
      <c r="KK154" s="201"/>
      <c r="KL154" s="201"/>
      <c r="KM154" s="201"/>
      <c r="KN154" s="201">
        <f t="shared" si="59"/>
        <v>0</v>
      </c>
      <c r="KO154" s="201"/>
      <c r="KP154" s="201"/>
      <c r="KQ154" s="201"/>
      <c r="KR154" s="201"/>
      <c r="KS154" s="201"/>
      <c r="KT154" s="201"/>
      <c r="KU154" s="201">
        <f t="shared" si="60"/>
        <v>0</v>
      </c>
      <c r="KV154" s="201"/>
      <c r="KW154" s="201"/>
      <c r="KX154" s="201"/>
      <c r="KY154" s="201"/>
      <c r="KZ154" s="201"/>
      <c r="LA154" s="201"/>
      <c r="LB154" s="201" t="str">
        <f t="shared" si="61"/>
        <v/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>
        <f t="shared" si="42"/>
        <v>0</v>
      </c>
      <c r="FZ155" s="201"/>
      <c r="GA155" s="201"/>
      <c r="GB155" s="201"/>
      <c r="GC155" s="201"/>
      <c r="GD155" s="201"/>
      <c r="GE155" s="201"/>
      <c r="GF155" s="201">
        <f t="shared" si="43"/>
        <v>0</v>
      </c>
      <c r="GG155" s="201"/>
      <c r="GH155" s="201"/>
      <c r="GI155" s="201"/>
      <c r="GJ155" s="201"/>
      <c r="GK155" s="201"/>
      <c r="GL155" s="201"/>
      <c r="GM155" s="201">
        <f t="shared" si="44"/>
        <v>20</v>
      </c>
      <c r="GN155" s="201"/>
      <c r="GO155" s="201"/>
      <c r="GP155" s="201"/>
      <c r="GQ155" s="201"/>
      <c r="GR155" s="201"/>
      <c r="GS155" s="201"/>
      <c r="GT155" s="201">
        <f t="shared" si="45"/>
        <v>0</v>
      </c>
      <c r="GU155" s="201"/>
      <c r="GV155" s="201"/>
      <c r="GW155" s="201"/>
      <c r="GX155" s="201"/>
      <c r="GY155" s="201"/>
      <c r="GZ155" s="201"/>
      <c r="HA155" s="201">
        <f t="shared" si="46"/>
        <v>0</v>
      </c>
      <c r="HB155" s="201"/>
      <c r="HC155" s="201"/>
      <c r="HD155" s="201"/>
      <c r="HE155" s="201"/>
      <c r="HF155" s="201"/>
      <c r="HG155" s="201"/>
      <c r="HH155" s="201">
        <f t="shared" si="47"/>
        <v>0</v>
      </c>
      <c r="HI155" s="201"/>
      <c r="HJ155" s="201"/>
      <c r="HK155" s="201"/>
      <c r="HL155" s="201"/>
      <c r="HM155" s="201"/>
      <c r="HN155" s="201"/>
      <c r="HO155" s="201">
        <f t="shared" si="48"/>
        <v>0</v>
      </c>
      <c r="HP155" s="201"/>
      <c r="HQ155" s="201"/>
      <c r="HR155" s="201"/>
      <c r="HS155" s="201"/>
      <c r="HT155" s="201"/>
      <c r="HU155" s="201"/>
      <c r="HV155" s="201">
        <f t="shared" si="49"/>
        <v>20</v>
      </c>
      <c r="HW155" s="201"/>
      <c r="HX155" s="201"/>
      <c r="HY155" s="201"/>
      <c r="HZ155" s="201"/>
      <c r="IA155" s="201"/>
      <c r="IB155" s="201"/>
      <c r="IC155" s="201">
        <f t="shared" si="50"/>
        <v>0</v>
      </c>
      <c r="ID155" s="201"/>
      <c r="IE155" s="201"/>
      <c r="IF155" s="201"/>
      <c r="IG155" s="201"/>
      <c r="IH155" s="201"/>
      <c r="II155" s="201"/>
      <c r="IJ155" s="201">
        <f t="shared" si="51"/>
        <v>20</v>
      </c>
      <c r="IK155" s="201"/>
      <c r="IL155" s="201"/>
      <c r="IM155" s="201"/>
      <c r="IN155" s="201"/>
      <c r="IO155" s="201"/>
      <c r="IP155" s="201"/>
      <c r="IQ155" s="201">
        <f t="shared" si="52"/>
        <v>20</v>
      </c>
      <c r="IR155" s="201"/>
      <c r="IS155" s="201"/>
      <c r="IT155" s="201"/>
      <c r="IU155" s="201"/>
      <c r="IV155" s="201"/>
      <c r="IW155" s="201"/>
      <c r="IX155" s="201">
        <f t="shared" si="53"/>
        <v>0</v>
      </c>
      <c r="IY155" s="201"/>
      <c r="IZ155" s="201"/>
      <c r="JA155" s="201"/>
      <c r="JB155" s="201"/>
      <c r="JC155" s="201"/>
      <c r="JD155" s="201"/>
      <c r="JE155" s="201">
        <f t="shared" si="54"/>
        <v>20</v>
      </c>
      <c r="JF155" s="201"/>
      <c r="JG155" s="201"/>
      <c r="JH155" s="201"/>
      <c r="JI155" s="201"/>
      <c r="JJ155" s="201"/>
      <c r="JK155" s="201"/>
      <c r="JL155" s="201" t="e">
        <f t="shared" si="55"/>
        <v>#REF!</v>
      </c>
      <c r="JM155" s="201"/>
      <c r="JN155" s="201"/>
      <c r="JO155" s="201"/>
      <c r="JP155" s="201"/>
      <c r="JQ155" s="201"/>
      <c r="JR155" s="201"/>
      <c r="JS155" s="201">
        <f t="shared" si="56"/>
        <v>20</v>
      </c>
      <c r="JT155" s="201"/>
      <c r="JU155" s="201"/>
      <c r="JV155" s="201"/>
      <c r="JW155" s="201"/>
      <c r="JX155" s="201"/>
      <c r="JY155" s="201"/>
      <c r="JZ155" s="201">
        <f t="shared" si="57"/>
        <v>0</v>
      </c>
      <c r="KA155" s="201"/>
      <c r="KB155" s="201"/>
      <c r="KC155" s="201"/>
      <c r="KD155" s="201"/>
      <c r="KE155" s="201"/>
      <c r="KF155" s="201"/>
      <c r="KG155" s="201">
        <f t="shared" si="58"/>
        <v>20</v>
      </c>
      <c r="KH155" s="201"/>
      <c r="KI155" s="201"/>
      <c r="KJ155" s="201"/>
      <c r="KK155" s="201"/>
      <c r="KL155" s="201"/>
      <c r="KM155" s="201"/>
      <c r="KN155" s="201">
        <f t="shared" si="59"/>
        <v>0</v>
      </c>
      <c r="KO155" s="201"/>
      <c r="KP155" s="201"/>
      <c r="KQ155" s="201"/>
      <c r="KR155" s="201"/>
      <c r="KS155" s="201"/>
      <c r="KT155" s="201"/>
      <c r="KU155" s="201">
        <f t="shared" si="60"/>
        <v>0</v>
      </c>
      <c r="KV155" s="201"/>
      <c r="KW155" s="201"/>
      <c r="KX155" s="201"/>
      <c r="KY155" s="201"/>
      <c r="KZ155" s="201"/>
      <c r="LA155" s="201"/>
      <c r="LB155" s="201" t="str">
        <f t="shared" si="61"/>
        <v/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>
        <f t="shared" si="42"/>
        <v>0</v>
      </c>
      <c r="FZ156" s="201"/>
      <c r="GA156" s="201"/>
      <c r="GB156" s="201"/>
      <c r="GC156" s="201"/>
      <c r="GD156" s="201"/>
      <c r="GE156" s="201"/>
      <c r="GF156" s="201">
        <f t="shared" si="43"/>
        <v>20</v>
      </c>
      <c r="GG156" s="201"/>
      <c r="GH156" s="201"/>
      <c r="GI156" s="201"/>
      <c r="GJ156" s="201"/>
      <c r="GK156" s="201"/>
      <c r="GL156" s="201"/>
      <c r="GM156" s="201">
        <f t="shared" si="44"/>
        <v>0</v>
      </c>
      <c r="GN156" s="201"/>
      <c r="GO156" s="201"/>
      <c r="GP156" s="201"/>
      <c r="GQ156" s="201"/>
      <c r="GR156" s="201"/>
      <c r="GS156" s="201"/>
      <c r="GT156" s="201">
        <f t="shared" si="45"/>
        <v>20</v>
      </c>
      <c r="GU156" s="201"/>
      <c r="GV156" s="201"/>
      <c r="GW156" s="201"/>
      <c r="GX156" s="201"/>
      <c r="GY156" s="201"/>
      <c r="GZ156" s="201"/>
      <c r="HA156" s="201">
        <f t="shared" si="46"/>
        <v>20</v>
      </c>
      <c r="HB156" s="201"/>
      <c r="HC156" s="201"/>
      <c r="HD156" s="201"/>
      <c r="HE156" s="201"/>
      <c r="HF156" s="201"/>
      <c r="HG156" s="201"/>
      <c r="HH156" s="201">
        <f t="shared" si="47"/>
        <v>0</v>
      </c>
      <c r="HI156" s="201"/>
      <c r="HJ156" s="201"/>
      <c r="HK156" s="201"/>
      <c r="HL156" s="201"/>
      <c r="HM156" s="201"/>
      <c r="HN156" s="201"/>
      <c r="HO156" s="201">
        <f t="shared" si="48"/>
        <v>0</v>
      </c>
      <c r="HP156" s="201"/>
      <c r="HQ156" s="201"/>
      <c r="HR156" s="201"/>
      <c r="HS156" s="201"/>
      <c r="HT156" s="201"/>
      <c r="HU156" s="201"/>
      <c r="HV156" s="201">
        <f t="shared" si="49"/>
        <v>20</v>
      </c>
      <c r="HW156" s="201"/>
      <c r="HX156" s="201"/>
      <c r="HY156" s="201"/>
      <c r="HZ156" s="201"/>
      <c r="IA156" s="201"/>
      <c r="IB156" s="201"/>
      <c r="IC156" s="201">
        <f t="shared" si="50"/>
        <v>0</v>
      </c>
      <c r="ID156" s="201"/>
      <c r="IE156" s="201"/>
      <c r="IF156" s="201"/>
      <c r="IG156" s="201"/>
      <c r="IH156" s="201"/>
      <c r="II156" s="201"/>
      <c r="IJ156" s="201">
        <f t="shared" si="51"/>
        <v>20</v>
      </c>
      <c r="IK156" s="201"/>
      <c r="IL156" s="201"/>
      <c r="IM156" s="201"/>
      <c r="IN156" s="201"/>
      <c r="IO156" s="201"/>
      <c r="IP156" s="201"/>
      <c r="IQ156" s="201">
        <f t="shared" si="52"/>
        <v>0</v>
      </c>
      <c r="IR156" s="201"/>
      <c r="IS156" s="201"/>
      <c r="IT156" s="201"/>
      <c r="IU156" s="201"/>
      <c r="IV156" s="201"/>
      <c r="IW156" s="201"/>
      <c r="IX156" s="201">
        <f t="shared" si="53"/>
        <v>0</v>
      </c>
      <c r="IY156" s="201"/>
      <c r="IZ156" s="201"/>
      <c r="JA156" s="201"/>
      <c r="JB156" s="201"/>
      <c r="JC156" s="201"/>
      <c r="JD156" s="201"/>
      <c r="JE156" s="201">
        <f t="shared" si="54"/>
        <v>20</v>
      </c>
      <c r="JF156" s="201"/>
      <c r="JG156" s="201"/>
      <c r="JH156" s="201"/>
      <c r="JI156" s="201"/>
      <c r="JJ156" s="201"/>
      <c r="JK156" s="201"/>
      <c r="JL156" s="201" t="e">
        <f t="shared" si="55"/>
        <v>#REF!</v>
      </c>
      <c r="JM156" s="201"/>
      <c r="JN156" s="201"/>
      <c r="JO156" s="201"/>
      <c r="JP156" s="201"/>
      <c r="JQ156" s="201"/>
      <c r="JR156" s="201"/>
      <c r="JS156" s="201">
        <f t="shared" si="56"/>
        <v>20</v>
      </c>
      <c r="JT156" s="201"/>
      <c r="JU156" s="201"/>
      <c r="JV156" s="201"/>
      <c r="JW156" s="201"/>
      <c r="JX156" s="201"/>
      <c r="JY156" s="201"/>
      <c r="JZ156" s="201">
        <f t="shared" si="57"/>
        <v>0</v>
      </c>
      <c r="KA156" s="201"/>
      <c r="KB156" s="201"/>
      <c r="KC156" s="201"/>
      <c r="KD156" s="201"/>
      <c r="KE156" s="201"/>
      <c r="KF156" s="201"/>
      <c r="KG156" s="201">
        <f t="shared" si="58"/>
        <v>20</v>
      </c>
      <c r="KH156" s="201"/>
      <c r="KI156" s="201"/>
      <c r="KJ156" s="201"/>
      <c r="KK156" s="201"/>
      <c r="KL156" s="201"/>
      <c r="KM156" s="201"/>
      <c r="KN156" s="201">
        <f t="shared" si="59"/>
        <v>0</v>
      </c>
      <c r="KO156" s="201"/>
      <c r="KP156" s="201"/>
      <c r="KQ156" s="201"/>
      <c r="KR156" s="201"/>
      <c r="KS156" s="201"/>
      <c r="KT156" s="201"/>
      <c r="KU156" s="201">
        <f t="shared" si="60"/>
        <v>0</v>
      </c>
      <c r="KV156" s="201"/>
      <c r="KW156" s="201"/>
      <c r="KX156" s="201"/>
      <c r="KY156" s="201"/>
      <c r="KZ156" s="201"/>
      <c r="LA156" s="201"/>
      <c r="LB156" s="201" t="str">
        <f t="shared" si="61"/>
        <v/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>
        <f t="shared" si="42"/>
        <v>0</v>
      </c>
      <c r="FZ157" s="201"/>
      <c r="GA157" s="201"/>
      <c r="GB157" s="201"/>
      <c r="GC157" s="201"/>
      <c r="GD157" s="201"/>
      <c r="GE157" s="201"/>
      <c r="GF157" s="201">
        <f t="shared" si="43"/>
        <v>20</v>
      </c>
      <c r="GG157" s="201"/>
      <c r="GH157" s="201"/>
      <c r="GI157" s="201"/>
      <c r="GJ157" s="201"/>
      <c r="GK157" s="201"/>
      <c r="GL157" s="201"/>
      <c r="GM157" s="201">
        <f t="shared" si="44"/>
        <v>20</v>
      </c>
      <c r="GN157" s="201"/>
      <c r="GO157" s="201"/>
      <c r="GP157" s="201"/>
      <c r="GQ157" s="201"/>
      <c r="GR157" s="201"/>
      <c r="GS157" s="201"/>
      <c r="GT157" s="201">
        <f t="shared" si="45"/>
        <v>0</v>
      </c>
      <c r="GU157" s="201"/>
      <c r="GV157" s="201"/>
      <c r="GW157" s="201"/>
      <c r="GX157" s="201"/>
      <c r="GY157" s="201"/>
      <c r="GZ157" s="201"/>
      <c r="HA157" s="201">
        <f t="shared" si="46"/>
        <v>20</v>
      </c>
      <c r="HB157" s="201"/>
      <c r="HC157" s="201"/>
      <c r="HD157" s="201"/>
      <c r="HE157" s="201"/>
      <c r="HF157" s="201"/>
      <c r="HG157" s="201"/>
      <c r="HH157" s="201">
        <f t="shared" si="47"/>
        <v>20</v>
      </c>
      <c r="HI157" s="201"/>
      <c r="HJ157" s="201"/>
      <c r="HK157" s="201"/>
      <c r="HL157" s="201"/>
      <c r="HM157" s="201"/>
      <c r="HN157" s="201"/>
      <c r="HO157" s="201">
        <f t="shared" si="48"/>
        <v>0</v>
      </c>
      <c r="HP157" s="201"/>
      <c r="HQ157" s="201"/>
      <c r="HR157" s="201"/>
      <c r="HS157" s="201"/>
      <c r="HT157" s="201"/>
      <c r="HU157" s="201"/>
      <c r="HV157" s="201">
        <f t="shared" si="49"/>
        <v>20</v>
      </c>
      <c r="HW157" s="201"/>
      <c r="HX157" s="201"/>
      <c r="HY157" s="201"/>
      <c r="HZ157" s="201"/>
      <c r="IA157" s="201"/>
      <c r="IB157" s="201"/>
      <c r="IC157" s="201">
        <f t="shared" si="50"/>
        <v>0</v>
      </c>
      <c r="ID157" s="201"/>
      <c r="IE157" s="201"/>
      <c r="IF157" s="201"/>
      <c r="IG157" s="201"/>
      <c r="IH157" s="201"/>
      <c r="II157" s="201"/>
      <c r="IJ157" s="201">
        <f t="shared" si="51"/>
        <v>20</v>
      </c>
      <c r="IK157" s="201"/>
      <c r="IL157" s="201"/>
      <c r="IM157" s="201"/>
      <c r="IN157" s="201"/>
      <c r="IO157" s="201"/>
      <c r="IP157" s="201"/>
      <c r="IQ157" s="201">
        <f t="shared" si="52"/>
        <v>20</v>
      </c>
      <c r="IR157" s="201"/>
      <c r="IS157" s="201"/>
      <c r="IT157" s="201"/>
      <c r="IU157" s="201"/>
      <c r="IV157" s="201"/>
      <c r="IW157" s="201"/>
      <c r="IX157" s="201">
        <f t="shared" si="53"/>
        <v>0</v>
      </c>
      <c r="IY157" s="201"/>
      <c r="IZ157" s="201"/>
      <c r="JA157" s="201"/>
      <c r="JB157" s="201"/>
      <c r="JC157" s="201"/>
      <c r="JD157" s="201"/>
      <c r="JE157" s="201">
        <f t="shared" si="54"/>
        <v>20</v>
      </c>
      <c r="JF157" s="201"/>
      <c r="JG157" s="201"/>
      <c r="JH157" s="201"/>
      <c r="JI157" s="201"/>
      <c r="JJ157" s="201"/>
      <c r="JK157" s="201"/>
      <c r="JL157" s="201" t="e">
        <f t="shared" si="55"/>
        <v>#REF!</v>
      </c>
      <c r="JM157" s="201"/>
      <c r="JN157" s="201"/>
      <c r="JO157" s="201"/>
      <c r="JP157" s="201"/>
      <c r="JQ157" s="201"/>
      <c r="JR157" s="201"/>
      <c r="JS157" s="201">
        <f t="shared" si="56"/>
        <v>20</v>
      </c>
      <c r="JT157" s="201"/>
      <c r="JU157" s="201"/>
      <c r="JV157" s="201"/>
      <c r="JW157" s="201"/>
      <c r="JX157" s="201"/>
      <c r="JY157" s="201"/>
      <c r="JZ157" s="201">
        <f t="shared" si="57"/>
        <v>0</v>
      </c>
      <c r="KA157" s="201"/>
      <c r="KB157" s="201"/>
      <c r="KC157" s="201"/>
      <c r="KD157" s="201"/>
      <c r="KE157" s="201"/>
      <c r="KF157" s="201"/>
      <c r="KG157" s="201">
        <f t="shared" si="58"/>
        <v>20</v>
      </c>
      <c r="KH157" s="201"/>
      <c r="KI157" s="201"/>
      <c r="KJ157" s="201"/>
      <c r="KK157" s="201"/>
      <c r="KL157" s="201"/>
      <c r="KM157" s="201"/>
      <c r="KN157" s="201">
        <f t="shared" si="59"/>
        <v>0</v>
      </c>
      <c r="KO157" s="201"/>
      <c r="KP157" s="201"/>
      <c r="KQ157" s="201"/>
      <c r="KR157" s="201"/>
      <c r="KS157" s="201"/>
      <c r="KT157" s="201"/>
      <c r="KU157" s="201">
        <f t="shared" si="60"/>
        <v>0</v>
      </c>
      <c r="KV157" s="201"/>
      <c r="KW157" s="201"/>
      <c r="KX157" s="201"/>
      <c r="KY157" s="201"/>
      <c r="KZ157" s="201"/>
      <c r="LA157" s="201"/>
      <c r="LB157" s="201" t="str">
        <f t="shared" si="61"/>
        <v/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>
        <f t="shared" si="42"/>
        <v>0</v>
      </c>
      <c r="FZ158" s="201"/>
      <c r="GA158" s="201"/>
      <c r="GB158" s="201"/>
      <c r="GC158" s="201"/>
      <c r="GD158" s="201"/>
      <c r="GE158" s="201"/>
      <c r="GF158" s="201">
        <f t="shared" si="43"/>
        <v>0</v>
      </c>
      <c r="GG158" s="201"/>
      <c r="GH158" s="201"/>
      <c r="GI158" s="201"/>
      <c r="GJ158" s="201"/>
      <c r="GK158" s="201"/>
      <c r="GL158" s="201"/>
      <c r="GM158" s="201">
        <f t="shared" si="44"/>
        <v>0</v>
      </c>
      <c r="GN158" s="201"/>
      <c r="GO158" s="201"/>
      <c r="GP158" s="201"/>
      <c r="GQ158" s="201"/>
      <c r="GR158" s="201"/>
      <c r="GS158" s="201"/>
      <c r="GT158" s="201">
        <f t="shared" si="45"/>
        <v>0</v>
      </c>
      <c r="GU158" s="201"/>
      <c r="GV158" s="201"/>
      <c r="GW158" s="201"/>
      <c r="GX158" s="201"/>
      <c r="GY158" s="201"/>
      <c r="GZ158" s="201"/>
      <c r="HA158" s="201">
        <f t="shared" si="46"/>
        <v>0</v>
      </c>
      <c r="HB158" s="201"/>
      <c r="HC158" s="201"/>
      <c r="HD158" s="201"/>
      <c r="HE158" s="201"/>
      <c r="HF158" s="201"/>
      <c r="HG158" s="201"/>
      <c r="HH158" s="201">
        <f t="shared" si="47"/>
        <v>0</v>
      </c>
      <c r="HI158" s="201"/>
      <c r="HJ158" s="201"/>
      <c r="HK158" s="201"/>
      <c r="HL158" s="201"/>
      <c r="HM158" s="201"/>
      <c r="HN158" s="201"/>
      <c r="HO158" s="201">
        <f t="shared" si="48"/>
        <v>0</v>
      </c>
      <c r="HP158" s="201"/>
      <c r="HQ158" s="201"/>
      <c r="HR158" s="201"/>
      <c r="HS158" s="201"/>
      <c r="HT158" s="201"/>
      <c r="HU158" s="201"/>
      <c r="HV158" s="201">
        <f t="shared" si="49"/>
        <v>0</v>
      </c>
      <c r="HW158" s="201"/>
      <c r="HX158" s="201"/>
      <c r="HY158" s="201"/>
      <c r="HZ158" s="201"/>
      <c r="IA158" s="201"/>
      <c r="IB158" s="201"/>
      <c r="IC158" s="201">
        <f t="shared" si="50"/>
        <v>0</v>
      </c>
      <c r="ID158" s="201"/>
      <c r="IE158" s="201"/>
      <c r="IF158" s="201"/>
      <c r="IG158" s="201"/>
      <c r="IH158" s="201"/>
      <c r="II158" s="201"/>
      <c r="IJ158" s="201">
        <f t="shared" si="51"/>
        <v>0</v>
      </c>
      <c r="IK158" s="201"/>
      <c r="IL158" s="201"/>
      <c r="IM158" s="201"/>
      <c r="IN158" s="201"/>
      <c r="IO158" s="201"/>
      <c r="IP158" s="201"/>
      <c r="IQ158" s="201">
        <f t="shared" si="52"/>
        <v>0</v>
      </c>
      <c r="IR158" s="201"/>
      <c r="IS158" s="201"/>
      <c r="IT158" s="201"/>
      <c r="IU158" s="201"/>
      <c r="IV158" s="201"/>
      <c r="IW158" s="201"/>
      <c r="IX158" s="201">
        <f t="shared" si="53"/>
        <v>0</v>
      </c>
      <c r="IY158" s="201"/>
      <c r="IZ158" s="201"/>
      <c r="JA158" s="201"/>
      <c r="JB158" s="201"/>
      <c r="JC158" s="201"/>
      <c r="JD158" s="201"/>
      <c r="JE158" s="201">
        <f t="shared" si="54"/>
        <v>0</v>
      </c>
      <c r="JF158" s="201"/>
      <c r="JG158" s="201"/>
      <c r="JH158" s="201"/>
      <c r="JI158" s="201"/>
      <c r="JJ158" s="201"/>
      <c r="JK158" s="201"/>
      <c r="JL158" s="201" t="e">
        <f t="shared" si="55"/>
        <v>#REF!</v>
      </c>
      <c r="JM158" s="201"/>
      <c r="JN158" s="201"/>
      <c r="JO158" s="201"/>
      <c r="JP158" s="201"/>
      <c r="JQ158" s="201"/>
      <c r="JR158" s="201"/>
      <c r="JS158" s="201">
        <f t="shared" si="56"/>
        <v>0</v>
      </c>
      <c r="JT158" s="201"/>
      <c r="JU158" s="201"/>
      <c r="JV158" s="201"/>
      <c r="JW158" s="201"/>
      <c r="JX158" s="201"/>
      <c r="JY158" s="201"/>
      <c r="JZ158" s="201">
        <f t="shared" si="57"/>
        <v>0</v>
      </c>
      <c r="KA158" s="201"/>
      <c r="KB158" s="201"/>
      <c r="KC158" s="201"/>
      <c r="KD158" s="201"/>
      <c r="KE158" s="201"/>
      <c r="KF158" s="201"/>
      <c r="KG158" s="201">
        <f t="shared" si="58"/>
        <v>0</v>
      </c>
      <c r="KH158" s="201"/>
      <c r="KI158" s="201"/>
      <c r="KJ158" s="201"/>
      <c r="KK158" s="201"/>
      <c r="KL158" s="201"/>
      <c r="KM158" s="201"/>
      <c r="KN158" s="201">
        <f t="shared" si="59"/>
        <v>0</v>
      </c>
      <c r="KO158" s="201"/>
      <c r="KP158" s="201"/>
      <c r="KQ158" s="201"/>
      <c r="KR158" s="201"/>
      <c r="KS158" s="201"/>
      <c r="KT158" s="201"/>
      <c r="KU158" s="201">
        <f t="shared" si="60"/>
        <v>0</v>
      </c>
      <c r="KV158" s="201"/>
      <c r="KW158" s="201"/>
      <c r="KX158" s="201"/>
      <c r="KY158" s="201"/>
      <c r="KZ158" s="201"/>
      <c r="LA158" s="201"/>
      <c r="LB158" s="201" t="str">
        <f t="shared" si="61"/>
        <v/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>
        <f t="shared" si="42"/>
        <v>0</v>
      </c>
      <c r="FZ159" s="201"/>
      <c r="GA159" s="201"/>
      <c r="GB159" s="201"/>
      <c r="GC159" s="201"/>
      <c r="GD159" s="201"/>
      <c r="GE159" s="201"/>
      <c r="GF159" s="201">
        <f t="shared" si="43"/>
        <v>0</v>
      </c>
      <c r="GG159" s="201"/>
      <c r="GH159" s="201"/>
      <c r="GI159" s="201"/>
      <c r="GJ159" s="201"/>
      <c r="GK159" s="201"/>
      <c r="GL159" s="201"/>
      <c r="GM159" s="201">
        <f t="shared" si="44"/>
        <v>20</v>
      </c>
      <c r="GN159" s="201"/>
      <c r="GO159" s="201"/>
      <c r="GP159" s="201"/>
      <c r="GQ159" s="201"/>
      <c r="GR159" s="201"/>
      <c r="GS159" s="201"/>
      <c r="GT159" s="201">
        <f t="shared" si="45"/>
        <v>20</v>
      </c>
      <c r="GU159" s="201"/>
      <c r="GV159" s="201"/>
      <c r="GW159" s="201"/>
      <c r="GX159" s="201"/>
      <c r="GY159" s="201"/>
      <c r="GZ159" s="201"/>
      <c r="HA159" s="201">
        <f t="shared" si="46"/>
        <v>20</v>
      </c>
      <c r="HB159" s="201"/>
      <c r="HC159" s="201"/>
      <c r="HD159" s="201"/>
      <c r="HE159" s="201"/>
      <c r="HF159" s="201"/>
      <c r="HG159" s="201"/>
      <c r="HH159" s="201">
        <f t="shared" si="47"/>
        <v>0</v>
      </c>
      <c r="HI159" s="201"/>
      <c r="HJ159" s="201"/>
      <c r="HK159" s="201"/>
      <c r="HL159" s="201"/>
      <c r="HM159" s="201"/>
      <c r="HN159" s="201"/>
      <c r="HO159" s="201">
        <f t="shared" si="48"/>
        <v>0</v>
      </c>
      <c r="HP159" s="201"/>
      <c r="HQ159" s="201"/>
      <c r="HR159" s="201"/>
      <c r="HS159" s="201"/>
      <c r="HT159" s="201"/>
      <c r="HU159" s="201"/>
      <c r="HV159" s="201">
        <f t="shared" si="49"/>
        <v>20</v>
      </c>
      <c r="HW159" s="201"/>
      <c r="HX159" s="201"/>
      <c r="HY159" s="201"/>
      <c r="HZ159" s="201"/>
      <c r="IA159" s="201"/>
      <c r="IB159" s="201"/>
      <c r="IC159" s="201">
        <f t="shared" si="50"/>
        <v>0</v>
      </c>
      <c r="ID159" s="201"/>
      <c r="IE159" s="201"/>
      <c r="IF159" s="201"/>
      <c r="IG159" s="201"/>
      <c r="IH159" s="201"/>
      <c r="II159" s="201"/>
      <c r="IJ159" s="201">
        <f t="shared" si="51"/>
        <v>20</v>
      </c>
      <c r="IK159" s="201"/>
      <c r="IL159" s="201"/>
      <c r="IM159" s="201"/>
      <c r="IN159" s="201"/>
      <c r="IO159" s="201"/>
      <c r="IP159" s="201"/>
      <c r="IQ159" s="201">
        <f t="shared" si="52"/>
        <v>0</v>
      </c>
      <c r="IR159" s="201"/>
      <c r="IS159" s="201"/>
      <c r="IT159" s="201"/>
      <c r="IU159" s="201"/>
      <c r="IV159" s="201"/>
      <c r="IW159" s="201"/>
      <c r="IX159" s="201">
        <f t="shared" si="53"/>
        <v>0</v>
      </c>
      <c r="IY159" s="201"/>
      <c r="IZ159" s="201"/>
      <c r="JA159" s="201"/>
      <c r="JB159" s="201"/>
      <c r="JC159" s="201"/>
      <c r="JD159" s="201"/>
      <c r="JE159" s="201">
        <f t="shared" si="54"/>
        <v>20</v>
      </c>
      <c r="JF159" s="201"/>
      <c r="JG159" s="201"/>
      <c r="JH159" s="201"/>
      <c r="JI159" s="201"/>
      <c r="JJ159" s="201"/>
      <c r="JK159" s="201"/>
      <c r="JL159" s="201" t="e">
        <f t="shared" si="55"/>
        <v>#REF!</v>
      </c>
      <c r="JM159" s="201"/>
      <c r="JN159" s="201"/>
      <c r="JO159" s="201"/>
      <c r="JP159" s="201"/>
      <c r="JQ159" s="201"/>
      <c r="JR159" s="201"/>
      <c r="JS159" s="201">
        <f t="shared" si="56"/>
        <v>20</v>
      </c>
      <c r="JT159" s="201"/>
      <c r="JU159" s="201"/>
      <c r="JV159" s="201"/>
      <c r="JW159" s="201"/>
      <c r="JX159" s="201"/>
      <c r="JY159" s="201"/>
      <c r="JZ159" s="201">
        <f t="shared" si="57"/>
        <v>0</v>
      </c>
      <c r="KA159" s="201"/>
      <c r="KB159" s="201"/>
      <c r="KC159" s="201"/>
      <c r="KD159" s="201"/>
      <c r="KE159" s="201"/>
      <c r="KF159" s="201"/>
      <c r="KG159" s="201">
        <f t="shared" si="58"/>
        <v>0</v>
      </c>
      <c r="KH159" s="201"/>
      <c r="KI159" s="201"/>
      <c r="KJ159" s="201"/>
      <c r="KK159" s="201"/>
      <c r="KL159" s="201"/>
      <c r="KM159" s="201"/>
      <c r="KN159" s="201">
        <f t="shared" si="59"/>
        <v>0</v>
      </c>
      <c r="KO159" s="201"/>
      <c r="KP159" s="201"/>
      <c r="KQ159" s="201"/>
      <c r="KR159" s="201"/>
      <c r="KS159" s="201"/>
      <c r="KT159" s="201"/>
      <c r="KU159" s="201">
        <f t="shared" si="60"/>
        <v>0</v>
      </c>
      <c r="KV159" s="201"/>
      <c r="KW159" s="201"/>
      <c r="KX159" s="201"/>
      <c r="KY159" s="201"/>
      <c r="KZ159" s="201"/>
      <c r="LA159" s="201"/>
      <c r="LB159" s="201" t="str">
        <f t="shared" si="61"/>
        <v/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>
        <f t="shared" si="42"/>
        <v>0</v>
      </c>
      <c r="FZ160" s="201"/>
      <c r="GA160" s="201"/>
      <c r="GB160" s="201"/>
      <c r="GC160" s="201"/>
      <c r="GD160" s="201"/>
      <c r="GE160" s="201"/>
      <c r="GF160" s="201">
        <f t="shared" si="43"/>
        <v>20</v>
      </c>
      <c r="GG160" s="201"/>
      <c r="GH160" s="201"/>
      <c r="GI160" s="201"/>
      <c r="GJ160" s="201"/>
      <c r="GK160" s="201"/>
      <c r="GL160" s="201"/>
      <c r="GM160" s="201">
        <f t="shared" si="44"/>
        <v>0</v>
      </c>
      <c r="GN160" s="201"/>
      <c r="GO160" s="201"/>
      <c r="GP160" s="201"/>
      <c r="GQ160" s="201"/>
      <c r="GR160" s="201"/>
      <c r="GS160" s="201"/>
      <c r="GT160" s="201">
        <f t="shared" si="45"/>
        <v>0</v>
      </c>
      <c r="GU160" s="201"/>
      <c r="GV160" s="201"/>
      <c r="GW160" s="201"/>
      <c r="GX160" s="201"/>
      <c r="GY160" s="201"/>
      <c r="GZ160" s="201"/>
      <c r="HA160" s="201">
        <f t="shared" si="46"/>
        <v>20</v>
      </c>
      <c r="HB160" s="201"/>
      <c r="HC160" s="201"/>
      <c r="HD160" s="201"/>
      <c r="HE160" s="201"/>
      <c r="HF160" s="201"/>
      <c r="HG160" s="201"/>
      <c r="HH160" s="201">
        <f t="shared" si="47"/>
        <v>0</v>
      </c>
      <c r="HI160" s="201"/>
      <c r="HJ160" s="201"/>
      <c r="HK160" s="201"/>
      <c r="HL160" s="201"/>
      <c r="HM160" s="201"/>
      <c r="HN160" s="201"/>
      <c r="HO160" s="201">
        <f t="shared" si="48"/>
        <v>0</v>
      </c>
      <c r="HP160" s="201"/>
      <c r="HQ160" s="201"/>
      <c r="HR160" s="201"/>
      <c r="HS160" s="201"/>
      <c r="HT160" s="201"/>
      <c r="HU160" s="201"/>
      <c r="HV160" s="201">
        <f t="shared" si="49"/>
        <v>20</v>
      </c>
      <c r="HW160" s="201"/>
      <c r="HX160" s="201"/>
      <c r="HY160" s="201"/>
      <c r="HZ160" s="201"/>
      <c r="IA160" s="201"/>
      <c r="IB160" s="201"/>
      <c r="IC160" s="201">
        <f t="shared" si="50"/>
        <v>0</v>
      </c>
      <c r="ID160" s="201"/>
      <c r="IE160" s="201"/>
      <c r="IF160" s="201"/>
      <c r="IG160" s="201"/>
      <c r="IH160" s="201"/>
      <c r="II160" s="201"/>
      <c r="IJ160" s="201">
        <f t="shared" si="51"/>
        <v>20</v>
      </c>
      <c r="IK160" s="201"/>
      <c r="IL160" s="201"/>
      <c r="IM160" s="201"/>
      <c r="IN160" s="201"/>
      <c r="IO160" s="201"/>
      <c r="IP160" s="201"/>
      <c r="IQ160" s="201">
        <f t="shared" si="52"/>
        <v>20</v>
      </c>
      <c r="IR160" s="201"/>
      <c r="IS160" s="201"/>
      <c r="IT160" s="201"/>
      <c r="IU160" s="201"/>
      <c r="IV160" s="201"/>
      <c r="IW160" s="201"/>
      <c r="IX160" s="201">
        <f t="shared" si="53"/>
        <v>0</v>
      </c>
      <c r="IY160" s="201"/>
      <c r="IZ160" s="201"/>
      <c r="JA160" s="201"/>
      <c r="JB160" s="201"/>
      <c r="JC160" s="201"/>
      <c r="JD160" s="201"/>
      <c r="JE160" s="201">
        <f t="shared" si="54"/>
        <v>20</v>
      </c>
      <c r="JF160" s="201"/>
      <c r="JG160" s="201"/>
      <c r="JH160" s="201"/>
      <c r="JI160" s="201"/>
      <c r="JJ160" s="201"/>
      <c r="JK160" s="201"/>
      <c r="JL160" s="201" t="e">
        <f t="shared" si="55"/>
        <v>#REF!</v>
      </c>
      <c r="JM160" s="201"/>
      <c r="JN160" s="201"/>
      <c r="JO160" s="201"/>
      <c r="JP160" s="201"/>
      <c r="JQ160" s="201"/>
      <c r="JR160" s="201"/>
      <c r="JS160" s="201">
        <f t="shared" si="56"/>
        <v>0</v>
      </c>
      <c r="JT160" s="201"/>
      <c r="JU160" s="201"/>
      <c r="JV160" s="201"/>
      <c r="JW160" s="201"/>
      <c r="JX160" s="201"/>
      <c r="JY160" s="201"/>
      <c r="JZ160" s="201">
        <f t="shared" si="57"/>
        <v>0</v>
      </c>
      <c r="KA160" s="201"/>
      <c r="KB160" s="201"/>
      <c r="KC160" s="201"/>
      <c r="KD160" s="201"/>
      <c r="KE160" s="201"/>
      <c r="KF160" s="201"/>
      <c r="KG160" s="201">
        <f t="shared" si="58"/>
        <v>0</v>
      </c>
      <c r="KH160" s="201"/>
      <c r="KI160" s="201"/>
      <c r="KJ160" s="201"/>
      <c r="KK160" s="201"/>
      <c r="KL160" s="201"/>
      <c r="KM160" s="201"/>
      <c r="KN160" s="201">
        <f t="shared" si="59"/>
        <v>0</v>
      </c>
      <c r="KO160" s="201"/>
      <c r="KP160" s="201"/>
      <c r="KQ160" s="201"/>
      <c r="KR160" s="201"/>
      <c r="KS160" s="201"/>
      <c r="KT160" s="201"/>
      <c r="KU160" s="201">
        <f t="shared" si="60"/>
        <v>0</v>
      </c>
      <c r="KV160" s="201"/>
      <c r="KW160" s="201"/>
      <c r="KX160" s="201"/>
      <c r="KY160" s="201"/>
      <c r="KZ160" s="201"/>
      <c r="LA160" s="201"/>
      <c r="LB160" s="201" t="str">
        <f t="shared" si="61"/>
        <v/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>
        <f t="shared" si="42"/>
        <v>0</v>
      </c>
      <c r="FZ161" s="201"/>
      <c r="GA161" s="201"/>
      <c r="GB161" s="201"/>
      <c r="GC161" s="201"/>
      <c r="GD161" s="201"/>
      <c r="GE161" s="201"/>
      <c r="GF161" s="201">
        <f t="shared" si="43"/>
        <v>0</v>
      </c>
      <c r="GG161" s="201"/>
      <c r="GH161" s="201"/>
      <c r="GI161" s="201"/>
      <c r="GJ161" s="201"/>
      <c r="GK161" s="201"/>
      <c r="GL161" s="201"/>
      <c r="GM161" s="201">
        <f t="shared" si="44"/>
        <v>0</v>
      </c>
      <c r="GN161" s="201"/>
      <c r="GO161" s="201"/>
      <c r="GP161" s="201"/>
      <c r="GQ161" s="201"/>
      <c r="GR161" s="201"/>
      <c r="GS161" s="201"/>
      <c r="GT161" s="201">
        <f t="shared" si="45"/>
        <v>0</v>
      </c>
      <c r="GU161" s="201"/>
      <c r="GV161" s="201"/>
      <c r="GW161" s="201"/>
      <c r="GX161" s="201"/>
      <c r="GY161" s="201"/>
      <c r="GZ161" s="201"/>
      <c r="HA161" s="201">
        <f t="shared" si="46"/>
        <v>0</v>
      </c>
      <c r="HB161" s="201"/>
      <c r="HC161" s="201"/>
      <c r="HD161" s="201"/>
      <c r="HE161" s="201"/>
      <c r="HF161" s="201"/>
      <c r="HG161" s="201"/>
      <c r="HH161" s="201">
        <f t="shared" si="47"/>
        <v>0</v>
      </c>
      <c r="HI161" s="201"/>
      <c r="HJ161" s="201"/>
      <c r="HK161" s="201"/>
      <c r="HL161" s="201"/>
      <c r="HM161" s="201"/>
      <c r="HN161" s="201"/>
      <c r="HO161" s="201">
        <f t="shared" si="48"/>
        <v>0</v>
      </c>
      <c r="HP161" s="201"/>
      <c r="HQ161" s="201"/>
      <c r="HR161" s="201"/>
      <c r="HS161" s="201"/>
      <c r="HT161" s="201"/>
      <c r="HU161" s="201"/>
      <c r="HV161" s="201">
        <f t="shared" si="49"/>
        <v>0</v>
      </c>
      <c r="HW161" s="201"/>
      <c r="HX161" s="201"/>
      <c r="HY161" s="201"/>
      <c r="HZ161" s="201"/>
      <c r="IA161" s="201"/>
      <c r="IB161" s="201"/>
      <c r="IC161" s="201">
        <f t="shared" si="50"/>
        <v>0</v>
      </c>
      <c r="ID161" s="201"/>
      <c r="IE161" s="201"/>
      <c r="IF161" s="201"/>
      <c r="IG161" s="201"/>
      <c r="IH161" s="201"/>
      <c r="II161" s="201"/>
      <c r="IJ161" s="201">
        <f t="shared" si="51"/>
        <v>0</v>
      </c>
      <c r="IK161" s="201"/>
      <c r="IL161" s="201"/>
      <c r="IM161" s="201"/>
      <c r="IN161" s="201"/>
      <c r="IO161" s="201"/>
      <c r="IP161" s="201"/>
      <c r="IQ161" s="201">
        <f t="shared" si="52"/>
        <v>0</v>
      </c>
      <c r="IR161" s="201"/>
      <c r="IS161" s="201"/>
      <c r="IT161" s="201"/>
      <c r="IU161" s="201"/>
      <c r="IV161" s="201"/>
      <c r="IW161" s="201"/>
      <c r="IX161" s="201">
        <f t="shared" si="53"/>
        <v>0</v>
      </c>
      <c r="IY161" s="201"/>
      <c r="IZ161" s="201"/>
      <c r="JA161" s="201"/>
      <c r="JB161" s="201"/>
      <c r="JC161" s="201"/>
      <c r="JD161" s="201"/>
      <c r="JE161" s="201">
        <f t="shared" si="54"/>
        <v>0</v>
      </c>
      <c r="JF161" s="201"/>
      <c r="JG161" s="201"/>
      <c r="JH161" s="201"/>
      <c r="JI161" s="201"/>
      <c r="JJ161" s="201"/>
      <c r="JK161" s="201"/>
      <c r="JL161" s="201" t="e">
        <f t="shared" si="55"/>
        <v>#REF!</v>
      </c>
      <c r="JM161" s="201"/>
      <c r="JN161" s="201"/>
      <c r="JO161" s="201"/>
      <c r="JP161" s="201"/>
      <c r="JQ161" s="201"/>
      <c r="JR161" s="201"/>
      <c r="JS161" s="201">
        <f t="shared" si="56"/>
        <v>0</v>
      </c>
      <c r="JT161" s="201"/>
      <c r="JU161" s="201"/>
      <c r="JV161" s="201"/>
      <c r="JW161" s="201"/>
      <c r="JX161" s="201"/>
      <c r="JY161" s="201"/>
      <c r="JZ161" s="201">
        <f t="shared" si="57"/>
        <v>0</v>
      </c>
      <c r="KA161" s="201"/>
      <c r="KB161" s="201"/>
      <c r="KC161" s="201"/>
      <c r="KD161" s="201"/>
      <c r="KE161" s="201"/>
      <c r="KF161" s="201"/>
      <c r="KG161" s="201">
        <f t="shared" si="58"/>
        <v>0</v>
      </c>
      <c r="KH161" s="201"/>
      <c r="KI161" s="201"/>
      <c r="KJ161" s="201"/>
      <c r="KK161" s="201"/>
      <c r="KL161" s="201"/>
      <c r="KM161" s="201"/>
      <c r="KN161" s="201">
        <f t="shared" si="59"/>
        <v>0</v>
      </c>
      <c r="KO161" s="201"/>
      <c r="KP161" s="201"/>
      <c r="KQ161" s="201"/>
      <c r="KR161" s="201"/>
      <c r="KS161" s="201"/>
      <c r="KT161" s="201"/>
      <c r="KU161" s="201">
        <f t="shared" si="60"/>
        <v>0</v>
      </c>
      <c r="KV161" s="201"/>
      <c r="KW161" s="201"/>
      <c r="KX161" s="201"/>
      <c r="KY161" s="201"/>
      <c r="KZ161" s="201"/>
      <c r="LA161" s="201"/>
      <c r="LB161" s="201" t="str">
        <f t="shared" si="61"/>
        <v/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>
        <f t="shared" si="42"/>
        <v>0</v>
      </c>
      <c r="FZ162" s="201"/>
      <c r="GA162" s="201"/>
      <c r="GB162" s="201"/>
      <c r="GC162" s="201"/>
      <c r="GD162" s="201"/>
      <c r="GE162" s="201"/>
      <c r="GF162" s="201">
        <f t="shared" si="43"/>
        <v>0</v>
      </c>
      <c r="GG162" s="201"/>
      <c r="GH162" s="201"/>
      <c r="GI162" s="201"/>
      <c r="GJ162" s="201"/>
      <c r="GK162" s="201"/>
      <c r="GL162" s="201"/>
      <c r="GM162" s="201">
        <f t="shared" si="44"/>
        <v>0</v>
      </c>
      <c r="GN162" s="201"/>
      <c r="GO162" s="201"/>
      <c r="GP162" s="201"/>
      <c r="GQ162" s="201"/>
      <c r="GR162" s="201"/>
      <c r="GS162" s="201"/>
      <c r="GT162" s="201">
        <f t="shared" si="45"/>
        <v>0</v>
      </c>
      <c r="GU162" s="201"/>
      <c r="GV162" s="201"/>
      <c r="GW162" s="201"/>
      <c r="GX162" s="201"/>
      <c r="GY162" s="201"/>
      <c r="GZ162" s="201"/>
      <c r="HA162" s="201">
        <f t="shared" si="46"/>
        <v>0</v>
      </c>
      <c r="HB162" s="201"/>
      <c r="HC162" s="201"/>
      <c r="HD162" s="201"/>
      <c r="HE162" s="201"/>
      <c r="HF162" s="201"/>
      <c r="HG162" s="201"/>
      <c r="HH162" s="201">
        <f t="shared" si="47"/>
        <v>0</v>
      </c>
      <c r="HI162" s="201"/>
      <c r="HJ162" s="201"/>
      <c r="HK162" s="201"/>
      <c r="HL162" s="201"/>
      <c r="HM162" s="201"/>
      <c r="HN162" s="201"/>
      <c r="HO162" s="201">
        <f t="shared" si="48"/>
        <v>0</v>
      </c>
      <c r="HP162" s="201"/>
      <c r="HQ162" s="201"/>
      <c r="HR162" s="201"/>
      <c r="HS162" s="201"/>
      <c r="HT162" s="201"/>
      <c r="HU162" s="201"/>
      <c r="HV162" s="201">
        <f t="shared" si="49"/>
        <v>0</v>
      </c>
      <c r="HW162" s="201"/>
      <c r="HX162" s="201"/>
      <c r="HY162" s="201"/>
      <c r="HZ162" s="201"/>
      <c r="IA162" s="201"/>
      <c r="IB162" s="201"/>
      <c r="IC162" s="201">
        <f t="shared" si="50"/>
        <v>0</v>
      </c>
      <c r="ID162" s="201"/>
      <c r="IE162" s="201"/>
      <c r="IF162" s="201"/>
      <c r="IG162" s="201"/>
      <c r="IH162" s="201"/>
      <c r="II162" s="201"/>
      <c r="IJ162" s="201">
        <f t="shared" si="51"/>
        <v>0</v>
      </c>
      <c r="IK162" s="201"/>
      <c r="IL162" s="201"/>
      <c r="IM162" s="201"/>
      <c r="IN162" s="201"/>
      <c r="IO162" s="201"/>
      <c r="IP162" s="201"/>
      <c r="IQ162" s="201">
        <f t="shared" si="52"/>
        <v>0</v>
      </c>
      <c r="IR162" s="201"/>
      <c r="IS162" s="201"/>
      <c r="IT162" s="201"/>
      <c r="IU162" s="201"/>
      <c r="IV162" s="201"/>
      <c r="IW162" s="201"/>
      <c r="IX162" s="201">
        <f t="shared" si="53"/>
        <v>0</v>
      </c>
      <c r="IY162" s="201"/>
      <c r="IZ162" s="201"/>
      <c r="JA162" s="201"/>
      <c r="JB162" s="201"/>
      <c r="JC162" s="201"/>
      <c r="JD162" s="201"/>
      <c r="JE162" s="201">
        <f t="shared" si="54"/>
        <v>0</v>
      </c>
      <c r="JF162" s="201"/>
      <c r="JG162" s="201"/>
      <c r="JH162" s="201"/>
      <c r="JI162" s="201"/>
      <c r="JJ162" s="201"/>
      <c r="JK162" s="201"/>
      <c r="JL162" s="201" t="e">
        <f t="shared" si="55"/>
        <v>#REF!</v>
      </c>
      <c r="JM162" s="201"/>
      <c r="JN162" s="201"/>
      <c r="JO162" s="201"/>
      <c r="JP162" s="201"/>
      <c r="JQ162" s="201"/>
      <c r="JR162" s="201"/>
      <c r="JS162" s="201">
        <f t="shared" si="56"/>
        <v>0</v>
      </c>
      <c r="JT162" s="201"/>
      <c r="JU162" s="201"/>
      <c r="JV162" s="201"/>
      <c r="JW162" s="201"/>
      <c r="JX162" s="201"/>
      <c r="JY162" s="201"/>
      <c r="JZ162" s="201">
        <f t="shared" si="57"/>
        <v>0</v>
      </c>
      <c r="KA162" s="201"/>
      <c r="KB162" s="201"/>
      <c r="KC162" s="201"/>
      <c r="KD162" s="201"/>
      <c r="KE162" s="201"/>
      <c r="KF162" s="201"/>
      <c r="KG162" s="201">
        <f t="shared" si="58"/>
        <v>0</v>
      </c>
      <c r="KH162" s="201"/>
      <c r="KI162" s="201"/>
      <c r="KJ162" s="201"/>
      <c r="KK162" s="201"/>
      <c r="KL162" s="201"/>
      <c r="KM162" s="201"/>
      <c r="KN162" s="201">
        <f t="shared" si="59"/>
        <v>0</v>
      </c>
      <c r="KO162" s="201"/>
      <c r="KP162" s="201"/>
      <c r="KQ162" s="201"/>
      <c r="KR162" s="201"/>
      <c r="KS162" s="201"/>
      <c r="KT162" s="201"/>
      <c r="KU162" s="201">
        <f t="shared" si="60"/>
        <v>0</v>
      </c>
      <c r="KV162" s="201"/>
      <c r="KW162" s="201"/>
      <c r="KX162" s="201"/>
      <c r="KY162" s="201"/>
      <c r="KZ162" s="201"/>
      <c r="LA162" s="201"/>
      <c r="LB162" s="201" t="str">
        <f t="shared" si="61"/>
        <v/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>
        <f t="shared" si="42"/>
        <v>0</v>
      </c>
      <c r="FZ163" s="201"/>
      <c r="GA163" s="201"/>
      <c r="GB163" s="201"/>
      <c r="GC163" s="201"/>
      <c r="GD163" s="201"/>
      <c r="GE163" s="201"/>
      <c r="GF163" s="201">
        <f t="shared" si="43"/>
        <v>20</v>
      </c>
      <c r="GG163" s="201"/>
      <c r="GH163" s="201"/>
      <c r="GI163" s="201"/>
      <c r="GJ163" s="201"/>
      <c r="GK163" s="201"/>
      <c r="GL163" s="201"/>
      <c r="GM163" s="201">
        <f t="shared" si="44"/>
        <v>0</v>
      </c>
      <c r="GN163" s="201"/>
      <c r="GO163" s="201"/>
      <c r="GP163" s="201"/>
      <c r="GQ163" s="201"/>
      <c r="GR163" s="201"/>
      <c r="GS163" s="201"/>
      <c r="GT163" s="201">
        <f t="shared" si="45"/>
        <v>0</v>
      </c>
      <c r="GU163" s="201"/>
      <c r="GV163" s="201"/>
      <c r="GW163" s="201"/>
      <c r="GX163" s="201"/>
      <c r="GY163" s="201"/>
      <c r="GZ163" s="201"/>
      <c r="HA163" s="201">
        <f t="shared" si="46"/>
        <v>0</v>
      </c>
      <c r="HB163" s="201"/>
      <c r="HC163" s="201"/>
      <c r="HD163" s="201"/>
      <c r="HE163" s="201"/>
      <c r="HF163" s="201"/>
      <c r="HG163" s="201"/>
      <c r="HH163" s="201">
        <f t="shared" si="47"/>
        <v>0</v>
      </c>
      <c r="HI163" s="201"/>
      <c r="HJ163" s="201"/>
      <c r="HK163" s="201"/>
      <c r="HL163" s="201"/>
      <c r="HM163" s="201"/>
      <c r="HN163" s="201"/>
      <c r="HO163" s="201">
        <f t="shared" si="48"/>
        <v>0</v>
      </c>
      <c r="HP163" s="201"/>
      <c r="HQ163" s="201"/>
      <c r="HR163" s="201"/>
      <c r="HS163" s="201"/>
      <c r="HT163" s="201"/>
      <c r="HU163" s="201"/>
      <c r="HV163" s="201">
        <f t="shared" si="49"/>
        <v>20</v>
      </c>
      <c r="HW163" s="201"/>
      <c r="HX163" s="201"/>
      <c r="HY163" s="201"/>
      <c r="HZ163" s="201"/>
      <c r="IA163" s="201"/>
      <c r="IB163" s="201"/>
      <c r="IC163" s="201">
        <f t="shared" si="50"/>
        <v>0</v>
      </c>
      <c r="ID163" s="201"/>
      <c r="IE163" s="201"/>
      <c r="IF163" s="201"/>
      <c r="IG163" s="201"/>
      <c r="IH163" s="201"/>
      <c r="II163" s="201"/>
      <c r="IJ163" s="201">
        <f t="shared" si="51"/>
        <v>0</v>
      </c>
      <c r="IK163" s="201"/>
      <c r="IL163" s="201"/>
      <c r="IM163" s="201"/>
      <c r="IN163" s="201"/>
      <c r="IO163" s="201"/>
      <c r="IP163" s="201"/>
      <c r="IQ163" s="201">
        <f t="shared" si="52"/>
        <v>0</v>
      </c>
      <c r="IR163" s="201"/>
      <c r="IS163" s="201"/>
      <c r="IT163" s="201"/>
      <c r="IU163" s="201"/>
      <c r="IV163" s="201"/>
      <c r="IW163" s="201"/>
      <c r="IX163" s="201">
        <f t="shared" si="53"/>
        <v>0</v>
      </c>
      <c r="IY163" s="201"/>
      <c r="IZ163" s="201"/>
      <c r="JA163" s="201"/>
      <c r="JB163" s="201"/>
      <c r="JC163" s="201"/>
      <c r="JD163" s="201"/>
      <c r="JE163" s="201">
        <f t="shared" si="54"/>
        <v>20</v>
      </c>
      <c r="JF163" s="201"/>
      <c r="JG163" s="201"/>
      <c r="JH163" s="201"/>
      <c r="JI163" s="201"/>
      <c r="JJ163" s="201"/>
      <c r="JK163" s="201"/>
      <c r="JL163" s="201" t="e">
        <f t="shared" si="55"/>
        <v>#REF!</v>
      </c>
      <c r="JM163" s="201"/>
      <c r="JN163" s="201"/>
      <c r="JO163" s="201"/>
      <c r="JP163" s="201"/>
      <c r="JQ163" s="201"/>
      <c r="JR163" s="201"/>
      <c r="JS163" s="201">
        <f t="shared" si="56"/>
        <v>20</v>
      </c>
      <c r="JT163" s="201"/>
      <c r="JU163" s="201"/>
      <c r="JV163" s="201"/>
      <c r="JW163" s="201"/>
      <c r="JX163" s="201"/>
      <c r="JY163" s="201"/>
      <c r="JZ163" s="201">
        <f t="shared" si="57"/>
        <v>0</v>
      </c>
      <c r="KA163" s="201"/>
      <c r="KB163" s="201"/>
      <c r="KC163" s="201"/>
      <c r="KD163" s="201"/>
      <c r="KE163" s="201"/>
      <c r="KF163" s="201"/>
      <c r="KG163" s="201">
        <f t="shared" si="58"/>
        <v>20</v>
      </c>
      <c r="KH163" s="201"/>
      <c r="KI163" s="201"/>
      <c r="KJ163" s="201"/>
      <c r="KK163" s="201"/>
      <c r="KL163" s="201"/>
      <c r="KM163" s="201"/>
      <c r="KN163" s="201">
        <f t="shared" si="59"/>
        <v>0</v>
      </c>
      <c r="KO163" s="201"/>
      <c r="KP163" s="201"/>
      <c r="KQ163" s="201"/>
      <c r="KR163" s="201"/>
      <c r="KS163" s="201"/>
      <c r="KT163" s="201"/>
      <c r="KU163" s="201">
        <f t="shared" si="60"/>
        <v>0</v>
      </c>
      <c r="KV163" s="201"/>
      <c r="KW163" s="201"/>
      <c r="KX163" s="201"/>
      <c r="KY163" s="201"/>
      <c r="KZ163" s="201"/>
      <c r="LA163" s="201"/>
      <c r="LB163" s="201" t="str">
        <f t="shared" si="61"/>
        <v/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>
        <f t="shared" si="42"/>
        <v>0</v>
      </c>
      <c r="FZ164" s="201"/>
      <c r="GA164" s="201"/>
      <c r="GB164" s="201"/>
      <c r="GC164" s="201"/>
      <c r="GD164" s="201"/>
      <c r="GE164" s="201"/>
      <c r="GF164" s="201">
        <f t="shared" si="43"/>
        <v>0</v>
      </c>
      <c r="GG164" s="201"/>
      <c r="GH164" s="201"/>
      <c r="GI164" s="201"/>
      <c r="GJ164" s="201"/>
      <c r="GK164" s="201"/>
      <c r="GL164" s="201"/>
      <c r="GM164" s="201">
        <f t="shared" si="44"/>
        <v>0</v>
      </c>
      <c r="GN164" s="201"/>
      <c r="GO164" s="201"/>
      <c r="GP164" s="201"/>
      <c r="GQ164" s="201"/>
      <c r="GR164" s="201"/>
      <c r="GS164" s="201"/>
      <c r="GT164" s="201">
        <f t="shared" si="45"/>
        <v>0</v>
      </c>
      <c r="GU164" s="201"/>
      <c r="GV164" s="201"/>
      <c r="GW164" s="201"/>
      <c r="GX164" s="201"/>
      <c r="GY164" s="201"/>
      <c r="GZ164" s="201"/>
      <c r="HA164" s="201">
        <f t="shared" si="46"/>
        <v>0</v>
      </c>
      <c r="HB164" s="201"/>
      <c r="HC164" s="201"/>
      <c r="HD164" s="201"/>
      <c r="HE164" s="201"/>
      <c r="HF164" s="201"/>
      <c r="HG164" s="201"/>
      <c r="HH164" s="201">
        <f t="shared" si="47"/>
        <v>0</v>
      </c>
      <c r="HI164" s="201"/>
      <c r="HJ164" s="201"/>
      <c r="HK164" s="201"/>
      <c r="HL164" s="201"/>
      <c r="HM164" s="201"/>
      <c r="HN164" s="201"/>
      <c r="HO164" s="201">
        <f t="shared" si="48"/>
        <v>20</v>
      </c>
      <c r="HP164" s="201"/>
      <c r="HQ164" s="201"/>
      <c r="HR164" s="201"/>
      <c r="HS164" s="201"/>
      <c r="HT164" s="201"/>
      <c r="HU164" s="201"/>
      <c r="HV164" s="201">
        <f t="shared" si="49"/>
        <v>20</v>
      </c>
      <c r="HW164" s="201"/>
      <c r="HX164" s="201"/>
      <c r="HY164" s="201"/>
      <c r="HZ164" s="201"/>
      <c r="IA164" s="201"/>
      <c r="IB164" s="201"/>
      <c r="IC164" s="201">
        <f t="shared" si="50"/>
        <v>0</v>
      </c>
      <c r="ID164" s="201"/>
      <c r="IE164" s="201"/>
      <c r="IF164" s="201"/>
      <c r="IG164" s="201"/>
      <c r="IH164" s="201"/>
      <c r="II164" s="201"/>
      <c r="IJ164" s="201">
        <f t="shared" si="51"/>
        <v>20</v>
      </c>
      <c r="IK164" s="201"/>
      <c r="IL164" s="201"/>
      <c r="IM164" s="201"/>
      <c r="IN164" s="201"/>
      <c r="IO164" s="201"/>
      <c r="IP164" s="201"/>
      <c r="IQ164" s="201">
        <f t="shared" si="52"/>
        <v>0</v>
      </c>
      <c r="IR164" s="201"/>
      <c r="IS164" s="201"/>
      <c r="IT164" s="201"/>
      <c r="IU164" s="201"/>
      <c r="IV164" s="201"/>
      <c r="IW164" s="201"/>
      <c r="IX164" s="201">
        <f t="shared" si="53"/>
        <v>0</v>
      </c>
      <c r="IY164" s="201"/>
      <c r="IZ164" s="201"/>
      <c r="JA164" s="201"/>
      <c r="JB164" s="201"/>
      <c r="JC164" s="201"/>
      <c r="JD164" s="201"/>
      <c r="JE164" s="201">
        <f t="shared" si="54"/>
        <v>0</v>
      </c>
      <c r="JF164" s="201"/>
      <c r="JG164" s="201"/>
      <c r="JH164" s="201"/>
      <c r="JI164" s="201"/>
      <c r="JJ164" s="201"/>
      <c r="JK164" s="201"/>
      <c r="JL164" s="201" t="e">
        <f t="shared" si="55"/>
        <v>#REF!</v>
      </c>
      <c r="JM164" s="201"/>
      <c r="JN164" s="201"/>
      <c r="JO164" s="201"/>
      <c r="JP164" s="201"/>
      <c r="JQ164" s="201"/>
      <c r="JR164" s="201"/>
      <c r="JS164" s="201">
        <f t="shared" si="56"/>
        <v>0</v>
      </c>
      <c r="JT164" s="201"/>
      <c r="JU164" s="201"/>
      <c r="JV164" s="201"/>
      <c r="JW164" s="201"/>
      <c r="JX164" s="201"/>
      <c r="JY164" s="201"/>
      <c r="JZ164" s="201">
        <f t="shared" si="57"/>
        <v>0</v>
      </c>
      <c r="KA164" s="201"/>
      <c r="KB164" s="201"/>
      <c r="KC164" s="201"/>
      <c r="KD164" s="201"/>
      <c r="KE164" s="201"/>
      <c r="KF164" s="201"/>
      <c r="KG164" s="201">
        <f t="shared" si="58"/>
        <v>20</v>
      </c>
      <c r="KH164" s="201"/>
      <c r="KI164" s="201"/>
      <c r="KJ164" s="201"/>
      <c r="KK164" s="201"/>
      <c r="KL164" s="201"/>
      <c r="KM164" s="201"/>
      <c r="KN164" s="201">
        <f t="shared" si="59"/>
        <v>0</v>
      </c>
      <c r="KO164" s="201"/>
      <c r="KP164" s="201"/>
      <c r="KQ164" s="201"/>
      <c r="KR164" s="201"/>
      <c r="KS164" s="201"/>
      <c r="KT164" s="201"/>
      <c r="KU164" s="201">
        <f t="shared" si="60"/>
        <v>0</v>
      </c>
      <c r="KV164" s="201"/>
      <c r="KW164" s="201"/>
      <c r="KX164" s="201"/>
      <c r="KY164" s="201"/>
      <c r="KZ164" s="201"/>
      <c r="LA164" s="201"/>
      <c r="LB164" s="201" t="str">
        <f t="shared" si="61"/>
        <v/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>
        <f t="shared" si="42"/>
        <v>0</v>
      </c>
      <c r="FZ165" s="201"/>
      <c r="GA165" s="201"/>
      <c r="GB165" s="201"/>
      <c r="GC165" s="201"/>
      <c r="GD165" s="201"/>
      <c r="GE165" s="201"/>
      <c r="GF165" s="201">
        <f t="shared" si="43"/>
        <v>20</v>
      </c>
      <c r="GG165" s="201"/>
      <c r="GH165" s="201"/>
      <c r="GI165" s="201"/>
      <c r="GJ165" s="201"/>
      <c r="GK165" s="201"/>
      <c r="GL165" s="201"/>
      <c r="GM165" s="201">
        <f t="shared" si="44"/>
        <v>20</v>
      </c>
      <c r="GN165" s="201"/>
      <c r="GO165" s="201"/>
      <c r="GP165" s="201"/>
      <c r="GQ165" s="201"/>
      <c r="GR165" s="201"/>
      <c r="GS165" s="201"/>
      <c r="GT165" s="201">
        <f t="shared" si="45"/>
        <v>0</v>
      </c>
      <c r="GU165" s="201"/>
      <c r="GV165" s="201"/>
      <c r="GW165" s="201"/>
      <c r="GX165" s="201"/>
      <c r="GY165" s="201"/>
      <c r="GZ165" s="201"/>
      <c r="HA165" s="201">
        <f t="shared" si="46"/>
        <v>20</v>
      </c>
      <c r="HB165" s="201"/>
      <c r="HC165" s="201"/>
      <c r="HD165" s="201"/>
      <c r="HE165" s="201"/>
      <c r="HF165" s="201"/>
      <c r="HG165" s="201"/>
      <c r="HH165" s="201">
        <f t="shared" si="47"/>
        <v>0</v>
      </c>
      <c r="HI165" s="201"/>
      <c r="HJ165" s="201"/>
      <c r="HK165" s="201"/>
      <c r="HL165" s="201"/>
      <c r="HM165" s="201"/>
      <c r="HN165" s="201"/>
      <c r="HO165" s="201">
        <f t="shared" si="48"/>
        <v>0</v>
      </c>
      <c r="HP165" s="201"/>
      <c r="HQ165" s="201"/>
      <c r="HR165" s="201"/>
      <c r="HS165" s="201"/>
      <c r="HT165" s="201"/>
      <c r="HU165" s="201"/>
      <c r="HV165" s="201">
        <f t="shared" si="49"/>
        <v>20</v>
      </c>
      <c r="HW165" s="201"/>
      <c r="HX165" s="201"/>
      <c r="HY165" s="201"/>
      <c r="HZ165" s="201"/>
      <c r="IA165" s="201"/>
      <c r="IB165" s="201"/>
      <c r="IC165" s="201">
        <f t="shared" si="50"/>
        <v>0</v>
      </c>
      <c r="ID165" s="201"/>
      <c r="IE165" s="201"/>
      <c r="IF165" s="201"/>
      <c r="IG165" s="201"/>
      <c r="IH165" s="201"/>
      <c r="II165" s="201"/>
      <c r="IJ165" s="201">
        <f t="shared" si="51"/>
        <v>0</v>
      </c>
      <c r="IK165" s="201"/>
      <c r="IL165" s="201"/>
      <c r="IM165" s="201"/>
      <c r="IN165" s="201"/>
      <c r="IO165" s="201"/>
      <c r="IP165" s="201"/>
      <c r="IQ165" s="201">
        <f t="shared" si="52"/>
        <v>0</v>
      </c>
      <c r="IR165" s="201"/>
      <c r="IS165" s="201"/>
      <c r="IT165" s="201"/>
      <c r="IU165" s="201"/>
      <c r="IV165" s="201"/>
      <c r="IW165" s="201"/>
      <c r="IX165" s="201">
        <f t="shared" si="53"/>
        <v>0</v>
      </c>
      <c r="IY165" s="201"/>
      <c r="IZ165" s="201"/>
      <c r="JA165" s="201"/>
      <c r="JB165" s="201"/>
      <c r="JC165" s="201"/>
      <c r="JD165" s="201"/>
      <c r="JE165" s="201">
        <f t="shared" si="54"/>
        <v>20</v>
      </c>
      <c r="JF165" s="201"/>
      <c r="JG165" s="201"/>
      <c r="JH165" s="201"/>
      <c r="JI165" s="201"/>
      <c r="JJ165" s="201"/>
      <c r="JK165" s="201"/>
      <c r="JL165" s="201" t="e">
        <f t="shared" si="55"/>
        <v>#REF!</v>
      </c>
      <c r="JM165" s="201"/>
      <c r="JN165" s="201"/>
      <c r="JO165" s="201"/>
      <c r="JP165" s="201"/>
      <c r="JQ165" s="201"/>
      <c r="JR165" s="201"/>
      <c r="JS165" s="201">
        <f t="shared" si="56"/>
        <v>0</v>
      </c>
      <c r="JT165" s="201"/>
      <c r="JU165" s="201"/>
      <c r="JV165" s="201"/>
      <c r="JW165" s="201"/>
      <c r="JX165" s="201"/>
      <c r="JY165" s="201"/>
      <c r="JZ165" s="201">
        <f t="shared" si="57"/>
        <v>0</v>
      </c>
      <c r="KA165" s="201"/>
      <c r="KB165" s="201"/>
      <c r="KC165" s="201"/>
      <c r="KD165" s="201"/>
      <c r="KE165" s="201"/>
      <c r="KF165" s="201"/>
      <c r="KG165" s="201">
        <f t="shared" si="58"/>
        <v>20</v>
      </c>
      <c r="KH165" s="201"/>
      <c r="KI165" s="201"/>
      <c r="KJ165" s="201"/>
      <c r="KK165" s="201"/>
      <c r="KL165" s="201"/>
      <c r="KM165" s="201"/>
      <c r="KN165" s="201">
        <f t="shared" si="59"/>
        <v>0</v>
      </c>
      <c r="KO165" s="201"/>
      <c r="KP165" s="201"/>
      <c r="KQ165" s="201"/>
      <c r="KR165" s="201"/>
      <c r="KS165" s="201"/>
      <c r="KT165" s="201"/>
      <c r="KU165" s="201">
        <f t="shared" si="60"/>
        <v>0</v>
      </c>
      <c r="KV165" s="201"/>
      <c r="KW165" s="201"/>
      <c r="KX165" s="201"/>
      <c r="KY165" s="201"/>
      <c r="KZ165" s="201"/>
      <c r="LA165" s="201"/>
      <c r="LB165" s="201" t="str">
        <f t="shared" si="61"/>
        <v/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>
        <f t="shared" si="42"/>
        <v>0</v>
      </c>
      <c r="FZ166" s="201"/>
      <c r="GA166" s="201"/>
      <c r="GB166" s="201"/>
      <c r="GC166" s="201"/>
      <c r="GD166" s="201"/>
      <c r="GE166" s="201"/>
      <c r="GF166" s="201">
        <f t="shared" si="43"/>
        <v>20</v>
      </c>
      <c r="GG166" s="201"/>
      <c r="GH166" s="201"/>
      <c r="GI166" s="201"/>
      <c r="GJ166" s="201"/>
      <c r="GK166" s="201"/>
      <c r="GL166" s="201"/>
      <c r="GM166" s="201">
        <f t="shared" si="44"/>
        <v>0</v>
      </c>
      <c r="GN166" s="201"/>
      <c r="GO166" s="201"/>
      <c r="GP166" s="201"/>
      <c r="GQ166" s="201"/>
      <c r="GR166" s="201"/>
      <c r="GS166" s="201"/>
      <c r="GT166" s="201">
        <f t="shared" si="45"/>
        <v>0</v>
      </c>
      <c r="GU166" s="201"/>
      <c r="GV166" s="201"/>
      <c r="GW166" s="201"/>
      <c r="GX166" s="201"/>
      <c r="GY166" s="201"/>
      <c r="GZ166" s="201"/>
      <c r="HA166" s="201">
        <f t="shared" si="46"/>
        <v>20</v>
      </c>
      <c r="HB166" s="201"/>
      <c r="HC166" s="201"/>
      <c r="HD166" s="201"/>
      <c r="HE166" s="201"/>
      <c r="HF166" s="201"/>
      <c r="HG166" s="201"/>
      <c r="HH166" s="201">
        <f t="shared" si="47"/>
        <v>0</v>
      </c>
      <c r="HI166" s="201"/>
      <c r="HJ166" s="201"/>
      <c r="HK166" s="201"/>
      <c r="HL166" s="201"/>
      <c r="HM166" s="201"/>
      <c r="HN166" s="201"/>
      <c r="HO166" s="201">
        <f t="shared" si="48"/>
        <v>0</v>
      </c>
      <c r="HP166" s="201"/>
      <c r="HQ166" s="201"/>
      <c r="HR166" s="201"/>
      <c r="HS166" s="201"/>
      <c r="HT166" s="201"/>
      <c r="HU166" s="201"/>
      <c r="HV166" s="201">
        <f t="shared" si="49"/>
        <v>0</v>
      </c>
      <c r="HW166" s="201"/>
      <c r="HX166" s="201"/>
      <c r="HY166" s="201"/>
      <c r="HZ166" s="201"/>
      <c r="IA166" s="201"/>
      <c r="IB166" s="201"/>
      <c r="IC166" s="201">
        <f t="shared" si="50"/>
        <v>0</v>
      </c>
      <c r="ID166" s="201"/>
      <c r="IE166" s="201"/>
      <c r="IF166" s="201"/>
      <c r="IG166" s="201"/>
      <c r="IH166" s="201"/>
      <c r="II166" s="201"/>
      <c r="IJ166" s="201">
        <f t="shared" si="51"/>
        <v>0</v>
      </c>
      <c r="IK166" s="201"/>
      <c r="IL166" s="201"/>
      <c r="IM166" s="201"/>
      <c r="IN166" s="201"/>
      <c r="IO166" s="201"/>
      <c r="IP166" s="201"/>
      <c r="IQ166" s="201">
        <f t="shared" si="52"/>
        <v>0</v>
      </c>
      <c r="IR166" s="201"/>
      <c r="IS166" s="201"/>
      <c r="IT166" s="201"/>
      <c r="IU166" s="201"/>
      <c r="IV166" s="201"/>
      <c r="IW166" s="201"/>
      <c r="IX166" s="201">
        <f t="shared" si="53"/>
        <v>0</v>
      </c>
      <c r="IY166" s="201"/>
      <c r="IZ166" s="201"/>
      <c r="JA166" s="201"/>
      <c r="JB166" s="201"/>
      <c r="JC166" s="201"/>
      <c r="JD166" s="201"/>
      <c r="JE166" s="201">
        <f t="shared" si="54"/>
        <v>0</v>
      </c>
      <c r="JF166" s="201"/>
      <c r="JG166" s="201"/>
      <c r="JH166" s="201"/>
      <c r="JI166" s="201"/>
      <c r="JJ166" s="201"/>
      <c r="JK166" s="201"/>
      <c r="JL166" s="201" t="e">
        <f t="shared" si="55"/>
        <v>#REF!</v>
      </c>
      <c r="JM166" s="201"/>
      <c r="JN166" s="201"/>
      <c r="JO166" s="201"/>
      <c r="JP166" s="201"/>
      <c r="JQ166" s="201"/>
      <c r="JR166" s="201"/>
      <c r="JS166" s="201">
        <f t="shared" si="56"/>
        <v>0</v>
      </c>
      <c r="JT166" s="201"/>
      <c r="JU166" s="201"/>
      <c r="JV166" s="201"/>
      <c r="JW166" s="201"/>
      <c r="JX166" s="201"/>
      <c r="JY166" s="201"/>
      <c r="JZ166" s="201">
        <f t="shared" si="57"/>
        <v>0</v>
      </c>
      <c r="KA166" s="201"/>
      <c r="KB166" s="201"/>
      <c r="KC166" s="201"/>
      <c r="KD166" s="201"/>
      <c r="KE166" s="201"/>
      <c r="KF166" s="201"/>
      <c r="KG166" s="201">
        <f t="shared" si="58"/>
        <v>0</v>
      </c>
      <c r="KH166" s="201"/>
      <c r="KI166" s="201"/>
      <c r="KJ166" s="201"/>
      <c r="KK166" s="201"/>
      <c r="KL166" s="201"/>
      <c r="KM166" s="201"/>
      <c r="KN166" s="201">
        <f t="shared" si="59"/>
        <v>0</v>
      </c>
      <c r="KO166" s="201"/>
      <c r="KP166" s="201"/>
      <c r="KQ166" s="201"/>
      <c r="KR166" s="201"/>
      <c r="KS166" s="201"/>
      <c r="KT166" s="201"/>
      <c r="KU166" s="201">
        <f t="shared" si="60"/>
        <v>0</v>
      </c>
      <c r="KV166" s="201"/>
      <c r="KW166" s="201"/>
      <c r="KX166" s="201"/>
      <c r="KY166" s="201"/>
      <c r="KZ166" s="201"/>
      <c r="LA166" s="201"/>
      <c r="LB166" s="201" t="str">
        <f t="shared" si="61"/>
        <v/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>
        <f t="shared" si="42"/>
        <v>0</v>
      </c>
      <c r="FZ167" s="201"/>
      <c r="GA167" s="201"/>
      <c r="GB167" s="201"/>
      <c r="GC167" s="201"/>
      <c r="GD167" s="201"/>
      <c r="GE167" s="201"/>
      <c r="GF167" s="201">
        <f t="shared" si="43"/>
        <v>0</v>
      </c>
      <c r="GG167" s="201"/>
      <c r="GH167" s="201"/>
      <c r="GI167" s="201"/>
      <c r="GJ167" s="201"/>
      <c r="GK167" s="201"/>
      <c r="GL167" s="201"/>
      <c r="GM167" s="201">
        <f t="shared" si="44"/>
        <v>20</v>
      </c>
      <c r="GN167" s="201"/>
      <c r="GO167" s="201"/>
      <c r="GP167" s="201"/>
      <c r="GQ167" s="201"/>
      <c r="GR167" s="201"/>
      <c r="GS167" s="201"/>
      <c r="GT167" s="201">
        <f t="shared" si="45"/>
        <v>0</v>
      </c>
      <c r="GU167" s="201"/>
      <c r="GV167" s="201"/>
      <c r="GW167" s="201"/>
      <c r="GX167" s="201"/>
      <c r="GY167" s="201"/>
      <c r="GZ167" s="201"/>
      <c r="HA167" s="201">
        <f t="shared" si="46"/>
        <v>20</v>
      </c>
      <c r="HB167" s="201"/>
      <c r="HC167" s="201"/>
      <c r="HD167" s="201"/>
      <c r="HE167" s="201"/>
      <c r="HF167" s="201"/>
      <c r="HG167" s="201"/>
      <c r="HH167" s="201">
        <f t="shared" si="47"/>
        <v>0</v>
      </c>
      <c r="HI167" s="201"/>
      <c r="HJ167" s="201"/>
      <c r="HK167" s="201"/>
      <c r="HL167" s="201"/>
      <c r="HM167" s="201"/>
      <c r="HN167" s="201"/>
      <c r="HO167" s="201">
        <f t="shared" si="48"/>
        <v>20</v>
      </c>
      <c r="HP167" s="201"/>
      <c r="HQ167" s="201"/>
      <c r="HR167" s="201"/>
      <c r="HS167" s="201"/>
      <c r="HT167" s="201"/>
      <c r="HU167" s="201"/>
      <c r="HV167" s="201">
        <f t="shared" si="49"/>
        <v>20</v>
      </c>
      <c r="HW167" s="201"/>
      <c r="HX167" s="201"/>
      <c r="HY167" s="201"/>
      <c r="HZ167" s="201"/>
      <c r="IA167" s="201"/>
      <c r="IB167" s="201"/>
      <c r="IC167" s="201">
        <f t="shared" si="50"/>
        <v>0</v>
      </c>
      <c r="ID167" s="201"/>
      <c r="IE167" s="201"/>
      <c r="IF167" s="201"/>
      <c r="IG167" s="201"/>
      <c r="IH167" s="201"/>
      <c r="II167" s="201"/>
      <c r="IJ167" s="201">
        <f t="shared" si="51"/>
        <v>0</v>
      </c>
      <c r="IK167" s="201"/>
      <c r="IL167" s="201"/>
      <c r="IM167" s="201"/>
      <c r="IN167" s="201"/>
      <c r="IO167" s="201"/>
      <c r="IP167" s="201"/>
      <c r="IQ167" s="201">
        <f t="shared" si="52"/>
        <v>0</v>
      </c>
      <c r="IR167" s="201"/>
      <c r="IS167" s="201"/>
      <c r="IT167" s="201"/>
      <c r="IU167" s="201"/>
      <c r="IV167" s="201"/>
      <c r="IW167" s="201"/>
      <c r="IX167" s="201">
        <f t="shared" si="53"/>
        <v>0</v>
      </c>
      <c r="IY167" s="201"/>
      <c r="IZ167" s="201"/>
      <c r="JA167" s="201"/>
      <c r="JB167" s="201"/>
      <c r="JC167" s="201"/>
      <c r="JD167" s="201"/>
      <c r="JE167" s="201">
        <f t="shared" si="54"/>
        <v>20</v>
      </c>
      <c r="JF167" s="201"/>
      <c r="JG167" s="201"/>
      <c r="JH167" s="201"/>
      <c r="JI167" s="201"/>
      <c r="JJ167" s="201"/>
      <c r="JK167" s="201"/>
      <c r="JL167" s="201" t="e">
        <f t="shared" si="55"/>
        <v>#REF!</v>
      </c>
      <c r="JM167" s="201"/>
      <c r="JN167" s="201"/>
      <c r="JO167" s="201"/>
      <c r="JP167" s="201"/>
      <c r="JQ167" s="201"/>
      <c r="JR167" s="201"/>
      <c r="JS167" s="201">
        <f t="shared" si="56"/>
        <v>0</v>
      </c>
      <c r="JT167" s="201"/>
      <c r="JU167" s="201"/>
      <c r="JV167" s="201"/>
      <c r="JW167" s="201"/>
      <c r="JX167" s="201"/>
      <c r="JY167" s="201"/>
      <c r="JZ167" s="201">
        <f t="shared" si="57"/>
        <v>0</v>
      </c>
      <c r="KA167" s="201"/>
      <c r="KB167" s="201"/>
      <c r="KC167" s="201"/>
      <c r="KD167" s="201"/>
      <c r="KE167" s="201"/>
      <c r="KF167" s="201"/>
      <c r="KG167" s="201">
        <f t="shared" si="58"/>
        <v>20</v>
      </c>
      <c r="KH167" s="201"/>
      <c r="KI167" s="201"/>
      <c r="KJ167" s="201"/>
      <c r="KK167" s="201"/>
      <c r="KL167" s="201"/>
      <c r="KM167" s="201"/>
      <c r="KN167" s="201">
        <f t="shared" si="59"/>
        <v>0</v>
      </c>
      <c r="KO167" s="201"/>
      <c r="KP167" s="201"/>
      <c r="KQ167" s="201"/>
      <c r="KR167" s="201"/>
      <c r="KS167" s="201"/>
      <c r="KT167" s="201"/>
      <c r="KU167" s="201">
        <f t="shared" si="60"/>
        <v>0</v>
      </c>
      <c r="KV167" s="201"/>
      <c r="KW167" s="201"/>
      <c r="KX167" s="201"/>
      <c r="KY167" s="201"/>
      <c r="KZ167" s="201"/>
      <c r="LA167" s="201"/>
      <c r="LB167" s="201" t="str">
        <f t="shared" si="61"/>
        <v/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>
        <f t="shared" si="42"/>
        <v>0</v>
      </c>
      <c r="FZ168" s="201"/>
      <c r="GA168" s="201"/>
      <c r="GB168" s="201"/>
      <c r="GC168" s="201"/>
      <c r="GD168" s="201"/>
      <c r="GE168" s="201"/>
      <c r="GF168" s="201">
        <f t="shared" si="43"/>
        <v>20</v>
      </c>
      <c r="GG168" s="201"/>
      <c r="GH168" s="201"/>
      <c r="GI168" s="201"/>
      <c r="GJ168" s="201"/>
      <c r="GK168" s="201"/>
      <c r="GL168" s="201"/>
      <c r="GM168" s="201">
        <f t="shared" si="44"/>
        <v>0</v>
      </c>
      <c r="GN168" s="201"/>
      <c r="GO168" s="201"/>
      <c r="GP168" s="201"/>
      <c r="GQ168" s="201"/>
      <c r="GR168" s="201"/>
      <c r="GS168" s="201"/>
      <c r="GT168" s="201">
        <f t="shared" si="45"/>
        <v>20</v>
      </c>
      <c r="GU168" s="201"/>
      <c r="GV168" s="201"/>
      <c r="GW168" s="201"/>
      <c r="GX168" s="201"/>
      <c r="GY168" s="201"/>
      <c r="GZ168" s="201"/>
      <c r="HA168" s="201">
        <f t="shared" si="46"/>
        <v>0</v>
      </c>
      <c r="HB168" s="201"/>
      <c r="HC168" s="201"/>
      <c r="HD168" s="201"/>
      <c r="HE168" s="201"/>
      <c r="HF168" s="201"/>
      <c r="HG168" s="201"/>
      <c r="HH168" s="201">
        <f t="shared" si="47"/>
        <v>0</v>
      </c>
      <c r="HI168" s="201"/>
      <c r="HJ168" s="201"/>
      <c r="HK168" s="201"/>
      <c r="HL168" s="201"/>
      <c r="HM168" s="201"/>
      <c r="HN168" s="201"/>
      <c r="HO168" s="201">
        <f t="shared" si="48"/>
        <v>0</v>
      </c>
      <c r="HP168" s="201"/>
      <c r="HQ168" s="201"/>
      <c r="HR168" s="201"/>
      <c r="HS168" s="201"/>
      <c r="HT168" s="201"/>
      <c r="HU168" s="201"/>
      <c r="HV168" s="201">
        <f t="shared" si="49"/>
        <v>0</v>
      </c>
      <c r="HW168" s="201"/>
      <c r="HX168" s="201"/>
      <c r="HY168" s="201"/>
      <c r="HZ168" s="201"/>
      <c r="IA168" s="201"/>
      <c r="IB168" s="201"/>
      <c r="IC168" s="201">
        <f t="shared" si="50"/>
        <v>20</v>
      </c>
      <c r="ID168" s="201"/>
      <c r="IE168" s="201"/>
      <c r="IF168" s="201"/>
      <c r="IG168" s="201"/>
      <c r="IH168" s="201"/>
      <c r="II168" s="201"/>
      <c r="IJ168" s="201">
        <f t="shared" si="51"/>
        <v>0</v>
      </c>
      <c r="IK168" s="201"/>
      <c r="IL168" s="201"/>
      <c r="IM168" s="201"/>
      <c r="IN168" s="201"/>
      <c r="IO168" s="201"/>
      <c r="IP168" s="201"/>
      <c r="IQ168" s="201">
        <f t="shared" si="52"/>
        <v>0</v>
      </c>
      <c r="IR168" s="201"/>
      <c r="IS168" s="201"/>
      <c r="IT168" s="201"/>
      <c r="IU168" s="201"/>
      <c r="IV168" s="201"/>
      <c r="IW168" s="201"/>
      <c r="IX168" s="201">
        <f t="shared" si="53"/>
        <v>0</v>
      </c>
      <c r="IY168" s="201"/>
      <c r="IZ168" s="201"/>
      <c r="JA168" s="201"/>
      <c r="JB168" s="201"/>
      <c r="JC168" s="201"/>
      <c r="JD168" s="201"/>
      <c r="JE168" s="201">
        <f t="shared" si="54"/>
        <v>0</v>
      </c>
      <c r="JF168" s="201"/>
      <c r="JG168" s="201"/>
      <c r="JH168" s="201"/>
      <c r="JI168" s="201"/>
      <c r="JJ168" s="201"/>
      <c r="JK168" s="201"/>
      <c r="JL168" s="201" t="e">
        <f t="shared" si="55"/>
        <v>#REF!</v>
      </c>
      <c r="JM168" s="201"/>
      <c r="JN168" s="201"/>
      <c r="JO168" s="201"/>
      <c r="JP168" s="201"/>
      <c r="JQ168" s="201"/>
      <c r="JR168" s="201"/>
      <c r="JS168" s="201">
        <f t="shared" si="56"/>
        <v>0</v>
      </c>
      <c r="JT168" s="201"/>
      <c r="JU168" s="201"/>
      <c r="JV168" s="201"/>
      <c r="JW168" s="201"/>
      <c r="JX168" s="201"/>
      <c r="JY168" s="201"/>
      <c r="JZ168" s="201">
        <f t="shared" si="57"/>
        <v>0</v>
      </c>
      <c r="KA168" s="201"/>
      <c r="KB168" s="201"/>
      <c r="KC168" s="201"/>
      <c r="KD168" s="201"/>
      <c r="KE168" s="201"/>
      <c r="KF168" s="201"/>
      <c r="KG168" s="201">
        <f t="shared" si="58"/>
        <v>40</v>
      </c>
      <c r="KH168" s="201"/>
      <c r="KI168" s="201"/>
      <c r="KJ168" s="201"/>
      <c r="KK168" s="201"/>
      <c r="KL168" s="201"/>
      <c r="KM168" s="201"/>
      <c r="KN168" s="201">
        <f t="shared" si="59"/>
        <v>0</v>
      </c>
      <c r="KO168" s="201"/>
      <c r="KP168" s="201"/>
      <c r="KQ168" s="201"/>
      <c r="KR168" s="201"/>
      <c r="KS168" s="201"/>
      <c r="KT168" s="201"/>
      <c r="KU168" s="201">
        <f t="shared" si="60"/>
        <v>0</v>
      </c>
      <c r="KV168" s="201"/>
      <c r="KW168" s="201"/>
      <c r="KX168" s="201"/>
      <c r="KY168" s="201"/>
      <c r="KZ168" s="201"/>
      <c r="LA168" s="201"/>
      <c r="LB168" s="201" t="str">
        <f t="shared" si="61"/>
        <v/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>
        <f t="shared" si="42"/>
        <v>0</v>
      </c>
      <c r="FZ169" s="201"/>
      <c r="GA169" s="201"/>
      <c r="GB169" s="201"/>
      <c r="GC169" s="201"/>
      <c r="GD169" s="201"/>
      <c r="GE169" s="201"/>
      <c r="GF169" s="201">
        <f t="shared" si="43"/>
        <v>20</v>
      </c>
      <c r="GG169" s="201"/>
      <c r="GH169" s="201"/>
      <c r="GI169" s="201"/>
      <c r="GJ169" s="201"/>
      <c r="GK169" s="201"/>
      <c r="GL169" s="201"/>
      <c r="GM169" s="201">
        <f t="shared" si="44"/>
        <v>20</v>
      </c>
      <c r="GN169" s="201"/>
      <c r="GO169" s="201"/>
      <c r="GP169" s="201"/>
      <c r="GQ169" s="201"/>
      <c r="GR169" s="201"/>
      <c r="GS169" s="201"/>
      <c r="GT169" s="201">
        <f t="shared" si="45"/>
        <v>0</v>
      </c>
      <c r="GU169" s="201"/>
      <c r="GV169" s="201"/>
      <c r="GW169" s="201"/>
      <c r="GX169" s="201"/>
      <c r="GY169" s="201"/>
      <c r="GZ169" s="201"/>
      <c r="HA169" s="201">
        <f t="shared" si="46"/>
        <v>20</v>
      </c>
      <c r="HB169" s="201"/>
      <c r="HC169" s="201"/>
      <c r="HD169" s="201"/>
      <c r="HE169" s="201"/>
      <c r="HF169" s="201"/>
      <c r="HG169" s="201"/>
      <c r="HH169" s="201">
        <f t="shared" si="47"/>
        <v>0</v>
      </c>
      <c r="HI169" s="201"/>
      <c r="HJ169" s="201"/>
      <c r="HK169" s="201"/>
      <c r="HL169" s="201"/>
      <c r="HM169" s="201"/>
      <c r="HN169" s="201"/>
      <c r="HO169" s="201">
        <f t="shared" si="48"/>
        <v>0</v>
      </c>
      <c r="HP169" s="201"/>
      <c r="HQ169" s="201"/>
      <c r="HR169" s="201"/>
      <c r="HS169" s="201"/>
      <c r="HT169" s="201"/>
      <c r="HU169" s="201"/>
      <c r="HV169" s="201">
        <f t="shared" si="49"/>
        <v>0</v>
      </c>
      <c r="HW169" s="201"/>
      <c r="HX169" s="201"/>
      <c r="HY169" s="201"/>
      <c r="HZ169" s="201"/>
      <c r="IA169" s="201"/>
      <c r="IB169" s="201"/>
      <c r="IC169" s="201">
        <f t="shared" si="50"/>
        <v>0</v>
      </c>
      <c r="ID169" s="201"/>
      <c r="IE169" s="201"/>
      <c r="IF169" s="201"/>
      <c r="IG169" s="201"/>
      <c r="IH169" s="201"/>
      <c r="II169" s="201"/>
      <c r="IJ169" s="201">
        <f t="shared" si="51"/>
        <v>20</v>
      </c>
      <c r="IK169" s="201"/>
      <c r="IL169" s="201"/>
      <c r="IM169" s="201"/>
      <c r="IN169" s="201"/>
      <c r="IO169" s="201"/>
      <c r="IP169" s="201"/>
      <c r="IQ169" s="201">
        <f t="shared" si="52"/>
        <v>20</v>
      </c>
      <c r="IR169" s="201"/>
      <c r="IS169" s="201"/>
      <c r="IT169" s="201"/>
      <c r="IU169" s="201"/>
      <c r="IV169" s="201"/>
      <c r="IW169" s="201"/>
      <c r="IX169" s="201">
        <f t="shared" si="53"/>
        <v>0</v>
      </c>
      <c r="IY169" s="201"/>
      <c r="IZ169" s="201"/>
      <c r="JA169" s="201"/>
      <c r="JB169" s="201"/>
      <c r="JC169" s="201"/>
      <c r="JD169" s="201"/>
      <c r="JE169" s="201">
        <f t="shared" si="54"/>
        <v>20</v>
      </c>
      <c r="JF169" s="201"/>
      <c r="JG169" s="201"/>
      <c r="JH169" s="201"/>
      <c r="JI169" s="201"/>
      <c r="JJ169" s="201"/>
      <c r="JK169" s="201"/>
      <c r="JL169" s="201" t="e">
        <f t="shared" si="55"/>
        <v>#REF!</v>
      </c>
      <c r="JM169" s="201"/>
      <c r="JN169" s="201"/>
      <c r="JO169" s="201"/>
      <c r="JP169" s="201"/>
      <c r="JQ169" s="201"/>
      <c r="JR169" s="201"/>
      <c r="JS169" s="201">
        <f t="shared" si="56"/>
        <v>0</v>
      </c>
      <c r="JT169" s="201"/>
      <c r="JU169" s="201"/>
      <c r="JV169" s="201"/>
      <c r="JW169" s="201"/>
      <c r="JX169" s="201"/>
      <c r="JY169" s="201"/>
      <c r="JZ169" s="201">
        <f t="shared" si="57"/>
        <v>0</v>
      </c>
      <c r="KA169" s="201"/>
      <c r="KB169" s="201"/>
      <c r="KC169" s="201"/>
      <c r="KD169" s="201"/>
      <c r="KE169" s="201"/>
      <c r="KF169" s="201"/>
      <c r="KG169" s="201">
        <f t="shared" si="58"/>
        <v>20</v>
      </c>
      <c r="KH169" s="201"/>
      <c r="KI169" s="201"/>
      <c r="KJ169" s="201"/>
      <c r="KK169" s="201"/>
      <c r="KL169" s="201"/>
      <c r="KM169" s="201"/>
      <c r="KN169" s="201">
        <f t="shared" si="59"/>
        <v>0</v>
      </c>
      <c r="KO169" s="201"/>
      <c r="KP169" s="201"/>
      <c r="KQ169" s="201"/>
      <c r="KR169" s="201"/>
      <c r="KS169" s="201"/>
      <c r="KT169" s="201"/>
      <c r="KU169" s="201">
        <f t="shared" si="60"/>
        <v>0</v>
      </c>
      <c r="KV169" s="201"/>
      <c r="KW169" s="201"/>
      <c r="KX169" s="201"/>
      <c r="KY169" s="201"/>
      <c r="KZ169" s="201"/>
      <c r="LA169" s="201"/>
      <c r="LB169" s="201" t="str">
        <f t="shared" si="61"/>
        <v/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>
        <f t="shared" si="42"/>
        <v>0</v>
      </c>
      <c r="FZ170" s="201"/>
      <c r="GA170" s="201"/>
      <c r="GB170" s="201"/>
      <c r="GC170" s="201"/>
      <c r="GD170" s="201"/>
      <c r="GE170" s="201"/>
      <c r="GF170" s="201">
        <f t="shared" si="43"/>
        <v>0</v>
      </c>
      <c r="GG170" s="201"/>
      <c r="GH170" s="201"/>
      <c r="GI170" s="201"/>
      <c r="GJ170" s="201"/>
      <c r="GK170" s="201"/>
      <c r="GL170" s="201"/>
      <c r="GM170" s="201">
        <f t="shared" si="44"/>
        <v>0</v>
      </c>
      <c r="GN170" s="201"/>
      <c r="GO170" s="201"/>
      <c r="GP170" s="201"/>
      <c r="GQ170" s="201"/>
      <c r="GR170" s="201"/>
      <c r="GS170" s="201"/>
      <c r="GT170" s="201">
        <f t="shared" si="45"/>
        <v>0</v>
      </c>
      <c r="GU170" s="201"/>
      <c r="GV170" s="201"/>
      <c r="GW170" s="201"/>
      <c r="GX170" s="201"/>
      <c r="GY170" s="201"/>
      <c r="GZ170" s="201"/>
      <c r="HA170" s="201">
        <f t="shared" si="46"/>
        <v>0</v>
      </c>
      <c r="HB170" s="201"/>
      <c r="HC170" s="201"/>
      <c r="HD170" s="201"/>
      <c r="HE170" s="201"/>
      <c r="HF170" s="201"/>
      <c r="HG170" s="201"/>
      <c r="HH170" s="201">
        <f t="shared" si="47"/>
        <v>0</v>
      </c>
      <c r="HI170" s="201"/>
      <c r="HJ170" s="201"/>
      <c r="HK170" s="201"/>
      <c r="HL170" s="201"/>
      <c r="HM170" s="201"/>
      <c r="HN170" s="201"/>
      <c r="HO170" s="201">
        <f t="shared" si="48"/>
        <v>0</v>
      </c>
      <c r="HP170" s="201"/>
      <c r="HQ170" s="201"/>
      <c r="HR170" s="201"/>
      <c r="HS170" s="201"/>
      <c r="HT170" s="201"/>
      <c r="HU170" s="201"/>
      <c r="HV170" s="201">
        <f t="shared" si="49"/>
        <v>0</v>
      </c>
      <c r="HW170" s="201"/>
      <c r="HX170" s="201"/>
      <c r="HY170" s="201"/>
      <c r="HZ170" s="201"/>
      <c r="IA170" s="201"/>
      <c r="IB170" s="201"/>
      <c r="IC170" s="201">
        <f t="shared" si="50"/>
        <v>0</v>
      </c>
      <c r="ID170" s="201"/>
      <c r="IE170" s="201"/>
      <c r="IF170" s="201"/>
      <c r="IG170" s="201"/>
      <c r="IH170" s="201"/>
      <c r="II170" s="201"/>
      <c r="IJ170" s="201">
        <f t="shared" si="51"/>
        <v>0</v>
      </c>
      <c r="IK170" s="201"/>
      <c r="IL170" s="201"/>
      <c r="IM170" s="201"/>
      <c r="IN170" s="201"/>
      <c r="IO170" s="201"/>
      <c r="IP170" s="201"/>
      <c r="IQ170" s="201">
        <f t="shared" si="52"/>
        <v>0</v>
      </c>
      <c r="IR170" s="201"/>
      <c r="IS170" s="201"/>
      <c r="IT170" s="201"/>
      <c r="IU170" s="201"/>
      <c r="IV170" s="201"/>
      <c r="IW170" s="201"/>
      <c r="IX170" s="201">
        <f t="shared" si="53"/>
        <v>0</v>
      </c>
      <c r="IY170" s="201"/>
      <c r="IZ170" s="201"/>
      <c r="JA170" s="201"/>
      <c r="JB170" s="201"/>
      <c r="JC170" s="201"/>
      <c r="JD170" s="201"/>
      <c r="JE170" s="201">
        <f t="shared" si="54"/>
        <v>0</v>
      </c>
      <c r="JF170" s="201"/>
      <c r="JG170" s="201"/>
      <c r="JH170" s="201"/>
      <c r="JI170" s="201"/>
      <c r="JJ170" s="201"/>
      <c r="JK170" s="201"/>
      <c r="JL170" s="201" t="e">
        <f t="shared" si="55"/>
        <v>#REF!</v>
      </c>
      <c r="JM170" s="201"/>
      <c r="JN170" s="201"/>
      <c r="JO170" s="201"/>
      <c r="JP170" s="201"/>
      <c r="JQ170" s="201"/>
      <c r="JR170" s="201"/>
      <c r="JS170" s="201">
        <f t="shared" si="56"/>
        <v>0</v>
      </c>
      <c r="JT170" s="201"/>
      <c r="JU170" s="201"/>
      <c r="JV170" s="201"/>
      <c r="JW170" s="201"/>
      <c r="JX170" s="201"/>
      <c r="JY170" s="201"/>
      <c r="JZ170" s="201">
        <f t="shared" si="57"/>
        <v>0</v>
      </c>
      <c r="KA170" s="201"/>
      <c r="KB170" s="201"/>
      <c r="KC170" s="201"/>
      <c r="KD170" s="201"/>
      <c r="KE170" s="201"/>
      <c r="KF170" s="201"/>
      <c r="KG170" s="201">
        <f t="shared" si="58"/>
        <v>0</v>
      </c>
      <c r="KH170" s="201"/>
      <c r="KI170" s="201"/>
      <c r="KJ170" s="201"/>
      <c r="KK170" s="201"/>
      <c r="KL170" s="201"/>
      <c r="KM170" s="201"/>
      <c r="KN170" s="201">
        <f t="shared" si="59"/>
        <v>0</v>
      </c>
      <c r="KO170" s="201"/>
      <c r="KP170" s="201"/>
      <c r="KQ170" s="201"/>
      <c r="KR170" s="201"/>
      <c r="KS170" s="201"/>
      <c r="KT170" s="201"/>
      <c r="KU170" s="201">
        <f t="shared" si="60"/>
        <v>0</v>
      </c>
      <c r="KV170" s="201"/>
      <c r="KW170" s="201"/>
      <c r="KX170" s="201"/>
      <c r="KY170" s="201"/>
      <c r="KZ170" s="201"/>
      <c r="LA170" s="201"/>
      <c r="LB170" s="201" t="str">
        <f t="shared" si="61"/>
        <v/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>
        <f t="shared" si="42"/>
        <v>0</v>
      </c>
      <c r="FZ171" s="201"/>
      <c r="GA171" s="201"/>
      <c r="GB171" s="201"/>
      <c r="GC171" s="201"/>
      <c r="GD171" s="201"/>
      <c r="GE171" s="201"/>
      <c r="GF171" s="201">
        <f t="shared" si="43"/>
        <v>0</v>
      </c>
      <c r="GG171" s="201"/>
      <c r="GH171" s="201"/>
      <c r="GI171" s="201"/>
      <c r="GJ171" s="201"/>
      <c r="GK171" s="201"/>
      <c r="GL171" s="201"/>
      <c r="GM171" s="201">
        <f t="shared" si="44"/>
        <v>0</v>
      </c>
      <c r="GN171" s="201"/>
      <c r="GO171" s="201"/>
      <c r="GP171" s="201"/>
      <c r="GQ171" s="201"/>
      <c r="GR171" s="201"/>
      <c r="GS171" s="201"/>
      <c r="GT171" s="201">
        <f t="shared" si="45"/>
        <v>0</v>
      </c>
      <c r="GU171" s="201"/>
      <c r="GV171" s="201"/>
      <c r="GW171" s="201"/>
      <c r="GX171" s="201"/>
      <c r="GY171" s="201"/>
      <c r="GZ171" s="201"/>
      <c r="HA171" s="201">
        <f t="shared" si="46"/>
        <v>20</v>
      </c>
      <c r="HB171" s="201"/>
      <c r="HC171" s="201"/>
      <c r="HD171" s="201"/>
      <c r="HE171" s="201"/>
      <c r="HF171" s="201"/>
      <c r="HG171" s="201"/>
      <c r="HH171" s="201">
        <f t="shared" si="47"/>
        <v>20</v>
      </c>
      <c r="HI171" s="201"/>
      <c r="HJ171" s="201"/>
      <c r="HK171" s="201"/>
      <c r="HL171" s="201"/>
      <c r="HM171" s="201"/>
      <c r="HN171" s="201"/>
      <c r="HO171" s="201">
        <f t="shared" si="48"/>
        <v>0</v>
      </c>
      <c r="HP171" s="201"/>
      <c r="HQ171" s="201"/>
      <c r="HR171" s="201"/>
      <c r="HS171" s="201"/>
      <c r="HT171" s="201"/>
      <c r="HU171" s="201"/>
      <c r="HV171" s="201">
        <f t="shared" si="49"/>
        <v>0</v>
      </c>
      <c r="HW171" s="201"/>
      <c r="HX171" s="201"/>
      <c r="HY171" s="201"/>
      <c r="HZ171" s="201"/>
      <c r="IA171" s="201"/>
      <c r="IB171" s="201"/>
      <c r="IC171" s="201">
        <f t="shared" si="50"/>
        <v>0</v>
      </c>
      <c r="ID171" s="201"/>
      <c r="IE171" s="201"/>
      <c r="IF171" s="201"/>
      <c r="IG171" s="201"/>
      <c r="IH171" s="201"/>
      <c r="II171" s="201"/>
      <c r="IJ171" s="201">
        <f t="shared" si="51"/>
        <v>0</v>
      </c>
      <c r="IK171" s="201"/>
      <c r="IL171" s="201"/>
      <c r="IM171" s="201"/>
      <c r="IN171" s="201"/>
      <c r="IO171" s="201"/>
      <c r="IP171" s="201"/>
      <c r="IQ171" s="201">
        <f t="shared" si="52"/>
        <v>20</v>
      </c>
      <c r="IR171" s="201"/>
      <c r="IS171" s="201"/>
      <c r="IT171" s="201"/>
      <c r="IU171" s="201"/>
      <c r="IV171" s="201"/>
      <c r="IW171" s="201"/>
      <c r="IX171" s="201">
        <f t="shared" si="53"/>
        <v>0</v>
      </c>
      <c r="IY171" s="201"/>
      <c r="IZ171" s="201"/>
      <c r="JA171" s="201"/>
      <c r="JB171" s="201"/>
      <c r="JC171" s="201"/>
      <c r="JD171" s="201"/>
      <c r="JE171" s="201">
        <f t="shared" si="54"/>
        <v>0</v>
      </c>
      <c r="JF171" s="201"/>
      <c r="JG171" s="201"/>
      <c r="JH171" s="201"/>
      <c r="JI171" s="201"/>
      <c r="JJ171" s="201"/>
      <c r="JK171" s="201"/>
      <c r="JL171" s="201" t="e">
        <f t="shared" si="55"/>
        <v>#REF!</v>
      </c>
      <c r="JM171" s="201"/>
      <c r="JN171" s="201"/>
      <c r="JO171" s="201"/>
      <c r="JP171" s="201"/>
      <c r="JQ171" s="201"/>
      <c r="JR171" s="201"/>
      <c r="JS171" s="201">
        <f t="shared" si="56"/>
        <v>0</v>
      </c>
      <c r="JT171" s="201"/>
      <c r="JU171" s="201"/>
      <c r="JV171" s="201"/>
      <c r="JW171" s="201"/>
      <c r="JX171" s="201"/>
      <c r="JY171" s="201"/>
      <c r="JZ171" s="201">
        <f t="shared" si="57"/>
        <v>0</v>
      </c>
      <c r="KA171" s="201"/>
      <c r="KB171" s="201"/>
      <c r="KC171" s="201"/>
      <c r="KD171" s="201"/>
      <c r="KE171" s="201"/>
      <c r="KF171" s="201"/>
      <c r="KG171" s="201">
        <f t="shared" si="58"/>
        <v>0</v>
      </c>
      <c r="KH171" s="201"/>
      <c r="KI171" s="201"/>
      <c r="KJ171" s="201"/>
      <c r="KK171" s="201"/>
      <c r="KL171" s="201"/>
      <c r="KM171" s="201"/>
      <c r="KN171" s="201">
        <f t="shared" si="59"/>
        <v>0</v>
      </c>
      <c r="KO171" s="201"/>
      <c r="KP171" s="201"/>
      <c r="KQ171" s="201"/>
      <c r="KR171" s="201"/>
      <c r="KS171" s="201"/>
      <c r="KT171" s="201"/>
      <c r="KU171" s="201">
        <f t="shared" si="60"/>
        <v>0</v>
      </c>
      <c r="KV171" s="201"/>
      <c r="KW171" s="201"/>
      <c r="KX171" s="201"/>
      <c r="KY171" s="201"/>
      <c r="KZ171" s="201"/>
      <c r="LA171" s="201"/>
      <c r="LB171" s="201" t="str">
        <f t="shared" si="61"/>
        <v/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>
        <f t="shared" si="42"/>
        <v>0</v>
      </c>
      <c r="FZ172" s="201"/>
      <c r="GA172" s="201"/>
      <c r="GB172" s="201"/>
      <c r="GC172" s="201"/>
      <c r="GD172" s="201"/>
      <c r="GE172" s="201"/>
      <c r="GF172" s="201">
        <f t="shared" si="43"/>
        <v>20</v>
      </c>
      <c r="GG172" s="201"/>
      <c r="GH172" s="201"/>
      <c r="GI172" s="201"/>
      <c r="GJ172" s="201"/>
      <c r="GK172" s="201"/>
      <c r="GL172" s="201"/>
      <c r="GM172" s="201">
        <f t="shared" si="44"/>
        <v>20</v>
      </c>
      <c r="GN172" s="201"/>
      <c r="GO172" s="201"/>
      <c r="GP172" s="201"/>
      <c r="GQ172" s="201"/>
      <c r="GR172" s="201"/>
      <c r="GS172" s="201"/>
      <c r="GT172" s="201">
        <f t="shared" si="45"/>
        <v>20</v>
      </c>
      <c r="GU172" s="201"/>
      <c r="GV172" s="201"/>
      <c r="GW172" s="201"/>
      <c r="GX172" s="201"/>
      <c r="GY172" s="201"/>
      <c r="GZ172" s="201"/>
      <c r="HA172" s="201">
        <f t="shared" si="46"/>
        <v>0</v>
      </c>
      <c r="HB172" s="201"/>
      <c r="HC172" s="201"/>
      <c r="HD172" s="201"/>
      <c r="HE172" s="201"/>
      <c r="HF172" s="201"/>
      <c r="HG172" s="201"/>
      <c r="HH172" s="201">
        <f t="shared" si="47"/>
        <v>0</v>
      </c>
      <c r="HI172" s="201"/>
      <c r="HJ172" s="201"/>
      <c r="HK172" s="201"/>
      <c r="HL172" s="201"/>
      <c r="HM172" s="201"/>
      <c r="HN172" s="201"/>
      <c r="HO172" s="201">
        <f t="shared" si="48"/>
        <v>20</v>
      </c>
      <c r="HP172" s="201"/>
      <c r="HQ172" s="201"/>
      <c r="HR172" s="201"/>
      <c r="HS172" s="201"/>
      <c r="HT172" s="201"/>
      <c r="HU172" s="201"/>
      <c r="HV172" s="201">
        <f t="shared" si="49"/>
        <v>20</v>
      </c>
      <c r="HW172" s="201"/>
      <c r="HX172" s="201"/>
      <c r="HY172" s="201"/>
      <c r="HZ172" s="201"/>
      <c r="IA172" s="201"/>
      <c r="IB172" s="201"/>
      <c r="IC172" s="201">
        <f t="shared" si="50"/>
        <v>0</v>
      </c>
      <c r="ID172" s="201"/>
      <c r="IE172" s="201"/>
      <c r="IF172" s="201"/>
      <c r="IG172" s="201"/>
      <c r="IH172" s="201"/>
      <c r="II172" s="201"/>
      <c r="IJ172" s="201">
        <f t="shared" si="51"/>
        <v>0</v>
      </c>
      <c r="IK172" s="201"/>
      <c r="IL172" s="201"/>
      <c r="IM172" s="201"/>
      <c r="IN172" s="201"/>
      <c r="IO172" s="201"/>
      <c r="IP172" s="201"/>
      <c r="IQ172" s="201">
        <f t="shared" si="52"/>
        <v>20</v>
      </c>
      <c r="IR172" s="201"/>
      <c r="IS172" s="201"/>
      <c r="IT172" s="201"/>
      <c r="IU172" s="201"/>
      <c r="IV172" s="201"/>
      <c r="IW172" s="201"/>
      <c r="IX172" s="201">
        <f t="shared" si="53"/>
        <v>0</v>
      </c>
      <c r="IY172" s="201"/>
      <c r="IZ172" s="201"/>
      <c r="JA172" s="201"/>
      <c r="JB172" s="201"/>
      <c r="JC172" s="201"/>
      <c r="JD172" s="201"/>
      <c r="JE172" s="201">
        <f t="shared" si="54"/>
        <v>0</v>
      </c>
      <c r="JF172" s="201"/>
      <c r="JG172" s="201"/>
      <c r="JH172" s="201"/>
      <c r="JI172" s="201"/>
      <c r="JJ172" s="201"/>
      <c r="JK172" s="201"/>
      <c r="JL172" s="201" t="e">
        <f t="shared" si="55"/>
        <v>#REF!</v>
      </c>
      <c r="JM172" s="201"/>
      <c r="JN172" s="201"/>
      <c r="JO172" s="201"/>
      <c r="JP172" s="201"/>
      <c r="JQ172" s="201"/>
      <c r="JR172" s="201"/>
      <c r="JS172" s="201">
        <f t="shared" si="56"/>
        <v>0</v>
      </c>
      <c r="JT172" s="201"/>
      <c r="JU172" s="201"/>
      <c r="JV172" s="201"/>
      <c r="JW172" s="201"/>
      <c r="JX172" s="201"/>
      <c r="JY172" s="201"/>
      <c r="JZ172" s="201">
        <f t="shared" si="57"/>
        <v>0</v>
      </c>
      <c r="KA172" s="201"/>
      <c r="KB172" s="201"/>
      <c r="KC172" s="201"/>
      <c r="KD172" s="201"/>
      <c r="KE172" s="201"/>
      <c r="KF172" s="201"/>
      <c r="KG172" s="201">
        <f t="shared" si="58"/>
        <v>20</v>
      </c>
      <c r="KH172" s="201"/>
      <c r="KI172" s="201"/>
      <c r="KJ172" s="201"/>
      <c r="KK172" s="201"/>
      <c r="KL172" s="201"/>
      <c r="KM172" s="201"/>
      <c r="KN172" s="201">
        <f t="shared" si="59"/>
        <v>0</v>
      </c>
      <c r="KO172" s="201"/>
      <c r="KP172" s="201"/>
      <c r="KQ172" s="201"/>
      <c r="KR172" s="201"/>
      <c r="KS172" s="201"/>
      <c r="KT172" s="201"/>
      <c r="KU172" s="201">
        <f t="shared" si="60"/>
        <v>20</v>
      </c>
      <c r="KV172" s="201"/>
      <c r="KW172" s="201"/>
      <c r="KX172" s="201"/>
      <c r="KY172" s="201"/>
      <c r="KZ172" s="201"/>
      <c r="LA172" s="201"/>
      <c r="LB172" s="201" t="str">
        <f t="shared" si="61"/>
        <v/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>
        <f t="shared" si="42"/>
        <v>0</v>
      </c>
      <c r="FZ173" s="201"/>
      <c r="GA173" s="201"/>
      <c r="GB173" s="201"/>
      <c r="GC173" s="201"/>
      <c r="GD173" s="201"/>
      <c r="GE173" s="201"/>
      <c r="GF173" s="201">
        <f t="shared" si="43"/>
        <v>0</v>
      </c>
      <c r="GG173" s="201"/>
      <c r="GH173" s="201"/>
      <c r="GI173" s="201"/>
      <c r="GJ173" s="201"/>
      <c r="GK173" s="201"/>
      <c r="GL173" s="201"/>
      <c r="GM173" s="201">
        <f t="shared" si="44"/>
        <v>0</v>
      </c>
      <c r="GN173" s="201"/>
      <c r="GO173" s="201"/>
      <c r="GP173" s="201"/>
      <c r="GQ173" s="201"/>
      <c r="GR173" s="201"/>
      <c r="GS173" s="201"/>
      <c r="GT173" s="201">
        <f t="shared" si="45"/>
        <v>0</v>
      </c>
      <c r="GU173" s="201"/>
      <c r="GV173" s="201"/>
      <c r="GW173" s="201"/>
      <c r="GX173" s="201"/>
      <c r="GY173" s="201"/>
      <c r="GZ173" s="201"/>
      <c r="HA173" s="201">
        <f t="shared" si="46"/>
        <v>0</v>
      </c>
      <c r="HB173" s="201"/>
      <c r="HC173" s="201"/>
      <c r="HD173" s="201"/>
      <c r="HE173" s="201"/>
      <c r="HF173" s="201"/>
      <c r="HG173" s="201"/>
      <c r="HH173" s="201">
        <f t="shared" si="47"/>
        <v>0</v>
      </c>
      <c r="HI173" s="201"/>
      <c r="HJ173" s="201"/>
      <c r="HK173" s="201"/>
      <c r="HL173" s="201"/>
      <c r="HM173" s="201"/>
      <c r="HN173" s="201"/>
      <c r="HO173" s="201">
        <f t="shared" si="48"/>
        <v>0</v>
      </c>
      <c r="HP173" s="201"/>
      <c r="HQ173" s="201"/>
      <c r="HR173" s="201"/>
      <c r="HS173" s="201"/>
      <c r="HT173" s="201"/>
      <c r="HU173" s="201"/>
      <c r="HV173" s="201">
        <f t="shared" si="49"/>
        <v>0</v>
      </c>
      <c r="HW173" s="201"/>
      <c r="HX173" s="201"/>
      <c r="HY173" s="201"/>
      <c r="HZ173" s="201"/>
      <c r="IA173" s="201"/>
      <c r="IB173" s="201"/>
      <c r="IC173" s="201">
        <f t="shared" si="50"/>
        <v>0</v>
      </c>
      <c r="ID173" s="201"/>
      <c r="IE173" s="201"/>
      <c r="IF173" s="201"/>
      <c r="IG173" s="201"/>
      <c r="IH173" s="201"/>
      <c r="II173" s="201"/>
      <c r="IJ173" s="201">
        <f t="shared" si="51"/>
        <v>0</v>
      </c>
      <c r="IK173" s="201"/>
      <c r="IL173" s="201"/>
      <c r="IM173" s="201"/>
      <c r="IN173" s="201"/>
      <c r="IO173" s="201"/>
      <c r="IP173" s="201"/>
      <c r="IQ173" s="201">
        <f t="shared" si="52"/>
        <v>0</v>
      </c>
      <c r="IR173" s="201"/>
      <c r="IS173" s="201"/>
      <c r="IT173" s="201"/>
      <c r="IU173" s="201"/>
      <c r="IV173" s="201"/>
      <c r="IW173" s="201"/>
      <c r="IX173" s="201">
        <f t="shared" si="53"/>
        <v>0</v>
      </c>
      <c r="IY173" s="201"/>
      <c r="IZ173" s="201"/>
      <c r="JA173" s="201"/>
      <c r="JB173" s="201"/>
      <c r="JC173" s="201"/>
      <c r="JD173" s="201"/>
      <c r="JE173" s="201">
        <f t="shared" si="54"/>
        <v>0</v>
      </c>
      <c r="JF173" s="201"/>
      <c r="JG173" s="201"/>
      <c r="JH173" s="201"/>
      <c r="JI173" s="201"/>
      <c r="JJ173" s="201"/>
      <c r="JK173" s="201"/>
      <c r="JL173" s="201" t="e">
        <f t="shared" si="55"/>
        <v>#REF!</v>
      </c>
      <c r="JM173" s="201"/>
      <c r="JN173" s="201"/>
      <c r="JO173" s="201"/>
      <c r="JP173" s="201"/>
      <c r="JQ173" s="201"/>
      <c r="JR173" s="201"/>
      <c r="JS173" s="201">
        <f t="shared" si="56"/>
        <v>0</v>
      </c>
      <c r="JT173" s="201"/>
      <c r="JU173" s="201"/>
      <c r="JV173" s="201"/>
      <c r="JW173" s="201"/>
      <c r="JX173" s="201"/>
      <c r="JY173" s="201"/>
      <c r="JZ173" s="201">
        <f t="shared" si="57"/>
        <v>0</v>
      </c>
      <c r="KA173" s="201"/>
      <c r="KB173" s="201"/>
      <c r="KC173" s="201"/>
      <c r="KD173" s="201"/>
      <c r="KE173" s="201"/>
      <c r="KF173" s="201"/>
      <c r="KG173" s="201">
        <f t="shared" si="58"/>
        <v>0</v>
      </c>
      <c r="KH173" s="201"/>
      <c r="KI173" s="201"/>
      <c r="KJ173" s="201"/>
      <c r="KK173" s="201"/>
      <c r="KL173" s="201"/>
      <c r="KM173" s="201"/>
      <c r="KN173" s="201">
        <f t="shared" si="59"/>
        <v>0</v>
      </c>
      <c r="KO173" s="201"/>
      <c r="KP173" s="201"/>
      <c r="KQ173" s="201"/>
      <c r="KR173" s="201"/>
      <c r="KS173" s="201"/>
      <c r="KT173" s="201"/>
      <c r="KU173" s="201">
        <f t="shared" si="60"/>
        <v>0</v>
      </c>
      <c r="KV173" s="201"/>
      <c r="KW173" s="201"/>
      <c r="KX173" s="201"/>
      <c r="KY173" s="201"/>
      <c r="KZ173" s="201"/>
      <c r="LA173" s="201"/>
      <c r="LB173" s="201" t="str">
        <f t="shared" si="61"/>
        <v/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>
        <f t="shared" si="42"/>
        <v>0</v>
      </c>
      <c r="FZ174" s="201"/>
      <c r="GA174" s="201"/>
      <c r="GB174" s="201"/>
      <c r="GC174" s="201"/>
      <c r="GD174" s="201"/>
      <c r="GE174" s="201"/>
      <c r="GF174" s="201">
        <f t="shared" si="43"/>
        <v>0</v>
      </c>
      <c r="GG174" s="201"/>
      <c r="GH174" s="201"/>
      <c r="GI174" s="201"/>
      <c r="GJ174" s="201"/>
      <c r="GK174" s="201"/>
      <c r="GL174" s="201"/>
      <c r="GM174" s="201">
        <f t="shared" si="44"/>
        <v>0</v>
      </c>
      <c r="GN174" s="201"/>
      <c r="GO174" s="201"/>
      <c r="GP174" s="201"/>
      <c r="GQ174" s="201"/>
      <c r="GR174" s="201"/>
      <c r="GS174" s="201"/>
      <c r="GT174" s="201">
        <f t="shared" si="45"/>
        <v>0</v>
      </c>
      <c r="GU174" s="201"/>
      <c r="GV174" s="201"/>
      <c r="GW174" s="201"/>
      <c r="GX174" s="201"/>
      <c r="GY174" s="201"/>
      <c r="GZ174" s="201"/>
      <c r="HA174" s="201">
        <f t="shared" si="46"/>
        <v>0</v>
      </c>
      <c r="HB174" s="201"/>
      <c r="HC174" s="201"/>
      <c r="HD174" s="201"/>
      <c r="HE174" s="201"/>
      <c r="HF174" s="201"/>
      <c r="HG174" s="201"/>
      <c r="HH174" s="201">
        <f t="shared" si="47"/>
        <v>0</v>
      </c>
      <c r="HI174" s="201"/>
      <c r="HJ174" s="201"/>
      <c r="HK174" s="201"/>
      <c r="HL174" s="201"/>
      <c r="HM174" s="201"/>
      <c r="HN174" s="201"/>
      <c r="HO174" s="201">
        <f t="shared" si="48"/>
        <v>0</v>
      </c>
      <c r="HP174" s="201"/>
      <c r="HQ174" s="201"/>
      <c r="HR174" s="201"/>
      <c r="HS174" s="201"/>
      <c r="HT174" s="201"/>
      <c r="HU174" s="201"/>
      <c r="HV174" s="201">
        <f t="shared" si="49"/>
        <v>0</v>
      </c>
      <c r="HW174" s="201"/>
      <c r="HX174" s="201"/>
      <c r="HY174" s="201"/>
      <c r="HZ174" s="201"/>
      <c r="IA174" s="201"/>
      <c r="IB174" s="201"/>
      <c r="IC174" s="201">
        <f t="shared" si="50"/>
        <v>0</v>
      </c>
      <c r="ID174" s="201"/>
      <c r="IE174" s="201"/>
      <c r="IF174" s="201"/>
      <c r="IG174" s="201"/>
      <c r="IH174" s="201"/>
      <c r="II174" s="201"/>
      <c r="IJ174" s="201">
        <f t="shared" si="51"/>
        <v>0</v>
      </c>
      <c r="IK174" s="201"/>
      <c r="IL174" s="201"/>
      <c r="IM174" s="201"/>
      <c r="IN174" s="201"/>
      <c r="IO174" s="201"/>
      <c r="IP174" s="201"/>
      <c r="IQ174" s="201">
        <f t="shared" si="52"/>
        <v>0</v>
      </c>
      <c r="IR174" s="201"/>
      <c r="IS174" s="201"/>
      <c r="IT174" s="201"/>
      <c r="IU174" s="201"/>
      <c r="IV174" s="201"/>
      <c r="IW174" s="201"/>
      <c r="IX174" s="201">
        <f t="shared" si="53"/>
        <v>0</v>
      </c>
      <c r="IY174" s="201"/>
      <c r="IZ174" s="201"/>
      <c r="JA174" s="201"/>
      <c r="JB174" s="201"/>
      <c r="JC174" s="201"/>
      <c r="JD174" s="201"/>
      <c r="JE174" s="201">
        <f t="shared" si="54"/>
        <v>0</v>
      </c>
      <c r="JF174" s="201"/>
      <c r="JG174" s="201"/>
      <c r="JH174" s="201"/>
      <c r="JI174" s="201"/>
      <c r="JJ174" s="201"/>
      <c r="JK174" s="201"/>
      <c r="JL174" s="201" t="e">
        <f t="shared" si="55"/>
        <v>#REF!</v>
      </c>
      <c r="JM174" s="201"/>
      <c r="JN174" s="201"/>
      <c r="JO174" s="201"/>
      <c r="JP174" s="201"/>
      <c r="JQ174" s="201"/>
      <c r="JR174" s="201"/>
      <c r="JS174" s="201">
        <f t="shared" si="56"/>
        <v>0</v>
      </c>
      <c r="JT174" s="201"/>
      <c r="JU174" s="201"/>
      <c r="JV174" s="201"/>
      <c r="JW174" s="201"/>
      <c r="JX174" s="201"/>
      <c r="JY174" s="201"/>
      <c r="JZ174" s="201">
        <f t="shared" si="57"/>
        <v>0</v>
      </c>
      <c r="KA174" s="201"/>
      <c r="KB174" s="201"/>
      <c r="KC174" s="201"/>
      <c r="KD174" s="201"/>
      <c r="KE174" s="201"/>
      <c r="KF174" s="201"/>
      <c r="KG174" s="201">
        <f t="shared" si="58"/>
        <v>0</v>
      </c>
      <c r="KH174" s="201"/>
      <c r="KI174" s="201"/>
      <c r="KJ174" s="201"/>
      <c r="KK174" s="201"/>
      <c r="KL174" s="201"/>
      <c r="KM174" s="201"/>
      <c r="KN174" s="201">
        <f t="shared" si="59"/>
        <v>0</v>
      </c>
      <c r="KO174" s="201"/>
      <c r="KP174" s="201"/>
      <c r="KQ174" s="201"/>
      <c r="KR174" s="201"/>
      <c r="KS174" s="201"/>
      <c r="KT174" s="201"/>
      <c r="KU174" s="201">
        <f t="shared" si="60"/>
        <v>0</v>
      </c>
      <c r="KV174" s="201"/>
      <c r="KW174" s="201"/>
      <c r="KX174" s="201"/>
      <c r="KY174" s="201"/>
      <c r="KZ174" s="201"/>
      <c r="LA174" s="201"/>
      <c r="LB174" s="201" t="str">
        <f t="shared" si="61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>
        <f t="shared" ref="FY175:FY188" si="139">FY77</f>
        <v>0</v>
      </c>
      <c r="FZ175" s="201"/>
      <c r="GA175" s="201"/>
      <c r="GB175" s="201"/>
      <c r="GC175" s="201"/>
      <c r="GD175" s="201"/>
      <c r="GE175" s="201"/>
      <c r="GF175" s="201">
        <f t="shared" ref="GF175:GF188" si="140">GF77</f>
        <v>20</v>
      </c>
      <c r="GG175" s="201"/>
      <c r="GH175" s="201"/>
      <c r="GI175" s="201"/>
      <c r="GJ175" s="201"/>
      <c r="GK175" s="201"/>
      <c r="GL175" s="201"/>
      <c r="GM175" s="201">
        <f t="shared" ref="GM175:GM188" si="141">GM77</f>
        <v>0</v>
      </c>
      <c r="GN175" s="201"/>
      <c r="GO175" s="201"/>
      <c r="GP175" s="201"/>
      <c r="GQ175" s="201"/>
      <c r="GR175" s="201"/>
      <c r="GS175" s="201"/>
      <c r="GT175" s="201">
        <f t="shared" ref="GT175:GT188" si="142">GT77</f>
        <v>20</v>
      </c>
      <c r="GU175" s="201"/>
      <c r="GV175" s="201"/>
      <c r="GW175" s="201"/>
      <c r="GX175" s="201"/>
      <c r="GY175" s="201"/>
      <c r="GZ175" s="201"/>
      <c r="HA175" s="201">
        <f t="shared" ref="HA175:HA188" si="143">HA77</f>
        <v>20</v>
      </c>
      <c r="HB175" s="201"/>
      <c r="HC175" s="201"/>
      <c r="HD175" s="201"/>
      <c r="HE175" s="201"/>
      <c r="HF175" s="201"/>
      <c r="HG175" s="201"/>
      <c r="HH175" s="201">
        <f t="shared" ref="HH175:HH188" si="144">HH77</f>
        <v>0</v>
      </c>
      <c r="HI175" s="201"/>
      <c r="HJ175" s="201"/>
      <c r="HK175" s="201"/>
      <c r="HL175" s="201"/>
      <c r="HM175" s="201"/>
      <c r="HN175" s="201"/>
      <c r="HO175" s="201">
        <f t="shared" ref="HO175:HO188" si="145">HO77</f>
        <v>0</v>
      </c>
      <c r="HP175" s="201"/>
      <c r="HQ175" s="201"/>
      <c r="HR175" s="201"/>
      <c r="HS175" s="201"/>
      <c r="HT175" s="201"/>
      <c r="HU175" s="201"/>
      <c r="HV175" s="201">
        <f t="shared" ref="HV175:HV188" si="146">HV77</f>
        <v>0</v>
      </c>
      <c r="HW175" s="201"/>
      <c r="HX175" s="201"/>
      <c r="HY175" s="201"/>
      <c r="HZ175" s="201"/>
      <c r="IA175" s="201"/>
      <c r="IB175" s="201"/>
      <c r="IC175" s="201">
        <f t="shared" ref="IC175:IC188" si="147">IC77</f>
        <v>20</v>
      </c>
      <c r="ID175" s="201"/>
      <c r="IE175" s="201"/>
      <c r="IF175" s="201"/>
      <c r="IG175" s="201"/>
      <c r="IH175" s="201"/>
      <c r="II175" s="201"/>
      <c r="IJ175" s="201">
        <f t="shared" ref="IJ175:IJ188" si="148">IJ77</f>
        <v>20</v>
      </c>
      <c r="IK175" s="201"/>
      <c r="IL175" s="201"/>
      <c r="IM175" s="201"/>
      <c r="IN175" s="201"/>
      <c r="IO175" s="201"/>
      <c r="IP175" s="201"/>
      <c r="IQ175" s="201">
        <f t="shared" ref="IQ175:IQ188" si="149">IQ77</f>
        <v>20</v>
      </c>
      <c r="IR175" s="201"/>
      <c r="IS175" s="201"/>
      <c r="IT175" s="201"/>
      <c r="IU175" s="201"/>
      <c r="IV175" s="201"/>
      <c r="IW175" s="201"/>
      <c r="IX175" s="201">
        <f t="shared" ref="IX175:IX188" si="150">IX77</f>
        <v>0</v>
      </c>
      <c r="IY175" s="201"/>
      <c r="IZ175" s="201"/>
      <c r="JA175" s="201"/>
      <c r="JB175" s="201"/>
      <c r="JC175" s="201"/>
      <c r="JD175" s="201"/>
      <c r="JE175" s="201">
        <f t="shared" ref="JE175:JE188" si="151">JE77</f>
        <v>20</v>
      </c>
      <c r="JF175" s="201"/>
      <c r="JG175" s="201"/>
      <c r="JH175" s="201"/>
      <c r="JI175" s="201"/>
      <c r="JJ175" s="201"/>
      <c r="JK175" s="201"/>
      <c r="JL175" s="201" t="e">
        <f t="shared" ref="JL175:JL188" si="152">JL77</f>
        <v>#REF!</v>
      </c>
      <c r="JM175" s="201"/>
      <c r="JN175" s="201"/>
      <c r="JO175" s="201"/>
      <c r="JP175" s="201"/>
      <c r="JQ175" s="201"/>
      <c r="JR175" s="201"/>
      <c r="JS175" s="201">
        <f t="shared" ref="JS175:JS188" si="153">JS77</f>
        <v>20</v>
      </c>
      <c r="JT175" s="201"/>
      <c r="JU175" s="201"/>
      <c r="JV175" s="201"/>
      <c r="JW175" s="201"/>
      <c r="JX175" s="201"/>
      <c r="JY175" s="201"/>
      <c r="JZ175" s="201">
        <f t="shared" ref="JZ175:JZ188" si="154">JZ77</f>
        <v>0</v>
      </c>
      <c r="KA175" s="201"/>
      <c r="KB175" s="201"/>
      <c r="KC175" s="201"/>
      <c r="KD175" s="201"/>
      <c r="KE175" s="201"/>
      <c r="KF175" s="201"/>
      <c r="KG175" s="201">
        <f t="shared" ref="KG175:KG188" si="155">KG77</f>
        <v>20</v>
      </c>
      <c r="KH175" s="201"/>
      <c r="KI175" s="201"/>
      <c r="KJ175" s="201"/>
      <c r="KK175" s="201"/>
      <c r="KL175" s="201"/>
      <c r="KM175" s="201"/>
      <c r="KN175" s="201">
        <f t="shared" ref="KN175:KN188" si="156">KN77</f>
        <v>0</v>
      </c>
      <c r="KO175" s="201"/>
      <c r="KP175" s="201"/>
      <c r="KQ175" s="201"/>
      <c r="KR175" s="201"/>
      <c r="KS175" s="201"/>
      <c r="KT175" s="201"/>
      <c r="KU175" s="201">
        <f t="shared" ref="KU175:KU188" si="157">KU77</f>
        <v>0</v>
      </c>
      <c r="KV175" s="201"/>
      <c r="KW175" s="201"/>
      <c r="KX175" s="201"/>
      <c r="KY175" s="201"/>
      <c r="KZ175" s="201"/>
      <c r="LA175" s="201"/>
      <c r="LB175" s="201" t="str">
        <f t="shared" ref="LB175:LB188" si="158">LB77</f>
        <v/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>
        <f t="shared" si="139"/>
        <v>0</v>
      </c>
      <c r="FZ176" s="201"/>
      <c r="GA176" s="201"/>
      <c r="GB176" s="201"/>
      <c r="GC176" s="201"/>
      <c r="GD176" s="201"/>
      <c r="GE176" s="201"/>
      <c r="GF176" s="201">
        <f t="shared" si="140"/>
        <v>0</v>
      </c>
      <c r="GG176" s="201"/>
      <c r="GH176" s="201"/>
      <c r="GI176" s="201"/>
      <c r="GJ176" s="201"/>
      <c r="GK176" s="201"/>
      <c r="GL176" s="201"/>
      <c r="GM176" s="201">
        <f t="shared" si="141"/>
        <v>0</v>
      </c>
      <c r="GN176" s="201"/>
      <c r="GO176" s="201"/>
      <c r="GP176" s="201"/>
      <c r="GQ176" s="201"/>
      <c r="GR176" s="201"/>
      <c r="GS176" s="201"/>
      <c r="GT176" s="201">
        <f t="shared" si="142"/>
        <v>0</v>
      </c>
      <c r="GU176" s="201"/>
      <c r="GV176" s="201"/>
      <c r="GW176" s="201"/>
      <c r="GX176" s="201"/>
      <c r="GY176" s="201"/>
      <c r="GZ176" s="201"/>
      <c r="HA176" s="201">
        <f t="shared" si="143"/>
        <v>0</v>
      </c>
      <c r="HB176" s="201"/>
      <c r="HC176" s="201"/>
      <c r="HD176" s="201"/>
      <c r="HE176" s="201"/>
      <c r="HF176" s="201"/>
      <c r="HG176" s="201"/>
      <c r="HH176" s="201">
        <f t="shared" si="144"/>
        <v>0</v>
      </c>
      <c r="HI176" s="201"/>
      <c r="HJ176" s="201"/>
      <c r="HK176" s="201"/>
      <c r="HL176" s="201"/>
      <c r="HM176" s="201"/>
      <c r="HN176" s="201"/>
      <c r="HO176" s="201">
        <f t="shared" si="145"/>
        <v>0</v>
      </c>
      <c r="HP176" s="201"/>
      <c r="HQ176" s="201"/>
      <c r="HR176" s="201"/>
      <c r="HS176" s="201"/>
      <c r="HT176" s="201"/>
      <c r="HU176" s="201"/>
      <c r="HV176" s="201">
        <f t="shared" si="146"/>
        <v>0</v>
      </c>
      <c r="HW176" s="201"/>
      <c r="HX176" s="201"/>
      <c r="HY176" s="201"/>
      <c r="HZ176" s="201"/>
      <c r="IA176" s="201"/>
      <c r="IB176" s="201"/>
      <c r="IC176" s="201">
        <f t="shared" si="147"/>
        <v>0</v>
      </c>
      <c r="ID176" s="201"/>
      <c r="IE176" s="201"/>
      <c r="IF176" s="201"/>
      <c r="IG176" s="201"/>
      <c r="IH176" s="201"/>
      <c r="II176" s="201"/>
      <c r="IJ176" s="201">
        <f t="shared" si="148"/>
        <v>0</v>
      </c>
      <c r="IK176" s="201"/>
      <c r="IL176" s="201"/>
      <c r="IM176" s="201"/>
      <c r="IN176" s="201"/>
      <c r="IO176" s="201"/>
      <c r="IP176" s="201"/>
      <c r="IQ176" s="201">
        <f t="shared" si="149"/>
        <v>0</v>
      </c>
      <c r="IR176" s="201"/>
      <c r="IS176" s="201"/>
      <c r="IT176" s="201"/>
      <c r="IU176" s="201"/>
      <c r="IV176" s="201"/>
      <c r="IW176" s="201"/>
      <c r="IX176" s="201">
        <f t="shared" si="150"/>
        <v>0</v>
      </c>
      <c r="IY176" s="201"/>
      <c r="IZ176" s="201"/>
      <c r="JA176" s="201"/>
      <c r="JB176" s="201"/>
      <c r="JC176" s="201"/>
      <c r="JD176" s="201"/>
      <c r="JE176" s="201">
        <f t="shared" si="151"/>
        <v>0</v>
      </c>
      <c r="JF176" s="201"/>
      <c r="JG176" s="201"/>
      <c r="JH176" s="201"/>
      <c r="JI176" s="201"/>
      <c r="JJ176" s="201"/>
      <c r="JK176" s="201"/>
      <c r="JL176" s="201" t="e">
        <f t="shared" si="152"/>
        <v>#REF!</v>
      </c>
      <c r="JM176" s="201"/>
      <c r="JN176" s="201"/>
      <c r="JO176" s="201"/>
      <c r="JP176" s="201"/>
      <c r="JQ176" s="201"/>
      <c r="JR176" s="201"/>
      <c r="JS176" s="201">
        <f t="shared" si="153"/>
        <v>0</v>
      </c>
      <c r="JT176" s="201"/>
      <c r="JU176" s="201"/>
      <c r="JV176" s="201"/>
      <c r="JW176" s="201"/>
      <c r="JX176" s="201"/>
      <c r="JY176" s="201"/>
      <c r="JZ176" s="201">
        <f t="shared" si="154"/>
        <v>0</v>
      </c>
      <c r="KA176" s="201"/>
      <c r="KB176" s="201"/>
      <c r="KC176" s="201"/>
      <c r="KD176" s="201"/>
      <c r="KE176" s="201"/>
      <c r="KF176" s="201"/>
      <c r="KG176" s="201">
        <f t="shared" si="155"/>
        <v>0</v>
      </c>
      <c r="KH176" s="201"/>
      <c r="KI176" s="201"/>
      <c r="KJ176" s="201"/>
      <c r="KK176" s="201"/>
      <c r="KL176" s="201"/>
      <c r="KM176" s="201"/>
      <c r="KN176" s="201">
        <f t="shared" si="156"/>
        <v>0</v>
      </c>
      <c r="KO176" s="201"/>
      <c r="KP176" s="201"/>
      <c r="KQ176" s="201"/>
      <c r="KR176" s="201"/>
      <c r="KS176" s="201"/>
      <c r="KT176" s="201"/>
      <c r="KU176" s="201">
        <f t="shared" si="157"/>
        <v>0</v>
      </c>
      <c r="KV176" s="201"/>
      <c r="KW176" s="201"/>
      <c r="KX176" s="201"/>
      <c r="KY176" s="201"/>
      <c r="KZ176" s="201"/>
      <c r="LA176" s="201"/>
      <c r="LB176" s="201" t="str">
        <f t="shared" si="158"/>
        <v/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>
        <f t="shared" si="139"/>
        <v>0</v>
      </c>
      <c r="FZ177" s="201"/>
      <c r="GA177" s="201"/>
      <c r="GB177" s="201"/>
      <c r="GC177" s="201"/>
      <c r="GD177" s="201"/>
      <c r="GE177" s="201"/>
      <c r="GF177" s="201">
        <f t="shared" si="140"/>
        <v>0</v>
      </c>
      <c r="GG177" s="201"/>
      <c r="GH177" s="201"/>
      <c r="GI177" s="201"/>
      <c r="GJ177" s="201"/>
      <c r="GK177" s="201"/>
      <c r="GL177" s="201"/>
      <c r="GM177" s="201">
        <f t="shared" si="141"/>
        <v>0</v>
      </c>
      <c r="GN177" s="201"/>
      <c r="GO177" s="201"/>
      <c r="GP177" s="201"/>
      <c r="GQ177" s="201"/>
      <c r="GR177" s="201"/>
      <c r="GS177" s="201"/>
      <c r="GT177" s="201">
        <f t="shared" si="142"/>
        <v>0</v>
      </c>
      <c r="GU177" s="201"/>
      <c r="GV177" s="201"/>
      <c r="GW177" s="201"/>
      <c r="GX177" s="201"/>
      <c r="GY177" s="201"/>
      <c r="GZ177" s="201"/>
      <c r="HA177" s="201">
        <f t="shared" si="143"/>
        <v>0</v>
      </c>
      <c r="HB177" s="201"/>
      <c r="HC177" s="201"/>
      <c r="HD177" s="201"/>
      <c r="HE177" s="201"/>
      <c r="HF177" s="201"/>
      <c r="HG177" s="201"/>
      <c r="HH177" s="201">
        <f t="shared" si="144"/>
        <v>0</v>
      </c>
      <c r="HI177" s="201"/>
      <c r="HJ177" s="201"/>
      <c r="HK177" s="201"/>
      <c r="HL177" s="201"/>
      <c r="HM177" s="201"/>
      <c r="HN177" s="201"/>
      <c r="HO177" s="201">
        <f t="shared" si="145"/>
        <v>0</v>
      </c>
      <c r="HP177" s="201"/>
      <c r="HQ177" s="201"/>
      <c r="HR177" s="201"/>
      <c r="HS177" s="201"/>
      <c r="HT177" s="201"/>
      <c r="HU177" s="201"/>
      <c r="HV177" s="201">
        <f t="shared" si="146"/>
        <v>20</v>
      </c>
      <c r="HW177" s="201"/>
      <c r="HX177" s="201"/>
      <c r="HY177" s="201"/>
      <c r="HZ177" s="201"/>
      <c r="IA177" s="201"/>
      <c r="IB177" s="201"/>
      <c r="IC177" s="201">
        <f t="shared" si="147"/>
        <v>0</v>
      </c>
      <c r="ID177" s="201"/>
      <c r="IE177" s="201"/>
      <c r="IF177" s="201"/>
      <c r="IG177" s="201"/>
      <c r="IH177" s="201"/>
      <c r="II177" s="201"/>
      <c r="IJ177" s="201">
        <f t="shared" si="148"/>
        <v>0</v>
      </c>
      <c r="IK177" s="201"/>
      <c r="IL177" s="201"/>
      <c r="IM177" s="201"/>
      <c r="IN177" s="201"/>
      <c r="IO177" s="201"/>
      <c r="IP177" s="201"/>
      <c r="IQ177" s="201">
        <f t="shared" si="149"/>
        <v>0</v>
      </c>
      <c r="IR177" s="201"/>
      <c r="IS177" s="201"/>
      <c r="IT177" s="201"/>
      <c r="IU177" s="201"/>
      <c r="IV177" s="201"/>
      <c r="IW177" s="201"/>
      <c r="IX177" s="201">
        <f t="shared" si="150"/>
        <v>0</v>
      </c>
      <c r="IY177" s="201"/>
      <c r="IZ177" s="201"/>
      <c r="JA177" s="201"/>
      <c r="JB177" s="201"/>
      <c r="JC177" s="201"/>
      <c r="JD177" s="201"/>
      <c r="JE177" s="201">
        <f t="shared" si="151"/>
        <v>20</v>
      </c>
      <c r="JF177" s="201"/>
      <c r="JG177" s="201"/>
      <c r="JH177" s="201"/>
      <c r="JI177" s="201"/>
      <c r="JJ177" s="201"/>
      <c r="JK177" s="201"/>
      <c r="JL177" s="201" t="e">
        <f t="shared" si="152"/>
        <v>#REF!</v>
      </c>
      <c r="JM177" s="201"/>
      <c r="JN177" s="201"/>
      <c r="JO177" s="201"/>
      <c r="JP177" s="201"/>
      <c r="JQ177" s="201"/>
      <c r="JR177" s="201"/>
      <c r="JS177" s="201">
        <f t="shared" si="153"/>
        <v>0</v>
      </c>
      <c r="JT177" s="201"/>
      <c r="JU177" s="201"/>
      <c r="JV177" s="201"/>
      <c r="JW177" s="201"/>
      <c r="JX177" s="201"/>
      <c r="JY177" s="201"/>
      <c r="JZ177" s="201">
        <f t="shared" si="154"/>
        <v>0</v>
      </c>
      <c r="KA177" s="201"/>
      <c r="KB177" s="201"/>
      <c r="KC177" s="201"/>
      <c r="KD177" s="201"/>
      <c r="KE177" s="201"/>
      <c r="KF177" s="201"/>
      <c r="KG177" s="201">
        <f t="shared" si="155"/>
        <v>20</v>
      </c>
      <c r="KH177" s="201"/>
      <c r="KI177" s="201"/>
      <c r="KJ177" s="201"/>
      <c r="KK177" s="201"/>
      <c r="KL177" s="201"/>
      <c r="KM177" s="201"/>
      <c r="KN177" s="201">
        <f t="shared" si="156"/>
        <v>0</v>
      </c>
      <c r="KO177" s="201"/>
      <c r="KP177" s="201"/>
      <c r="KQ177" s="201"/>
      <c r="KR177" s="201"/>
      <c r="KS177" s="201"/>
      <c r="KT177" s="201"/>
      <c r="KU177" s="201">
        <f t="shared" si="157"/>
        <v>0</v>
      </c>
      <c r="KV177" s="201"/>
      <c r="KW177" s="201"/>
      <c r="KX177" s="201"/>
      <c r="KY177" s="201"/>
      <c r="KZ177" s="201"/>
      <c r="LA177" s="201"/>
      <c r="LB177" s="201" t="str">
        <f t="shared" si="158"/>
        <v/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>
        <f t="shared" si="139"/>
        <v>0</v>
      </c>
      <c r="FZ178" s="201"/>
      <c r="GA178" s="201"/>
      <c r="GB178" s="201"/>
      <c r="GC178" s="201"/>
      <c r="GD178" s="201"/>
      <c r="GE178" s="201"/>
      <c r="GF178" s="201">
        <f t="shared" si="140"/>
        <v>0</v>
      </c>
      <c r="GG178" s="201"/>
      <c r="GH178" s="201"/>
      <c r="GI178" s="201"/>
      <c r="GJ178" s="201"/>
      <c r="GK178" s="201"/>
      <c r="GL178" s="201"/>
      <c r="GM178" s="201">
        <f t="shared" si="141"/>
        <v>0</v>
      </c>
      <c r="GN178" s="201"/>
      <c r="GO178" s="201"/>
      <c r="GP178" s="201"/>
      <c r="GQ178" s="201"/>
      <c r="GR178" s="201"/>
      <c r="GS178" s="201"/>
      <c r="GT178" s="201">
        <f t="shared" si="142"/>
        <v>0</v>
      </c>
      <c r="GU178" s="201"/>
      <c r="GV178" s="201"/>
      <c r="GW178" s="201"/>
      <c r="GX178" s="201"/>
      <c r="GY178" s="201"/>
      <c r="GZ178" s="201"/>
      <c r="HA178" s="201">
        <f t="shared" si="143"/>
        <v>0</v>
      </c>
      <c r="HB178" s="201"/>
      <c r="HC178" s="201"/>
      <c r="HD178" s="201"/>
      <c r="HE178" s="201"/>
      <c r="HF178" s="201"/>
      <c r="HG178" s="201"/>
      <c r="HH178" s="201">
        <f t="shared" si="144"/>
        <v>0</v>
      </c>
      <c r="HI178" s="201"/>
      <c r="HJ178" s="201"/>
      <c r="HK178" s="201"/>
      <c r="HL178" s="201"/>
      <c r="HM178" s="201"/>
      <c r="HN178" s="201"/>
      <c r="HO178" s="201">
        <f t="shared" si="145"/>
        <v>0</v>
      </c>
      <c r="HP178" s="201"/>
      <c r="HQ178" s="201"/>
      <c r="HR178" s="201"/>
      <c r="HS178" s="201"/>
      <c r="HT178" s="201"/>
      <c r="HU178" s="201"/>
      <c r="HV178" s="201">
        <f t="shared" si="146"/>
        <v>0</v>
      </c>
      <c r="HW178" s="201"/>
      <c r="HX178" s="201"/>
      <c r="HY178" s="201"/>
      <c r="HZ178" s="201"/>
      <c r="IA178" s="201"/>
      <c r="IB178" s="201"/>
      <c r="IC178" s="201">
        <f t="shared" si="147"/>
        <v>0</v>
      </c>
      <c r="ID178" s="201"/>
      <c r="IE178" s="201"/>
      <c r="IF178" s="201"/>
      <c r="IG178" s="201"/>
      <c r="IH178" s="201"/>
      <c r="II178" s="201"/>
      <c r="IJ178" s="201">
        <f t="shared" si="148"/>
        <v>0</v>
      </c>
      <c r="IK178" s="201"/>
      <c r="IL178" s="201"/>
      <c r="IM178" s="201"/>
      <c r="IN178" s="201"/>
      <c r="IO178" s="201"/>
      <c r="IP178" s="201"/>
      <c r="IQ178" s="201">
        <f t="shared" si="149"/>
        <v>0</v>
      </c>
      <c r="IR178" s="201"/>
      <c r="IS178" s="201"/>
      <c r="IT178" s="201"/>
      <c r="IU178" s="201"/>
      <c r="IV178" s="201"/>
      <c r="IW178" s="201"/>
      <c r="IX178" s="201">
        <f t="shared" si="150"/>
        <v>0</v>
      </c>
      <c r="IY178" s="201"/>
      <c r="IZ178" s="201"/>
      <c r="JA178" s="201"/>
      <c r="JB178" s="201"/>
      <c r="JC178" s="201"/>
      <c r="JD178" s="201"/>
      <c r="JE178" s="201">
        <f t="shared" si="151"/>
        <v>0</v>
      </c>
      <c r="JF178" s="201"/>
      <c r="JG178" s="201"/>
      <c r="JH178" s="201"/>
      <c r="JI178" s="201"/>
      <c r="JJ178" s="201"/>
      <c r="JK178" s="201"/>
      <c r="JL178" s="201" t="e">
        <f t="shared" si="152"/>
        <v>#REF!</v>
      </c>
      <c r="JM178" s="201"/>
      <c r="JN178" s="201"/>
      <c r="JO178" s="201"/>
      <c r="JP178" s="201"/>
      <c r="JQ178" s="201"/>
      <c r="JR178" s="201"/>
      <c r="JS178" s="201">
        <f t="shared" si="153"/>
        <v>0</v>
      </c>
      <c r="JT178" s="201"/>
      <c r="JU178" s="201"/>
      <c r="JV178" s="201"/>
      <c r="JW178" s="201"/>
      <c r="JX178" s="201"/>
      <c r="JY178" s="201"/>
      <c r="JZ178" s="201">
        <f t="shared" si="154"/>
        <v>0</v>
      </c>
      <c r="KA178" s="201"/>
      <c r="KB178" s="201"/>
      <c r="KC178" s="201"/>
      <c r="KD178" s="201"/>
      <c r="KE178" s="201"/>
      <c r="KF178" s="201"/>
      <c r="KG178" s="201">
        <f t="shared" si="155"/>
        <v>0</v>
      </c>
      <c r="KH178" s="201"/>
      <c r="KI178" s="201"/>
      <c r="KJ178" s="201"/>
      <c r="KK178" s="201"/>
      <c r="KL178" s="201"/>
      <c r="KM178" s="201"/>
      <c r="KN178" s="201">
        <f t="shared" si="156"/>
        <v>0</v>
      </c>
      <c r="KO178" s="201"/>
      <c r="KP178" s="201"/>
      <c r="KQ178" s="201"/>
      <c r="KR178" s="201"/>
      <c r="KS178" s="201"/>
      <c r="KT178" s="201"/>
      <c r="KU178" s="201">
        <f t="shared" si="157"/>
        <v>0</v>
      </c>
      <c r="KV178" s="201"/>
      <c r="KW178" s="201"/>
      <c r="KX178" s="201"/>
      <c r="KY178" s="201"/>
      <c r="KZ178" s="201"/>
      <c r="LA178" s="201"/>
      <c r="LB178" s="201" t="str">
        <f t="shared" si="158"/>
        <v/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>
        <f t="shared" si="139"/>
        <v>0</v>
      </c>
      <c r="FZ179" s="201"/>
      <c r="GA179" s="201"/>
      <c r="GB179" s="201"/>
      <c r="GC179" s="201"/>
      <c r="GD179" s="201"/>
      <c r="GE179" s="201"/>
      <c r="GF179" s="201">
        <f t="shared" si="140"/>
        <v>0</v>
      </c>
      <c r="GG179" s="201"/>
      <c r="GH179" s="201"/>
      <c r="GI179" s="201"/>
      <c r="GJ179" s="201"/>
      <c r="GK179" s="201"/>
      <c r="GL179" s="201"/>
      <c r="GM179" s="201">
        <f t="shared" si="141"/>
        <v>20</v>
      </c>
      <c r="GN179" s="201"/>
      <c r="GO179" s="201"/>
      <c r="GP179" s="201"/>
      <c r="GQ179" s="201"/>
      <c r="GR179" s="201"/>
      <c r="GS179" s="201"/>
      <c r="GT179" s="201">
        <f t="shared" si="142"/>
        <v>0</v>
      </c>
      <c r="GU179" s="201"/>
      <c r="GV179" s="201"/>
      <c r="GW179" s="201"/>
      <c r="GX179" s="201"/>
      <c r="GY179" s="201"/>
      <c r="GZ179" s="201"/>
      <c r="HA179" s="201">
        <f t="shared" si="143"/>
        <v>20</v>
      </c>
      <c r="HB179" s="201"/>
      <c r="HC179" s="201"/>
      <c r="HD179" s="201"/>
      <c r="HE179" s="201"/>
      <c r="HF179" s="201"/>
      <c r="HG179" s="201"/>
      <c r="HH179" s="201">
        <f t="shared" si="144"/>
        <v>0</v>
      </c>
      <c r="HI179" s="201"/>
      <c r="HJ179" s="201"/>
      <c r="HK179" s="201"/>
      <c r="HL179" s="201"/>
      <c r="HM179" s="201"/>
      <c r="HN179" s="201"/>
      <c r="HO179" s="201">
        <f t="shared" si="145"/>
        <v>0</v>
      </c>
      <c r="HP179" s="201"/>
      <c r="HQ179" s="201"/>
      <c r="HR179" s="201"/>
      <c r="HS179" s="201"/>
      <c r="HT179" s="201"/>
      <c r="HU179" s="201"/>
      <c r="HV179" s="201">
        <f t="shared" si="146"/>
        <v>20</v>
      </c>
      <c r="HW179" s="201"/>
      <c r="HX179" s="201"/>
      <c r="HY179" s="201"/>
      <c r="HZ179" s="201"/>
      <c r="IA179" s="201"/>
      <c r="IB179" s="201"/>
      <c r="IC179" s="201">
        <f t="shared" si="147"/>
        <v>0</v>
      </c>
      <c r="ID179" s="201"/>
      <c r="IE179" s="201"/>
      <c r="IF179" s="201"/>
      <c r="IG179" s="201"/>
      <c r="IH179" s="201"/>
      <c r="II179" s="201"/>
      <c r="IJ179" s="201">
        <f t="shared" si="148"/>
        <v>0</v>
      </c>
      <c r="IK179" s="201"/>
      <c r="IL179" s="201"/>
      <c r="IM179" s="201"/>
      <c r="IN179" s="201"/>
      <c r="IO179" s="201"/>
      <c r="IP179" s="201"/>
      <c r="IQ179" s="201">
        <f t="shared" si="149"/>
        <v>0</v>
      </c>
      <c r="IR179" s="201"/>
      <c r="IS179" s="201"/>
      <c r="IT179" s="201"/>
      <c r="IU179" s="201"/>
      <c r="IV179" s="201"/>
      <c r="IW179" s="201"/>
      <c r="IX179" s="201">
        <f t="shared" si="150"/>
        <v>0</v>
      </c>
      <c r="IY179" s="201"/>
      <c r="IZ179" s="201"/>
      <c r="JA179" s="201"/>
      <c r="JB179" s="201"/>
      <c r="JC179" s="201"/>
      <c r="JD179" s="201"/>
      <c r="JE179" s="201">
        <f t="shared" si="151"/>
        <v>20</v>
      </c>
      <c r="JF179" s="201"/>
      <c r="JG179" s="201"/>
      <c r="JH179" s="201"/>
      <c r="JI179" s="201"/>
      <c r="JJ179" s="201"/>
      <c r="JK179" s="201"/>
      <c r="JL179" s="201" t="e">
        <f t="shared" si="152"/>
        <v>#REF!</v>
      </c>
      <c r="JM179" s="201"/>
      <c r="JN179" s="201"/>
      <c r="JO179" s="201"/>
      <c r="JP179" s="201"/>
      <c r="JQ179" s="201"/>
      <c r="JR179" s="201"/>
      <c r="JS179" s="201">
        <f t="shared" si="153"/>
        <v>20</v>
      </c>
      <c r="JT179" s="201"/>
      <c r="JU179" s="201"/>
      <c r="JV179" s="201"/>
      <c r="JW179" s="201"/>
      <c r="JX179" s="201"/>
      <c r="JY179" s="201"/>
      <c r="JZ179" s="201">
        <f t="shared" si="154"/>
        <v>0</v>
      </c>
      <c r="KA179" s="201"/>
      <c r="KB179" s="201"/>
      <c r="KC179" s="201"/>
      <c r="KD179" s="201"/>
      <c r="KE179" s="201"/>
      <c r="KF179" s="201"/>
      <c r="KG179" s="201">
        <f t="shared" si="155"/>
        <v>20</v>
      </c>
      <c r="KH179" s="201"/>
      <c r="KI179" s="201"/>
      <c r="KJ179" s="201"/>
      <c r="KK179" s="201"/>
      <c r="KL179" s="201"/>
      <c r="KM179" s="201"/>
      <c r="KN179" s="201">
        <f t="shared" si="156"/>
        <v>0</v>
      </c>
      <c r="KO179" s="201"/>
      <c r="KP179" s="201"/>
      <c r="KQ179" s="201"/>
      <c r="KR179" s="201"/>
      <c r="KS179" s="201"/>
      <c r="KT179" s="201"/>
      <c r="KU179" s="201">
        <f t="shared" si="157"/>
        <v>0</v>
      </c>
      <c r="KV179" s="201"/>
      <c r="KW179" s="201"/>
      <c r="KX179" s="201"/>
      <c r="KY179" s="201"/>
      <c r="KZ179" s="201"/>
      <c r="LA179" s="201"/>
      <c r="LB179" s="201" t="str">
        <f t="shared" si="158"/>
        <v/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>
        <f t="shared" si="139"/>
        <v>0</v>
      </c>
      <c r="FZ180" s="201"/>
      <c r="GA180" s="201"/>
      <c r="GB180" s="201"/>
      <c r="GC180" s="201"/>
      <c r="GD180" s="201"/>
      <c r="GE180" s="201"/>
      <c r="GF180" s="201">
        <f t="shared" si="140"/>
        <v>20</v>
      </c>
      <c r="GG180" s="201"/>
      <c r="GH180" s="201"/>
      <c r="GI180" s="201"/>
      <c r="GJ180" s="201"/>
      <c r="GK180" s="201"/>
      <c r="GL180" s="201"/>
      <c r="GM180" s="201">
        <f t="shared" si="141"/>
        <v>0</v>
      </c>
      <c r="GN180" s="201"/>
      <c r="GO180" s="201"/>
      <c r="GP180" s="201"/>
      <c r="GQ180" s="201"/>
      <c r="GR180" s="201"/>
      <c r="GS180" s="201"/>
      <c r="GT180" s="201">
        <f t="shared" si="142"/>
        <v>0</v>
      </c>
      <c r="GU180" s="201"/>
      <c r="GV180" s="201"/>
      <c r="GW180" s="201"/>
      <c r="GX180" s="201"/>
      <c r="GY180" s="201"/>
      <c r="GZ180" s="201"/>
      <c r="HA180" s="201">
        <f t="shared" si="143"/>
        <v>20</v>
      </c>
      <c r="HB180" s="201"/>
      <c r="HC180" s="201"/>
      <c r="HD180" s="201"/>
      <c r="HE180" s="201"/>
      <c r="HF180" s="201"/>
      <c r="HG180" s="201"/>
      <c r="HH180" s="201">
        <f t="shared" si="144"/>
        <v>0</v>
      </c>
      <c r="HI180" s="201"/>
      <c r="HJ180" s="201"/>
      <c r="HK180" s="201"/>
      <c r="HL180" s="201"/>
      <c r="HM180" s="201"/>
      <c r="HN180" s="201"/>
      <c r="HO180" s="201">
        <f t="shared" si="145"/>
        <v>0</v>
      </c>
      <c r="HP180" s="201"/>
      <c r="HQ180" s="201"/>
      <c r="HR180" s="201"/>
      <c r="HS180" s="201"/>
      <c r="HT180" s="201"/>
      <c r="HU180" s="201"/>
      <c r="HV180" s="201">
        <f t="shared" si="146"/>
        <v>0</v>
      </c>
      <c r="HW180" s="201"/>
      <c r="HX180" s="201"/>
      <c r="HY180" s="201"/>
      <c r="HZ180" s="201"/>
      <c r="IA180" s="201"/>
      <c r="IB180" s="201"/>
      <c r="IC180" s="201">
        <f t="shared" si="147"/>
        <v>0</v>
      </c>
      <c r="ID180" s="201"/>
      <c r="IE180" s="201"/>
      <c r="IF180" s="201"/>
      <c r="IG180" s="201"/>
      <c r="IH180" s="201"/>
      <c r="II180" s="201"/>
      <c r="IJ180" s="201">
        <f t="shared" si="148"/>
        <v>20</v>
      </c>
      <c r="IK180" s="201"/>
      <c r="IL180" s="201"/>
      <c r="IM180" s="201"/>
      <c r="IN180" s="201"/>
      <c r="IO180" s="201"/>
      <c r="IP180" s="201"/>
      <c r="IQ180" s="201">
        <f t="shared" si="149"/>
        <v>0</v>
      </c>
      <c r="IR180" s="201"/>
      <c r="IS180" s="201"/>
      <c r="IT180" s="201"/>
      <c r="IU180" s="201"/>
      <c r="IV180" s="201"/>
      <c r="IW180" s="201"/>
      <c r="IX180" s="201">
        <f t="shared" si="150"/>
        <v>0</v>
      </c>
      <c r="IY180" s="201"/>
      <c r="IZ180" s="201"/>
      <c r="JA180" s="201"/>
      <c r="JB180" s="201"/>
      <c r="JC180" s="201"/>
      <c r="JD180" s="201"/>
      <c r="JE180" s="201">
        <f t="shared" si="151"/>
        <v>20</v>
      </c>
      <c r="JF180" s="201"/>
      <c r="JG180" s="201"/>
      <c r="JH180" s="201"/>
      <c r="JI180" s="201"/>
      <c r="JJ180" s="201"/>
      <c r="JK180" s="201"/>
      <c r="JL180" s="201" t="e">
        <f t="shared" si="152"/>
        <v>#REF!</v>
      </c>
      <c r="JM180" s="201"/>
      <c r="JN180" s="201"/>
      <c r="JO180" s="201"/>
      <c r="JP180" s="201"/>
      <c r="JQ180" s="201"/>
      <c r="JR180" s="201"/>
      <c r="JS180" s="201">
        <f t="shared" si="153"/>
        <v>0</v>
      </c>
      <c r="JT180" s="201"/>
      <c r="JU180" s="201"/>
      <c r="JV180" s="201"/>
      <c r="JW180" s="201"/>
      <c r="JX180" s="201"/>
      <c r="JY180" s="201"/>
      <c r="JZ180" s="201">
        <f t="shared" si="154"/>
        <v>0</v>
      </c>
      <c r="KA180" s="201"/>
      <c r="KB180" s="201"/>
      <c r="KC180" s="201"/>
      <c r="KD180" s="201"/>
      <c r="KE180" s="201"/>
      <c r="KF180" s="201"/>
      <c r="KG180" s="201">
        <f t="shared" si="155"/>
        <v>0</v>
      </c>
      <c r="KH180" s="201"/>
      <c r="KI180" s="201"/>
      <c r="KJ180" s="201"/>
      <c r="KK180" s="201"/>
      <c r="KL180" s="201"/>
      <c r="KM180" s="201"/>
      <c r="KN180" s="201">
        <f t="shared" si="156"/>
        <v>0</v>
      </c>
      <c r="KO180" s="201"/>
      <c r="KP180" s="201"/>
      <c r="KQ180" s="201"/>
      <c r="KR180" s="201"/>
      <c r="KS180" s="201"/>
      <c r="KT180" s="201"/>
      <c r="KU180" s="201">
        <f t="shared" si="157"/>
        <v>0</v>
      </c>
      <c r="KV180" s="201"/>
      <c r="KW180" s="201"/>
      <c r="KX180" s="201"/>
      <c r="KY180" s="201"/>
      <c r="KZ180" s="201"/>
      <c r="LA180" s="201"/>
      <c r="LB180" s="201" t="str">
        <f t="shared" si="158"/>
        <v/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>
        <f t="shared" si="139"/>
        <v>0</v>
      </c>
      <c r="FZ181" s="201"/>
      <c r="GA181" s="201"/>
      <c r="GB181" s="201"/>
      <c r="GC181" s="201"/>
      <c r="GD181" s="201"/>
      <c r="GE181" s="201"/>
      <c r="GF181" s="201">
        <f t="shared" si="140"/>
        <v>0</v>
      </c>
      <c r="GG181" s="201"/>
      <c r="GH181" s="201"/>
      <c r="GI181" s="201"/>
      <c r="GJ181" s="201"/>
      <c r="GK181" s="201"/>
      <c r="GL181" s="201"/>
      <c r="GM181" s="201">
        <f t="shared" si="141"/>
        <v>0</v>
      </c>
      <c r="GN181" s="201"/>
      <c r="GO181" s="201"/>
      <c r="GP181" s="201"/>
      <c r="GQ181" s="201"/>
      <c r="GR181" s="201"/>
      <c r="GS181" s="201"/>
      <c r="GT181" s="201">
        <f t="shared" si="142"/>
        <v>0</v>
      </c>
      <c r="GU181" s="201"/>
      <c r="GV181" s="201"/>
      <c r="GW181" s="201"/>
      <c r="GX181" s="201"/>
      <c r="GY181" s="201"/>
      <c r="GZ181" s="201"/>
      <c r="HA181" s="201">
        <f t="shared" si="143"/>
        <v>0</v>
      </c>
      <c r="HB181" s="201"/>
      <c r="HC181" s="201"/>
      <c r="HD181" s="201"/>
      <c r="HE181" s="201"/>
      <c r="HF181" s="201"/>
      <c r="HG181" s="201"/>
      <c r="HH181" s="201">
        <f t="shared" si="144"/>
        <v>0</v>
      </c>
      <c r="HI181" s="201"/>
      <c r="HJ181" s="201"/>
      <c r="HK181" s="201"/>
      <c r="HL181" s="201"/>
      <c r="HM181" s="201"/>
      <c r="HN181" s="201"/>
      <c r="HO181" s="201">
        <f t="shared" si="145"/>
        <v>0</v>
      </c>
      <c r="HP181" s="201"/>
      <c r="HQ181" s="201"/>
      <c r="HR181" s="201"/>
      <c r="HS181" s="201"/>
      <c r="HT181" s="201"/>
      <c r="HU181" s="201"/>
      <c r="HV181" s="201">
        <f t="shared" si="146"/>
        <v>20</v>
      </c>
      <c r="HW181" s="201"/>
      <c r="HX181" s="201"/>
      <c r="HY181" s="201"/>
      <c r="HZ181" s="201"/>
      <c r="IA181" s="201"/>
      <c r="IB181" s="201"/>
      <c r="IC181" s="201">
        <f t="shared" si="147"/>
        <v>0</v>
      </c>
      <c r="ID181" s="201"/>
      <c r="IE181" s="201"/>
      <c r="IF181" s="201"/>
      <c r="IG181" s="201"/>
      <c r="IH181" s="201"/>
      <c r="II181" s="201"/>
      <c r="IJ181" s="201">
        <f t="shared" si="148"/>
        <v>20</v>
      </c>
      <c r="IK181" s="201"/>
      <c r="IL181" s="201"/>
      <c r="IM181" s="201"/>
      <c r="IN181" s="201"/>
      <c r="IO181" s="201"/>
      <c r="IP181" s="201"/>
      <c r="IQ181" s="201">
        <f t="shared" si="149"/>
        <v>0</v>
      </c>
      <c r="IR181" s="201"/>
      <c r="IS181" s="201"/>
      <c r="IT181" s="201"/>
      <c r="IU181" s="201"/>
      <c r="IV181" s="201"/>
      <c r="IW181" s="201"/>
      <c r="IX181" s="201">
        <f t="shared" si="150"/>
        <v>0</v>
      </c>
      <c r="IY181" s="201"/>
      <c r="IZ181" s="201"/>
      <c r="JA181" s="201"/>
      <c r="JB181" s="201"/>
      <c r="JC181" s="201"/>
      <c r="JD181" s="201"/>
      <c r="JE181" s="201">
        <f t="shared" si="151"/>
        <v>20</v>
      </c>
      <c r="JF181" s="201"/>
      <c r="JG181" s="201"/>
      <c r="JH181" s="201"/>
      <c r="JI181" s="201"/>
      <c r="JJ181" s="201"/>
      <c r="JK181" s="201"/>
      <c r="JL181" s="201" t="e">
        <f t="shared" si="152"/>
        <v>#REF!</v>
      </c>
      <c r="JM181" s="201"/>
      <c r="JN181" s="201"/>
      <c r="JO181" s="201"/>
      <c r="JP181" s="201"/>
      <c r="JQ181" s="201"/>
      <c r="JR181" s="201"/>
      <c r="JS181" s="201">
        <f t="shared" si="153"/>
        <v>20</v>
      </c>
      <c r="JT181" s="201"/>
      <c r="JU181" s="201"/>
      <c r="JV181" s="201"/>
      <c r="JW181" s="201"/>
      <c r="JX181" s="201"/>
      <c r="JY181" s="201"/>
      <c r="JZ181" s="201">
        <f t="shared" si="154"/>
        <v>0</v>
      </c>
      <c r="KA181" s="201"/>
      <c r="KB181" s="201"/>
      <c r="KC181" s="201"/>
      <c r="KD181" s="201"/>
      <c r="KE181" s="201"/>
      <c r="KF181" s="201"/>
      <c r="KG181" s="201">
        <f t="shared" si="155"/>
        <v>20</v>
      </c>
      <c r="KH181" s="201"/>
      <c r="KI181" s="201"/>
      <c r="KJ181" s="201"/>
      <c r="KK181" s="201"/>
      <c r="KL181" s="201"/>
      <c r="KM181" s="201"/>
      <c r="KN181" s="201">
        <f t="shared" si="156"/>
        <v>0</v>
      </c>
      <c r="KO181" s="201"/>
      <c r="KP181" s="201"/>
      <c r="KQ181" s="201"/>
      <c r="KR181" s="201"/>
      <c r="KS181" s="201"/>
      <c r="KT181" s="201"/>
      <c r="KU181" s="201">
        <f t="shared" si="157"/>
        <v>0</v>
      </c>
      <c r="KV181" s="201"/>
      <c r="KW181" s="201"/>
      <c r="KX181" s="201"/>
      <c r="KY181" s="201"/>
      <c r="KZ181" s="201"/>
      <c r="LA181" s="201"/>
      <c r="LB181" s="201" t="str">
        <f t="shared" si="158"/>
        <v/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>
        <f t="shared" si="139"/>
        <v>0</v>
      </c>
      <c r="FZ182" s="201"/>
      <c r="GA182" s="201"/>
      <c r="GB182" s="201"/>
      <c r="GC182" s="201"/>
      <c r="GD182" s="201"/>
      <c r="GE182" s="201"/>
      <c r="GF182" s="201">
        <f t="shared" si="140"/>
        <v>0</v>
      </c>
      <c r="GG182" s="201"/>
      <c r="GH182" s="201"/>
      <c r="GI182" s="201"/>
      <c r="GJ182" s="201"/>
      <c r="GK182" s="201"/>
      <c r="GL182" s="201"/>
      <c r="GM182" s="201">
        <f t="shared" si="141"/>
        <v>0</v>
      </c>
      <c r="GN182" s="201"/>
      <c r="GO182" s="201"/>
      <c r="GP182" s="201"/>
      <c r="GQ182" s="201"/>
      <c r="GR182" s="201"/>
      <c r="GS182" s="201"/>
      <c r="GT182" s="201">
        <f t="shared" si="142"/>
        <v>20</v>
      </c>
      <c r="GU182" s="201"/>
      <c r="GV182" s="201"/>
      <c r="GW182" s="201"/>
      <c r="GX182" s="201"/>
      <c r="GY182" s="201"/>
      <c r="GZ182" s="201"/>
      <c r="HA182" s="201">
        <f t="shared" si="143"/>
        <v>0</v>
      </c>
      <c r="HB182" s="201"/>
      <c r="HC182" s="201"/>
      <c r="HD182" s="201"/>
      <c r="HE182" s="201"/>
      <c r="HF182" s="201"/>
      <c r="HG182" s="201"/>
      <c r="HH182" s="201">
        <f t="shared" si="144"/>
        <v>0</v>
      </c>
      <c r="HI182" s="201"/>
      <c r="HJ182" s="201"/>
      <c r="HK182" s="201"/>
      <c r="HL182" s="201"/>
      <c r="HM182" s="201"/>
      <c r="HN182" s="201"/>
      <c r="HO182" s="201">
        <f t="shared" si="145"/>
        <v>0</v>
      </c>
      <c r="HP182" s="201"/>
      <c r="HQ182" s="201"/>
      <c r="HR182" s="201"/>
      <c r="HS182" s="201"/>
      <c r="HT182" s="201"/>
      <c r="HU182" s="201"/>
      <c r="HV182" s="201">
        <f t="shared" si="146"/>
        <v>20</v>
      </c>
      <c r="HW182" s="201"/>
      <c r="HX182" s="201"/>
      <c r="HY182" s="201"/>
      <c r="HZ182" s="201"/>
      <c r="IA182" s="201"/>
      <c r="IB182" s="201"/>
      <c r="IC182" s="201">
        <f t="shared" si="147"/>
        <v>0</v>
      </c>
      <c r="ID182" s="201"/>
      <c r="IE182" s="201"/>
      <c r="IF182" s="201"/>
      <c r="IG182" s="201"/>
      <c r="IH182" s="201"/>
      <c r="II182" s="201"/>
      <c r="IJ182" s="201">
        <f t="shared" si="148"/>
        <v>20</v>
      </c>
      <c r="IK182" s="201"/>
      <c r="IL182" s="201"/>
      <c r="IM182" s="201"/>
      <c r="IN182" s="201"/>
      <c r="IO182" s="201"/>
      <c r="IP182" s="201"/>
      <c r="IQ182" s="201">
        <f t="shared" si="149"/>
        <v>0</v>
      </c>
      <c r="IR182" s="201"/>
      <c r="IS182" s="201"/>
      <c r="IT182" s="201"/>
      <c r="IU182" s="201"/>
      <c r="IV182" s="201"/>
      <c r="IW182" s="201"/>
      <c r="IX182" s="201">
        <f t="shared" si="150"/>
        <v>0</v>
      </c>
      <c r="IY182" s="201"/>
      <c r="IZ182" s="201"/>
      <c r="JA182" s="201"/>
      <c r="JB182" s="201"/>
      <c r="JC182" s="201"/>
      <c r="JD182" s="201"/>
      <c r="JE182" s="201">
        <f t="shared" si="151"/>
        <v>20</v>
      </c>
      <c r="JF182" s="201"/>
      <c r="JG182" s="201"/>
      <c r="JH182" s="201"/>
      <c r="JI182" s="201"/>
      <c r="JJ182" s="201"/>
      <c r="JK182" s="201"/>
      <c r="JL182" s="201" t="e">
        <f t="shared" si="152"/>
        <v>#REF!</v>
      </c>
      <c r="JM182" s="201"/>
      <c r="JN182" s="201"/>
      <c r="JO182" s="201"/>
      <c r="JP182" s="201"/>
      <c r="JQ182" s="201"/>
      <c r="JR182" s="201"/>
      <c r="JS182" s="201">
        <f t="shared" si="153"/>
        <v>20</v>
      </c>
      <c r="JT182" s="201"/>
      <c r="JU182" s="201"/>
      <c r="JV182" s="201"/>
      <c r="JW182" s="201"/>
      <c r="JX182" s="201"/>
      <c r="JY182" s="201"/>
      <c r="JZ182" s="201">
        <f t="shared" si="154"/>
        <v>0</v>
      </c>
      <c r="KA182" s="201"/>
      <c r="KB182" s="201"/>
      <c r="KC182" s="201"/>
      <c r="KD182" s="201"/>
      <c r="KE182" s="201"/>
      <c r="KF182" s="201"/>
      <c r="KG182" s="201">
        <f t="shared" si="155"/>
        <v>20</v>
      </c>
      <c r="KH182" s="201"/>
      <c r="KI182" s="201"/>
      <c r="KJ182" s="201"/>
      <c r="KK182" s="201"/>
      <c r="KL182" s="201"/>
      <c r="KM182" s="201"/>
      <c r="KN182" s="201">
        <f t="shared" si="156"/>
        <v>0</v>
      </c>
      <c r="KO182" s="201"/>
      <c r="KP182" s="201"/>
      <c r="KQ182" s="201"/>
      <c r="KR182" s="201"/>
      <c r="KS182" s="201"/>
      <c r="KT182" s="201"/>
      <c r="KU182" s="201">
        <f t="shared" si="157"/>
        <v>0</v>
      </c>
      <c r="KV182" s="201"/>
      <c r="KW182" s="201"/>
      <c r="KX182" s="201"/>
      <c r="KY182" s="201"/>
      <c r="KZ182" s="201"/>
      <c r="LA182" s="201"/>
      <c r="LB182" s="201" t="str">
        <f t="shared" si="158"/>
        <v/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>
        <f>FZ12</f>
        <v>0</v>
      </c>
      <c r="GA189" s="201"/>
      <c r="GB189" s="201"/>
      <c r="GC189" s="203"/>
      <c r="GD189" s="201"/>
      <c r="GE189" s="201"/>
      <c r="GF189" s="201"/>
      <c r="GG189" s="201">
        <f>GG12</f>
        <v>0</v>
      </c>
      <c r="GH189" s="201"/>
      <c r="GI189" s="201"/>
      <c r="GJ189" s="203"/>
      <c r="GK189" s="201"/>
      <c r="GL189" s="201"/>
      <c r="GM189" s="201"/>
      <c r="GN189" s="201">
        <f>GN12</f>
        <v>0</v>
      </c>
      <c r="GO189" s="201"/>
      <c r="GP189" s="201"/>
      <c r="GQ189" s="203"/>
      <c r="GR189" s="201"/>
      <c r="GS189" s="201"/>
      <c r="GT189" s="201"/>
      <c r="GU189" s="201">
        <f>GU12</f>
        <v>0</v>
      </c>
      <c r="GV189" s="201"/>
      <c r="GW189" s="201"/>
      <c r="GX189" s="203"/>
      <c r="GY189" s="201"/>
      <c r="GZ189" s="201"/>
      <c r="HA189" s="201"/>
      <c r="HB189" s="201">
        <f>HB12</f>
        <v>20</v>
      </c>
      <c r="HC189" s="201"/>
      <c r="HD189" s="201"/>
      <c r="HE189" s="203"/>
      <c r="HF189" s="201"/>
      <c r="HG189" s="201"/>
      <c r="HH189" s="201"/>
      <c r="HI189" s="201">
        <f>HI12</f>
        <v>0</v>
      </c>
      <c r="HJ189" s="201"/>
      <c r="HK189" s="201"/>
      <c r="HL189" s="201"/>
      <c r="HM189" s="201"/>
      <c r="HN189" s="201"/>
      <c r="HO189" s="201"/>
      <c r="HP189" s="201">
        <f>HP12</f>
        <v>20</v>
      </c>
      <c r="HQ189" s="201"/>
      <c r="HR189" s="201"/>
      <c r="HS189" s="203"/>
      <c r="HT189" s="201"/>
      <c r="HU189" s="201"/>
      <c r="HV189" s="201"/>
      <c r="HW189" s="201">
        <f>HW12</f>
        <v>0</v>
      </c>
      <c r="HX189" s="201"/>
      <c r="HY189" s="201"/>
      <c r="HZ189" s="203"/>
      <c r="IA189" s="201"/>
      <c r="IB189" s="201"/>
      <c r="IC189" s="201"/>
      <c r="ID189" s="201">
        <f>ID12</f>
        <v>0</v>
      </c>
      <c r="IE189" s="201"/>
      <c r="IF189" s="201"/>
      <c r="IG189" s="203"/>
      <c r="IH189" s="201"/>
      <c r="II189" s="201"/>
      <c r="IJ189" s="201"/>
      <c r="IK189" s="201">
        <f>IK12</f>
        <v>0</v>
      </c>
      <c r="IL189" s="201"/>
      <c r="IM189" s="201"/>
      <c r="IN189" s="203"/>
      <c r="IO189" s="201"/>
      <c r="IP189" s="201"/>
      <c r="IQ189" s="201"/>
      <c r="IR189" s="201">
        <f>IR12</f>
        <v>0</v>
      </c>
      <c r="IS189" s="201"/>
      <c r="IT189" s="201"/>
      <c r="IU189" s="203"/>
      <c r="IV189" s="201"/>
      <c r="IW189" s="201"/>
      <c r="IX189" s="201"/>
      <c r="IY189" s="201">
        <f>IY12</f>
        <v>0</v>
      </c>
      <c r="IZ189" s="201"/>
      <c r="JA189" s="201"/>
      <c r="JB189" s="201"/>
      <c r="JC189" s="201"/>
      <c r="JD189" s="201"/>
      <c r="JE189" s="201"/>
      <c r="JF189" s="201">
        <f>JF12</f>
        <v>0</v>
      </c>
      <c r="JG189" s="201"/>
      <c r="JH189" s="201"/>
      <c r="JI189" s="203"/>
      <c r="JJ189" s="201"/>
      <c r="JK189" s="201"/>
      <c r="JL189" s="201"/>
      <c r="JM189" s="201" t="e">
        <f>JM12</f>
        <v>#REF!</v>
      </c>
      <c r="JN189" s="201"/>
      <c r="JO189" s="201"/>
      <c r="JP189" s="203"/>
      <c r="JQ189" s="201"/>
      <c r="JR189" s="201"/>
      <c r="JS189" s="201"/>
      <c r="JT189" s="201">
        <f>JT12</f>
        <v>20</v>
      </c>
      <c r="JU189" s="201"/>
      <c r="JV189" s="201"/>
      <c r="JW189" s="203"/>
      <c r="JX189" s="201"/>
      <c r="JY189" s="201"/>
      <c r="JZ189" s="201"/>
      <c r="KA189" s="201">
        <f>KA12</f>
        <v>0</v>
      </c>
      <c r="KB189" s="201"/>
      <c r="KC189" s="201"/>
      <c r="KD189" s="203"/>
      <c r="KE189" s="201"/>
      <c r="KF189" s="201"/>
      <c r="KG189" s="201"/>
      <c r="KH189" s="201">
        <f>KH12</f>
        <v>0</v>
      </c>
      <c r="KI189" s="201"/>
      <c r="KJ189" s="201"/>
      <c r="KK189" s="203"/>
      <c r="KL189" s="201"/>
      <c r="KM189" s="201"/>
      <c r="KN189" s="201"/>
      <c r="KO189" s="201">
        <f>KO12</f>
        <v>0</v>
      </c>
      <c r="KP189" s="201"/>
      <c r="KQ189" s="201"/>
      <c r="KR189" s="201"/>
      <c r="KS189" s="201"/>
      <c r="KT189" s="201"/>
      <c r="KU189" s="201"/>
      <c r="KV189" s="201">
        <f>KV12</f>
        <v>20</v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>
        <f t="shared" ref="FZ190:FZ253" si="205">FZ13</f>
        <v>0</v>
      </c>
      <c r="GA190" s="201"/>
      <c r="GB190" s="201"/>
      <c r="GC190" s="203"/>
      <c r="GD190" s="201"/>
      <c r="GE190" s="201"/>
      <c r="GF190" s="201"/>
      <c r="GG190" s="201">
        <f t="shared" ref="GG190:GG253" si="206">GG13</f>
        <v>0</v>
      </c>
      <c r="GH190" s="201"/>
      <c r="GI190" s="201"/>
      <c r="GJ190" s="203"/>
      <c r="GK190" s="201"/>
      <c r="GL190" s="201"/>
      <c r="GM190" s="201"/>
      <c r="GN190" s="201">
        <f t="shared" ref="GN190:GN253" si="207">GN13</f>
        <v>0</v>
      </c>
      <c r="GO190" s="201"/>
      <c r="GP190" s="201"/>
      <c r="GQ190" s="203"/>
      <c r="GR190" s="201"/>
      <c r="GS190" s="201"/>
      <c r="GT190" s="201"/>
      <c r="GU190" s="201">
        <f t="shared" ref="GU190:GU253" si="208">GU13</f>
        <v>0</v>
      </c>
      <c r="GV190" s="201"/>
      <c r="GW190" s="201"/>
      <c r="GX190" s="203"/>
      <c r="GY190" s="201"/>
      <c r="GZ190" s="201"/>
      <c r="HA190" s="201"/>
      <c r="HB190" s="201">
        <f t="shared" ref="HB190:HB253" si="209">HB13</f>
        <v>0</v>
      </c>
      <c r="HC190" s="201"/>
      <c r="HD190" s="201"/>
      <c r="HE190" s="203"/>
      <c r="HF190" s="201"/>
      <c r="HG190" s="201"/>
      <c r="HH190" s="201"/>
      <c r="HI190" s="201">
        <f t="shared" ref="HI190:HI253" si="210">HI13</f>
        <v>0</v>
      </c>
      <c r="HJ190" s="201"/>
      <c r="HK190" s="201"/>
      <c r="HL190" s="201"/>
      <c r="HM190" s="201"/>
      <c r="HN190" s="201"/>
      <c r="HO190" s="201"/>
      <c r="HP190" s="201">
        <f t="shared" ref="HP190:HP253" si="211">HP13</f>
        <v>0</v>
      </c>
      <c r="HQ190" s="201"/>
      <c r="HR190" s="201"/>
      <c r="HS190" s="203"/>
      <c r="HT190" s="201"/>
      <c r="HU190" s="201"/>
      <c r="HV190" s="201"/>
      <c r="HW190" s="201">
        <f t="shared" ref="HW190:HW253" si="212">HW13</f>
        <v>0</v>
      </c>
      <c r="HX190" s="201"/>
      <c r="HY190" s="201"/>
      <c r="HZ190" s="203"/>
      <c r="IA190" s="201"/>
      <c r="IB190" s="201"/>
      <c r="IC190" s="201"/>
      <c r="ID190" s="201">
        <f t="shared" ref="ID190:ID253" si="213">ID13</f>
        <v>0</v>
      </c>
      <c r="IE190" s="201"/>
      <c r="IF190" s="201"/>
      <c r="IG190" s="203"/>
      <c r="IH190" s="201"/>
      <c r="II190" s="201"/>
      <c r="IJ190" s="201"/>
      <c r="IK190" s="201">
        <f t="shared" ref="IK190:IK253" si="214">IK13</f>
        <v>0</v>
      </c>
      <c r="IL190" s="201"/>
      <c r="IM190" s="201"/>
      <c r="IN190" s="203"/>
      <c r="IO190" s="201"/>
      <c r="IP190" s="201"/>
      <c r="IQ190" s="201"/>
      <c r="IR190" s="201">
        <f t="shared" ref="IR190:IR253" si="215">IR13</f>
        <v>0</v>
      </c>
      <c r="IS190" s="201"/>
      <c r="IT190" s="201"/>
      <c r="IU190" s="203"/>
      <c r="IV190" s="201"/>
      <c r="IW190" s="201"/>
      <c r="IX190" s="201"/>
      <c r="IY190" s="201">
        <f t="shared" ref="IY190:IY253" si="216">IY13</f>
        <v>0</v>
      </c>
      <c r="IZ190" s="201"/>
      <c r="JA190" s="201"/>
      <c r="JB190" s="201"/>
      <c r="JC190" s="201"/>
      <c r="JD190" s="201"/>
      <c r="JE190" s="201"/>
      <c r="JF190" s="201">
        <f t="shared" ref="JF190:JF253" si="217">JF13</f>
        <v>0</v>
      </c>
      <c r="JG190" s="201"/>
      <c r="JH190" s="201"/>
      <c r="JI190" s="203"/>
      <c r="JJ190" s="201"/>
      <c r="JK190" s="201"/>
      <c r="JL190" s="201"/>
      <c r="JM190" s="201" t="e">
        <f t="shared" ref="JM190:JM253" si="218">JM13</f>
        <v>#REF!</v>
      </c>
      <c r="JN190" s="201"/>
      <c r="JO190" s="201"/>
      <c r="JP190" s="203"/>
      <c r="JQ190" s="201"/>
      <c r="JR190" s="201"/>
      <c r="JS190" s="201"/>
      <c r="JT190" s="201">
        <f t="shared" ref="JT190:JT253" si="219">JT13</f>
        <v>0</v>
      </c>
      <c r="JU190" s="201"/>
      <c r="JV190" s="201"/>
      <c r="JW190" s="203"/>
      <c r="JX190" s="201"/>
      <c r="JY190" s="201"/>
      <c r="JZ190" s="201"/>
      <c r="KA190" s="201">
        <f t="shared" ref="KA190:KA253" si="220">KA13</f>
        <v>0</v>
      </c>
      <c r="KB190" s="201"/>
      <c r="KC190" s="201"/>
      <c r="KD190" s="203"/>
      <c r="KE190" s="201"/>
      <c r="KF190" s="201"/>
      <c r="KG190" s="201"/>
      <c r="KH190" s="201">
        <f t="shared" ref="KH190:KH253" si="221">KH13</f>
        <v>0</v>
      </c>
      <c r="KI190" s="201"/>
      <c r="KJ190" s="201"/>
      <c r="KK190" s="203"/>
      <c r="KL190" s="201"/>
      <c r="KM190" s="201"/>
      <c r="KN190" s="201"/>
      <c r="KO190" s="201">
        <f t="shared" ref="KO190:KO253" si="222">KO13</f>
        <v>0</v>
      </c>
      <c r="KP190" s="201"/>
      <c r="KQ190" s="201"/>
      <c r="KR190" s="201"/>
      <c r="KS190" s="201"/>
      <c r="KT190" s="201"/>
      <c r="KU190" s="201"/>
      <c r="KV190" s="201">
        <f t="shared" ref="KV190:KV253" si="223">KV13</f>
        <v>0</v>
      </c>
      <c r="KW190" s="201"/>
      <c r="KX190" s="201"/>
      <c r="KY190" s="203"/>
      <c r="KZ190" s="201"/>
      <c r="LA190" s="201"/>
      <c r="LB190" s="201"/>
      <c r="LC190" s="201" t="str">
        <f t="shared" ref="LC190:LC253" si="224">LC13</f>
        <v/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>
        <f t="shared" si="205"/>
        <v>0</v>
      </c>
      <c r="GA191" s="201"/>
      <c r="GB191" s="201"/>
      <c r="GC191" s="203"/>
      <c r="GD191" s="201"/>
      <c r="GE191" s="201"/>
      <c r="GF191" s="201"/>
      <c r="GG191" s="201">
        <f t="shared" si="206"/>
        <v>0</v>
      </c>
      <c r="GH191" s="201"/>
      <c r="GI191" s="201"/>
      <c r="GJ191" s="203"/>
      <c r="GK191" s="201"/>
      <c r="GL191" s="201"/>
      <c r="GM191" s="201"/>
      <c r="GN191" s="201">
        <f t="shared" si="207"/>
        <v>30</v>
      </c>
      <c r="GO191" s="201"/>
      <c r="GP191" s="201"/>
      <c r="GQ191" s="203"/>
      <c r="GR191" s="201"/>
      <c r="GS191" s="201"/>
      <c r="GT191" s="201"/>
      <c r="GU191" s="201">
        <f t="shared" si="208"/>
        <v>0</v>
      </c>
      <c r="GV191" s="201"/>
      <c r="GW191" s="201"/>
      <c r="GX191" s="203"/>
      <c r="GY191" s="201"/>
      <c r="GZ191" s="201"/>
      <c r="HA191" s="201"/>
      <c r="HB191" s="201">
        <f t="shared" si="209"/>
        <v>0</v>
      </c>
      <c r="HC191" s="201"/>
      <c r="HD191" s="201"/>
      <c r="HE191" s="203"/>
      <c r="HF191" s="201"/>
      <c r="HG191" s="201"/>
      <c r="HH191" s="201"/>
      <c r="HI191" s="201">
        <f t="shared" si="210"/>
        <v>0</v>
      </c>
      <c r="HJ191" s="201"/>
      <c r="HK191" s="201"/>
      <c r="HL191" s="201"/>
      <c r="HM191" s="201"/>
      <c r="HN191" s="201"/>
      <c r="HO191" s="201"/>
      <c r="HP191" s="201">
        <f t="shared" si="211"/>
        <v>0</v>
      </c>
      <c r="HQ191" s="201"/>
      <c r="HR191" s="201"/>
      <c r="HS191" s="203"/>
      <c r="HT191" s="201"/>
      <c r="HU191" s="201"/>
      <c r="HV191" s="201"/>
      <c r="HW191" s="201">
        <f t="shared" si="212"/>
        <v>0</v>
      </c>
      <c r="HX191" s="201"/>
      <c r="HY191" s="201"/>
      <c r="HZ191" s="203"/>
      <c r="IA191" s="201"/>
      <c r="IB191" s="201"/>
      <c r="IC191" s="201"/>
      <c r="ID191" s="201">
        <f t="shared" si="213"/>
        <v>0</v>
      </c>
      <c r="IE191" s="201"/>
      <c r="IF191" s="201"/>
      <c r="IG191" s="203"/>
      <c r="IH191" s="201"/>
      <c r="II191" s="201"/>
      <c r="IJ191" s="201"/>
      <c r="IK191" s="201">
        <f t="shared" si="214"/>
        <v>0</v>
      </c>
      <c r="IL191" s="201"/>
      <c r="IM191" s="201"/>
      <c r="IN191" s="203"/>
      <c r="IO191" s="201"/>
      <c r="IP191" s="201"/>
      <c r="IQ191" s="201"/>
      <c r="IR191" s="201">
        <f t="shared" si="215"/>
        <v>0</v>
      </c>
      <c r="IS191" s="201"/>
      <c r="IT191" s="201"/>
      <c r="IU191" s="203"/>
      <c r="IV191" s="201"/>
      <c r="IW191" s="201"/>
      <c r="IX191" s="201"/>
      <c r="IY191" s="201">
        <f t="shared" si="216"/>
        <v>0</v>
      </c>
      <c r="IZ191" s="201"/>
      <c r="JA191" s="201"/>
      <c r="JB191" s="201"/>
      <c r="JC191" s="201"/>
      <c r="JD191" s="201"/>
      <c r="JE191" s="201"/>
      <c r="JF191" s="201">
        <f t="shared" si="217"/>
        <v>30</v>
      </c>
      <c r="JG191" s="201"/>
      <c r="JH191" s="201"/>
      <c r="JI191" s="203"/>
      <c r="JJ191" s="201"/>
      <c r="JK191" s="201"/>
      <c r="JL191" s="201"/>
      <c r="JM191" s="201" t="e">
        <f t="shared" si="218"/>
        <v>#REF!</v>
      </c>
      <c r="JN191" s="201"/>
      <c r="JO191" s="201"/>
      <c r="JP191" s="203"/>
      <c r="JQ191" s="201"/>
      <c r="JR191" s="201"/>
      <c r="JS191" s="201"/>
      <c r="JT191" s="201">
        <f t="shared" si="219"/>
        <v>20</v>
      </c>
      <c r="JU191" s="201"/>
      <c r="JV191" s="201"/>
      <c r="JW191" s="203"/>
      <c r="JX191" s="201"/>
      <c r="JY191" s="201"/>
      <c r="JZ191" s="201"/>
      <c r="KA191" s="201">
        <f t="shared" si="220"/>
        <v>0</v>
      </c>
      <c r="KB191" s="201"/>
      <c r="KC191" s="201"/>
      <c r="KD191" s="203"/>
      <c r="KE191" s="201"/>
      <c r="KF191" s="201"/>
      <c r="KG191" s="201"/>
      <c r="KH191" s="201">
        <f t="shared" si="221"/>
        <v>0</v>
      </c>
      <c r="KI191" s="201"/>
      <c r="KJ191" s="201"/>
      <c r="KK191" s="203"/>
      <c r="KL191" s="201"/>
      <c r="KM191" s="201"/>
      <c r="KN191" s="201"/>
      <c r="KO191" s="201">
        <f t="shared" si="222"/>
        <v>0</v>
      </c>
      <c r="KP191" s="201"/>
      <c r="KQ191" s="201"/>
      <c r="KR191" s="201"/>
      <c r="KS191" s="201"/>
      <c r="KT191" s="201"/>
      <c r="KU191" s="201"/>
      <c r="KV191" s="201">
        <f t="shared" si="223"/>
        <v>30</v>
      </c>
      <c r="KW191" s="201"/>
      <c r="KX191" s="201"/>
      <c r="KY191" s="203"/>
      <c r="KZ191" s="201"/>
      <c r="LA191" s="201"/>
      <c r="LB191" s="201"/>
      <c r="LC191" s="201" t="str">
        <f t="shared" si="224"/>
        <v/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>
        <f t="shared" si="205"/>
        <v>0</v>
      </c>
      <c r="GA192" s="201"/>
      <c r="GB192" s="201"/>
      <c r="GC192" s="203"/>
      <c r="GD192" s="201"/>
      <c r="GE192" s="201"/>
      <c r="GF192" s="201"/>
      <c r="GG192" s="201">
        <f t="shared" si="206"/>
        <v>0</v>
      </c>
      <c r="GH192" s="201"/>
      <c r="GI192" s="201"/>
      <c r="GJ192" s="203"/>
      <c r="GK192" s="201"/>
      <c r="GL192" s="201"/>
      <c r="GM192" s="201"/>
      <c r="GN192" s="201">
        <f t="shared" si="207"/>
        <v>0</v>
      </c>
      <c r="GO192" s="201"/>
      <c r="GP192" s="201"/>
      <c r="GQ192" s="203"/>
      <c r="GR192" s="201"/>
      <c r="GS192" s="201"/>
      <c r="GT192" s="201"/>
      <c r="GU192" s="201">
        <f t="shared" si="208"/>
        <v>0</v>
      </c>
      <c r="GV192" s="201"/>
      <c r="GW192" s="201"/>
      <c r="GX192" s="203"/>
      <c r="GY192" s="201"/>
      <c r="GZ192" s="201"/>
      <c r="HA192" s="201"/>
      <c r="HB192" s="201">
        <f t="shared" si="209"/>
        <v>0</v>
      </c>
      <c r="HC192" s="201"/>
      <c r="HD192" s="201"/>
      <c r="HE192" s="203"/>
      <c r="HF192" s="201"/>
      <c r="HG192" s="201"/>
      <c r="HH192" s="201"/>
      <c r="HI192" s="201">
        <f t="shared" si="210"/>
        <v>0</v>
      </c>
      <c r="HJ192" s="201"/>
      <c r="HK192" s="201"/>
      <c r="HL192" s="201"/>
      <c r="HM192" s="201"/>
      <c r="HN192" s="201"/>
      <c r="HO192" s="201"/>
      <c r="HP192" s="201">
        <f t="shared" si="211"/>
        <v>0</v>
      </c>
      <c r="HQ192" s="201"/>
      <c r="HR192" s="201"/>
      <c r="HS192" s="203"/>
      <c r="HT192" s="201"/>
      <c r="HU192" s="201"/>
      <c r="HV192" s="201"/>
      <c r="HW192" s="201">
        <f t="shared" si="212"/>
        <v>0</v>
      </c>
      <c r="HX192" s="201"/>
      <c r="HY192" s="201"/>
      <c r="HZ192" s="203"/>
      <c r="IA192" s="201"/>
      <c r="IB192" s="201"/>
      <c r="IC192" s="201"/>
      <c r="ID192" s="201">
        <f t="shared" si="213"/>
        <v>0</v>
      </c>
      <c r="IE192" s="201"/>
      <c r="IF192" s="201"/>
      <c r="IG192" s="203"/>
      <c r="IH192" s="201"/>
      <c r="II192" s="201"/>
      <c r="IJ192" s="201"/>
      <c r="IK192" s="201">
        <f t="shared" si="214"/>
        <v>0</v>
      </c>
      <c r="IL192" s="201"/>
      <c r="IM192" s="201"/>
      <c r="IN192" s="203"/>
      <c r="IO192" s="201"/>
      <c r="IP192" s="201"/>
      <c r="IQ192" s="201"/>
      <c r="IR192" s="201">
        <f t="shared" si="215"/>
        <v>0</v>
      </c>
      <c r="IS192" s="201"/>
      <c r="IT192" s="201"/>
      <c r="IU192" s="203"/>
      <c r="IV192" s="201"/>
      <c r="IW192" s="201"/>
      <c r="IX192" s="201"/>
      <c r="IY192" s="201">
        <f t="shared" si="216"/>
        <v>0</v>
      </c>
      <c r="IZ192" s="201"/>
      <c r="JA192" s="201"/>
      <c r="JB192" s="201"/>
      <c r="JC192" s="201"/>
      <c r="JD192" s="201"/>
      <c r="JE192" s="201"/>
      <c r="JF192" s="201">
        <f t="shared" si="217"/>
        <v>0</v>
      </c>
      <c r="JG192" s="201"/>
      <c r="JH192" s="201"/>
      <c r="JI192" s="203"/>
      <c r="JJ192" s="201"/>
      <c r="JK192" s="201"/>
      <c r="JL192" s="201"/>
      <c r="JM192" s="201" t="e">
        <f t="shared" si="218"/>
        <v>#REF!</v>
      </c>
      <c r="JN192" s="201"/>
      <c r="JO192" s="201"/>
      <c r="JP192" s="203"/>
      <c r="JQ192" s="201"/>
      <c r="JR192" s="201"/>
      <c r="JS192" s="201"/>
      <c r="JT192" s="201">
        <f t="shared" si="219"/>
        <v>0</v>
      </c>
      <c r="JU192" s="201"/>
      <c r="JV192" s="201"/>
      <c r="JW192" s="203"/>
      <c r="JX192" s="201"/>
      <c r="JY192" s="201"/>
      <c r="JZ192" s="201"/>
      <c r="KA192" s="201">
        <f t="shared" si="220"/>
        <v>0</v>
      </c>
      <c r="KB192" s="201"/>
      <c r="KC192" s="201"/>
      <c r="KD192" s="203"/>
      <c r="KE192" s="201"/>
      <c r="KF192" s="201"/>
      <c r="KG192" s="201"/>
      <c r="KH192" s="201">
        <f t="shared" si="221"/>
        <v>0</v>
      </c>
      <c r="KI192" s="201"/>
      <c r="KJ192" s="201"/>
      <c r="KK192" s="203"/>
      <c r="KL192" s="201"/>
      <c r="KM192" s="201"/>
      <c r="KN192" s="201"/>
      <c r="KO192" s="201">
        <f t="shared" si="222"/>
        <v>0</v>
      </c>
      <c r="KP192" s="201"/>
      <c r="KQ192" s="201"/>
      <c r="KR192" s="201"/>
      <c r="KS192" s="201"/>
      <c r="KT192" s="201"/>
      <c r="KU192" s="201"/>
      <c r="KV192" s="201">
        <f t="shared" si="223"/>
        <v>0</v>
      </c>
      <c r="KW192" s="201"/>
      <c r="KX192" s="201"/>
      <c r="KY192" s="203"/>
      <c r="KZ192" s="201"/>
      <c r="LA192" s="201"/>
      <c r="LB192" s="201"/>
      <c r="LC192" s="201" t="str">
        <f t="shared" si="224"/>
        <v/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>
        <f t="shared" si="205"/>
        <v>0</v>
      </c>
      <c r="GA193" s="201"/>
      <c r="GB193" s="201"/>
      <c r="GC193" s="203"/>
      <c r="GD193" s="201"/>
      <c r="GE193" s="201"/>
      <c r="GF193" s="201"/>
      <c r="GG193" s="201">
        <f t="shared" si="206"/>
        <v>0</v>
      </c>
      <c r="GH193" s="201"/>
      <c r="GI193" s="201"/>
      <c r="GJ193" s="203"/>
      <c r="GK193" s="201"/>
      <c r="GL193" s="201"/>
      <c r="GM193" s="201"/>
      <c r="GN193" s="201">
        <f t="shared" si="207"/>
        <v>30</v>
      </c>
      <c r="GO193" s="201"/>
      <c r="GP193" s="201"/>
      <c r="GQ193" s="203"/>
      <c r="GR193" s="201"/>
      <c r="GS193" s="201"/>
      <c r="GT193" s="201"/>
      <c r="GU193" s="201">
        <f t="shared" si="208"/>
        <v>0</v>
      </c>
      <c r="GV193" s="201"/>
      <c r="GW193" s="201"/>
      <c r="GX193" s="203"/>
      <c r="GY193" s="201"/>
      <c r="GZ193" s="201"/>
      <c r="HA193" s="201"/>
      <c r="HB193" s="201">
        <f t="shared" si="209"/>
        <v>20</v>
      </c>
      <c r="HC193" s="201"/>
      <c r="HD193" s="201"/>
      <c r="HE193" s="203"/>
      <c r="HF193" s="201"/>
      <c r="HG193" s="201"/>
      <c r="HH193" s="201"/>
      <c r="HI193" s="201">
        <f t="shared" si="210"/>
        <v>0</v>
      </c>
      <c r="HJ193" s="201"/>
      <c r="HK193" s="201"/>
      <c r="HL193" s="201"/>
      <c r="HM193" s="201"/>
      <c r="HN193" s="201"/>
      <c r="HO193" s="201"/>
      <c r="HP193" s="201">
        <f t="shared" si="211"/>
        <v>0</v>
      </c>
      <c r="HQ193" s="201"/>
      <c r="HR193" s="201"/>
      <c r="HS193" s="203"/>
      <c r="HT193" s="201"/>
      <c r="HU193" s="201"/>
      <c r="HV193" s="201"/>
      <c r="HW193" s="201">
        <f t="shared" si="212"/>
        <v>0</v>
      </c>
      <c r="HX193" s="201"/>
      <c r="HY193" s="201"/>
      <c r="HZ193" s="203"/>
      <c r="IA193" s="201"/>
      <c r="IB193" s="201"/>
      <c r="IC193" s="201"/>
      <c r="ID193" s="201">
        <f t="shared" si="213"/>
        <v>0</v>
      </c>
      <c r="IE193" s="201"/>
      <c r="IF193" s="201"/>
      <c r="IG193" s="203"/>
      <c r="IH193" s="201"/>
      <c r="II193" s="201"/>
      <c r="IJ193" s="201"/>
      <c r="IK193" s="201">
        <f t="shared" si="214"/>
        <v>0</v>
      </c>
      <c r="IL193" s="201"/>
      <c r="IM193" s="201"/>
      <c r="IN193" s="203"/>
      <c r="IO193" s="201"/>
      <c r="IP193" s="201"/>
      <c r="IQ193" s="201"/>
      <c r="IR193" s="201">
        <f t="shared" si="215"/>
        <v>20</v>
      </c>
      <c r="IS193" s="201"/>
      <c r="IT193" s="201"/>
      <c r="IU193" s="203"/>
      <c r="IV193" s="201"/>
      <c r="IW193" s="201"/>
      <c r="IX193" s="201"/>
      <c r="IY193" s="201">
        <f t="shared" si="216"/>
        <v>0</v>
      </c>
      <c r="IZ193" s="201"/>
      <c r="JA193" s="201"/>
      <c r="JB193" s="201"/>
      <c r="JC193" s="201"/>
      <c r="JD193" s="201"/>
      <c r="JE193" s="201"/>
      <c r="JF193" s="201">
        <f t="shared" si="217"/>
        <v>30</v>
      </c>
      <c r="JG193" s="201"/>
      <c r="JH193" s="201"/>
      <c r="JI193" s="203"/>
      <c r="JJ193" s="201"/>
      <c r="JK193" s="201"/>
      <c r="JL193" s="201"/>
      <c r="JM193" s="201" t="e">
        <f t="shared" si="218"/>
        <v>#REF!</v>
      </c>
      <c r="JN193" s="201"/>
      <c r="JO193" s="201"/>
      <c r="JP193" s="203"/>
      <c r="JQ193" s="201"/>
      <c r="JR193" s="201"/>
      <c r="JS193" s="201"/>
      <c r="JT193" s="201">
        <f t="shared" si="219"/>
        <v>0</v>
      </c>
      <c r="JU193" s="201"/>
      <c r="JV193" s="201"/>
      <c r="JW193" s="203"/>
      <c r="JX193" s="201"/>
      <c r="JY193" s="201"/>
      <c r="JZ193" s="201"/>
      <c r="KA193" s="201">
        <f t="shared" si="220"/>
        <v>0</v>
      </c>
      <c r="KB193" s="201"/>
      <c r="KC193" s="201"/>
      <c r="KD193" s="203"/>
      <c r="KE193" s="201"/>
      <c r="KF193" s="201"/>
      <c r="KG193" s="201"/>
      <c r="KH193" s="201">
        <f t="shared" si="221"/>
        <v>30</v>
      </c>
      <c r="KI193" s="201"/>
      <c r="KJ193" s="201"/>
      <c r="KK193" s="203"/>
      <c r="KL193" s="201"/>
      <c r="KM193" s="201"/>
      <c r="KN193" s="201"/>
      <c r="KO193" s="201">
        <f t="shared" si="222"/>
        <v>0</v>
      </c>
      <c r="KP193" s="201"/>
      <c r="KQ193" s="201"/>
      <c r="KR193" s="201"/>
      <c r="KS193" s="201"/>
      <c r="KT193" s="201"/>
      <c r="KU193" s="201"/>
      <c r="KV193" s="201">
        <f t="shared" si="223"/>
        <v>0</v>
      </c>
      <c r="KW193" s="201"/>
      <c r="KX193" s="201"/>
      <c r="KY193" s="203"/>
      <c r="KZ193" s="201"/>
      <c r="LA193" s="201"/>
      <c r="LB193" s="201"/>
      <c r="LC193" s="201" t="str">
        <f t="shared" si="224"/>
        <v/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>
        <f t="shared" si="205"/>
        <v>0</v>
      </c>
      <c r="GA194" s="201"/>
      <c r="GB194" s="201"/>
      <c r="GC194" s="203"/>
      <c r="GD194" s="201"/>
      <c r="GE194" s="201"/>
      <c r="GF194" s="201"/>
      <c r="GG194" s="201">
        <f t="shared" si="206"/>
        <v>0</v>
      </c>
      <c r="GH194" s="201"/>
      <c r="GI194" s="201"/>
      <c r="GJ194" s="203"/>
      <c r="GK194" s="201"/>
      <c r="GL194" s="201"/>
      <c r="GM194" s="201"/>
      <c r="GN194" s="201">
        <f t="shared" si="207"/>
        <v>0</v>
      </c>
      <c r="GO194" s="201"/>
      <c r="GP194" s="201"/>
      <c r="GQ194" s="203"/>
      <c r="GR194" s="201"/>
      <c r="GS194" s="201"/>
      <c r="GT194" s="201"/>
      <c r="GU194" s="201">
        <f t="shared" si="208"/>
        <v>0</v>
      </c>
      <c r="GV194" s="201"/>
      <c r="GW194" s="201"/>
      <c r="GX194" s="203"/>
      <c r="GY194" s="201"/>
      <c r="GZ194" s="201"/>
      <c r="HA194" s="201"/>
      <c r="HB194" s="201">
        <f t="shared" si="209"/>
        <v>20</v>
      </c>
      <c r="HC194" s="201"/>
      <c r="HD194" s="201"/>
      <c r="HE194" s="203"/>
      <c r="HF194" s="201"/>
      <c r="HG194" s="201"/>
      <c r="HH194" s="201"/>
      <c r="HI194" s="201">
        <f t="shared" si="210"/>
        <v>0</v>
      </c>
      <c r="HJ194" s="201"/>
      <c r="HK194" s="201"/>
      <c r="HL194" s="201"/>
      <c r="HM194" s="201"/>
      <c r="HN194" s="201"/>
      <c r="HO194" s="201"/>
      <c r="HP194" s="201">
        <f t="shared" si="211"/>
        <v>0</v>
      </c>
      <c r="HQ194" s="201"/>
      <c r="HR194" s="201"/>
      <c r="HS194" s="203"/>
      <c r="HT194" s="201"/>
      <c r="HU194" s="201"/>
      <c r="HV194" s="201"/>
      <c r="HW194" s="201">
        <f t="shared" si="212"/>
        <v>0</v>
      </c>
      <c r="HX194" s="201"/>
      <c r="HY194" s="201"/>
      <c r="HZ194" s="203"/>
      <c r="IA194" s="201"/>
      <c r="IB194" s="201"/>
      <c r="IC194" s="201"/>
      <c r="ID194" s="201">
        <f t="shared" si="213"/>
        <v>0</v>
      </c>
      <c r="IE194" s="201"/>
      <c r="IF194" s="201"/>
      <c r="IG194" s="203"/>
      <c r="IH194" s="201"/>
      <c r="II194" s="201"/>
      <c r="IJ194" s="201"/>
      <c r="IK194" s="201">
        <f t="shared" si="214"/>
        <v>20</v>
      </c>
      <c r="IL194" s="201"/>
      <c r="IM194" s="201"/>
      <c r="IN194" s="203"/>
      <c r="IO194" s="201"/>
      <c r="IP194" s="201"/>
      <c r="IQ194" s="201"/>
      <c r="IR194" s="201">
        <f t="shared" si="215"/>
        <v>0</v>
      </c>
      <c r="IS194" s="201"/>
      <c r="IT194" s="201"/>
      <c r="IU194" s="203"/>
      <c r="IV194" s="201"/>
      <c r="IW194" s="201"/>
      <c r="IX194" s="201"/>
      <c r="IY194" s="201">
        <f t="shared" si="216"/>
        <v>0</v>
      </c>
      <c r="IZ194" s="201"/>
      <c r="JA194" s="201"/>
      <c r="JB194" s="201"/>
      <c r="JC194" s="201"/>
      <c r="JD194" s="201"/>
      <c r="JE194" s="201"/>
      <c r="JF194" s="201">
        <f t="shared" si="217"/>
        <v>0</v>
      </c>
      <c r="JG194" s="201"/>
      <c r="JH194" s="201"/>
      <c r="JI194" s="203"/>
      <c r="JJ194" s="201"/>
      <c r="JK194" s="201"/>
      <c r="JL194" s="201"/>
      <c r="JM194" s="201" t="e">
        <f t="shared" si="218"/>
        <v>#REF!</v>
      </c>
      <c r="JN194" s="201"/>
      <c r="JO194" s="201"/>
      <c r="JP194" s="203"/>
      <c r="JQ194" s="201"/>
      <c r="JR194" s="201"/>
      <c r="JS194" s="201"/>
      <c r="JT194" s="201">
        <f t="shared" si="219"/>
        <v>0</v>
      </c>
      <c r="JU194" s="201"/>
      <c r="JV194" s="201"/>
      <c r="JW194" s="203"/>
      <c r="JX194" s="201"/>
      <c r="JY194" s="201"/>
      <c r="JZ194" s="201"/>
      <c r="KA194" s="201">
        <f t="shared" si="220"/>
        <v>0</v>
      </c>
      <c r="KB194" s="201"/>
      <c r="KC194" s="201"/>
      <c r="KD194" s="203"/>
      <c r="KE194" s="201"/>
      <c r="KF194" s="201"/>
      <c r="KG194" s="201"/>
      <c r="KH194" s="201">
        <f t="shared" si="221"/>
        <v>20</v>
      </c>
      <c r="KI194" s="201"/>
      <c r="KJ194" s="201"/>
      <c r="KK194" s="203"/>
      <c r="KL194" s="201"/>
      <c r="KM194" s="201"/>
      <c r="KN194" s="201"/>
      <c r="KO194" s="201">
        <f t="shared" si="222"/>
        <v>0</v>
      </c>
      <c r="KP194" s="201"/>
      <c r="KQ194" s="201"/>
      <c r="KR194" s="201"/>
      <c r="KS194" s="201"/>
      <c r="KT194" s="201"/>
      <c r="KU194" s="201"/>
      <c r="KV194" s="201">
        <f t="shared" si="223"/>
        <v>0</v>
      </c>
      <c r="KW194" s="201"/>
      <c r="KX194" s="201"/>
      <c r="KY194" s="203"/>
      <c r="KZ194" s="201"/>
      <c r="LA194" s="201"/>
      <c r="LB194" s="201"/>
      <c r="LC194" s="201" t="str">
        <f t="shared" si="224"/>
        <v/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>
        <f t="shared" si="205"/>
        <v>0</v>
      </c>
      <c r="GA195" s="201"/>
      <c r="GB195" s="201"/>
      <c r="GC195" s="203"/>
      <c r="GD195" s="201"/>
      <c r="GE195" s="201"/>
      <c r="GF195" s="201"/>
      <c r="GG195" s="201">
        <f t="shared" si="206"/>
        <v>0</v>
      </c>
      <c r="GH195" s="201"/>
      <c r="GI195" s="201"/>
      <c r="GJ195" s="203"/>
      <c r="GK195" s="201"/>
      <c r="GL195" s="201"/>
      <c r="GM195" s="201"/>
      <c r="GN195" s="201">
        <f t="shared" si="207"/>
        <v>30</v>
      </c>
      <c r="GO195" s="201"/>
      <c r="GP195" s="201"/>
      <c r="GQ195" s="203"/>
      <c r="GR195" s="201"/>
      <c r="GS195" s="201"/>
      <c r="GT195" s="201"/>
      <c r="GU195" s="201">
        <f t="shared" si="208"/>
        <v>0</v>
      </c>
      <c r="GV195" s="201"/>
      <c r="GW195" s="201"/>
      <c r="GX195" s="203"/>
      <c r="GY195" s="201"/>
      <c r="GZ195" s="201"/>
      <c r="HA195" s="201"/>
      <c r="HB195" s="201">
        <f t="shared" si="209"/>
        <v>0</v>
      </c>
      <c r="HC195" s="201"/>
      <c r="HD195" s="201"/>
      <c r="HE195" s="203"/>
      <c r="HF195" s="201"/>
      <c r="HG195" s="201"/>
      <c r="HH195" s="201"/>
      <c r="HI195" s="201">
        <f t="shared" si="210"/>
        <v>0</v>
      </c>
      <c r="HJ195" s="201"/>
      <c r="HK195" s="201"/>
      <c r="HL195" s="201"/>
      <c r="HM195" s="201"/>
      <c r="HN195" s="201"/>
      <c r="HO195" s="201"/>
      <c r="HP195" s="201">
        <f t="shared" si="211"/>
        <v>0</v>
      </c>
      <c r="HQ195" s="201"/>
      <c r="HR195" s="201"/>
      <c r="HS195" s="203"/>
      <c r="HT195" s="201"/>
      <c r="HU195" s="201"/>
      <c r="HV195" s="201"/>
      <c r="HW195" s="201">
        <f t="shared" si="212"/>
        <v>0</v>
      </c>
      <c r="HX195" s="201"/>
      <c r="HY195" s="201"/>
      <c r="HZ195" s="203"/>
      <c r="IA195" s="201"/>
      <c r="IB195" s="201"/>
      <c r="IC195" s="201"/>
      <c r="ID195" s="201">
        <f t="shared" si="213"/>
        <v>0</v>
      </c>
      <c r="IE195" s="201"/>
      <c r="IF195" s="201"/>
      <c r="IG195" s="203"/>
      <c r="IH195" s="201"/>
      <c r="II195" s="201"/>
      <c r="IJ195" s="201"/>
      <c r="IK195" s="201">
        <f t="shared" si="214"/>
        <v>30</v>
      </c>
      <c r="IL195" s="201"/>
      <c r="IM195" s="201"/>
      <c r="IN195" s="203"/>
      <c r="IO195" s="201"/>
      <c r="IP195" s="201"/>
      <c r="IQ195" s="201"/>
      <c r="IR195" s="201">
        <f t="shared" si="215"/>
        <v>20</v>
      </c>
      <c r="IS195" s="201"/>
      <c r="IT195" s="201"/>
      <c r="IU195" s="203"/>
      <c r="IV195" s="201"/>
      <c r="IW195" s="201"/>
      <c r="IX195" s="201"/>
      <c r="IY195" s="201">
        <f t="shared" si="216"/>
        <v>0</v>
      </c>
      <c r="IZ195" s="201"/>
      <c r="JA195" s="201"/>
      <c r="JB195" s="201"/>
      <c r="JC195" s="201"/>
      <c r="JD195" s="201"/>
      <c r="JE195" s="201"/>
      <c r="JF195" s="201">
        <f t="shared" si="217"/>
        <v>0</v>
      </c>
      <c r="JG195" s="201"/>
      <c r="JH195" s="201"/>
      <c r="JI195" s="203"/>
      <c r="JJ195" s="201"/>
      <c r="JK195" s="201"/>
      <c r="JL195" s="201"/>
      <c r="JM195" s="201" t="e">
        <f t="shared" si="218"/>
        <v>#REF!</v>
      </c>
      <c r="JN195" s="201"/>
      <c r="JO195" s="201"/>
      <c r="JP195" s="203"/>
      <c r="JQ195" s="201"/>
      <c r="JR195" s="201"/>
      <c r="JS195" s="201"/>
      <c r="JT195" s="201">
        <f t="shared" si="219"/>
        <v>0</v>
      </c>
      <c r="JU195" s="201"/>
      <c r="JV195" s="201"/>
      <c r="JW195" s="203"/>
      <c r="JX195" s="201"/>
      <c r="JY195" s="201"/>
      <c r="JZ195" s="201"/>
      <c r="KA195" s="201">
        <f t="shared" si="220"/>
        <v>0</v>
      </c>
      <c r="KB195" s="201"/>
      <c r="KC195" s="201"/>
      <c r="KD195" s="203"/>
      <c r="KE195" s="201"/>
      <c r="KF195" s="201"/>
      <c r="KG195" s="201"/>
      <c r="KH195" s="201">
        <f t="shared" si="221"/>
        <v>0</v>
      </c>
      <c r="KI195" s="201"/>
      <c r="KJ195" s="201"/>
      <c r="KK195" s="203"/>
      <c r="KL195" s="201"/>
      <c r="KM195" s="201"/>
      <c r="KN195" s="201"/>
      <c r="KO195" s="201">
        <f t="shared" si="222"/>
        <v>0</v>
      </c>
      <c r="KP195" s="201"/>
      <c r="KQ195" s="201"/>
      <c r="KR195" s="201"/>
      <c r="KS195" s="201"/>
      <c r="KT195" s="201"/>
      <c r="KU195" s="201"/>
      <c r="KV195" s="201">
        <f t="shared" si="223"/>
        <v>20</v>
      </c>
      <c r="KW195" s="201"/>
      <c r="KX195" s="201"/>
      <c r="KY195" s="203"/>
      <c r="KZ195" s="201"/>
      <c r="LA195" s="201"/>
      <c r="LB195" s="201"/>
      <c r="LC195" s="201" t="str">
        <f t="shared" si="224"/>
        <v/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>
        <f t="shared" si="205"/>
        <v>0</v>
      </c>
      <c r="GA196" s="201"/>
      <c r="GB196" s="201"/>
      <c r="GC196" s="203"/>
      <c r="GD196" s="201"/>
      <c r="GE196" s="201"/>
      <c r="GF196" s="201"/>
      <c r="GG196" s="201">
        <f t="shared" si="206"/>
        <v>20</v>
      </c>
      <c r="GH196" s="201"/>
      <c r="GI196" s="201"/>
      <c r="GJ196" s="203"/>
      <c r="GK196" s="201"/>
      <c r="GL196" s="201"/>
      <c r="GM196" s="201"/>
      <c r="GN196" s="201">
        <f t="shared" si="207"/>
        <v>30</v>
      </c>
      <c r="GO196" s="201"/>
      <c r="GP196" s="201"/>
      <c r="GQ196" s="203"/>
      <c r="GR196" s="201"/>
      <c r="GS196" s="201"/>
      <c r="GT196" s="201"/>
      <c r="GU196" s="201">
        <f t="shared" si="208"/>
        <v>0</v>
      </c>
      <c r="GV196" s="201"/>
      <c r="GW196" s="201"/>
      <c r="GX196" s="203"/>
      <c r="GY196" s="201"/>
      <c r="GZ196" s="201"/>
      <c r="HA196" s="201"/>
      <c r="HB196" s="201">
        <f t="shared" si="209"/>
        <v>20</v>
      </c>
      <c r="HC196" s="201"/>
      <c r="HD196" s="201"/>
      <c r="HE196" s="203"/>
      <c r="HF196" s="201"/>
      <c r="HG196" s="201"/>
      <c r="HH196" s="201"/>
      <c r="HI196" s="201">
        <f t="shared" si="210"/>
        <v>0</v>
      </c>
      <c r="HJ196" s="201"/>
      <c r="HK196" s="201"/>
      <c r="HL196" s="201"/>
      <c r="HM196" s="201"/>
      <c r="HN196" s="201"/>
      <c r="HO196" s="201"/>
      <c r="HP196" s="201">
        <f t="shared" si="211"/>
        <v>0</v>
      </c>
      <c r="HQ196" s="201"/>
      <c r="HR196" s="201"/>
      <c r="HS196" s="203"/>
      <c r="HT196" s="201"/>
      <c r="HU196" s="201"/>
      <c r="HV196" s="201"/>
      <c r="HW196" s="201">
        <f t="shared" si="212"/>
        <v>0</v>
      </c>
      <c r="HX196" s="201"/>
      <c r="HY196" s="201"/>
      <c r="HZ196" s="203"/>
      <c r="IA196" s="201"/>
      <c r="IB196" s="201"/>
      <c r="IC196" s="201"/>
      <c r="ID196" s="201">
        <f t="shared" si="213"/>
        <v>0</v>
      </c>
      <c r="IE196" s="201"/>
      <c r="IF196" s="201"/>
      <c r="IG196" s="203"/>
      <c r="IH196" s="201"/>
      <c r="II196" s="201"/>
      <c r="IJ196" s="201"/>
      <c r="IK196" s="201">
        <f t="shared" si="214"/>
        <v>30</v>
      </c>
      <c r="IL196" s="201"/>
      <c r="IM196" s="201"/>
      <c r="IN196" s="203"/>
      <c r="IO196" s="201"/>
      <c r="IP196" s="201"/>
      <c r="IQ196" s="201"/>
      <c r="IR196" s="201">
        <f t="shared" si="215"/>
        <v>20</v>
      </c>
      <c r="IS196" s="201"/>
      <c r="IT196" s="201"/>
      <c r="IU196" s="203"/>
      <c r="IV196" s="201"/>
      <c r="IW196" s="201"/>
      <c r="IX196" s="201"/>
      <c r="IY196" s="201">
        <f t="shared" si="216"/>
        <v>0</v>
      </c>
      <c r="IZ196" s="201"/>
      <c r="JA196" s="201"/>
      <c r="JB196" s="201"/>
      <c r="JC196" s="201"/>
      <c r="JD196" s="201"/>
      <c r="JE196" s="201"/>
      <c r="JF196" s="201">
        <f t="shared" si="217"/>
        <v>30</v>
      </c>
      <c r="JG196" s="201"/>
      <c r="JH196" s="201"/>
      <c r="JI196" s="203"/>
      <c r="JJ196" s="201"/>
      <c r="JK196" s="201"/>
      <c r="JL196" s="201"/>
      <c r="JM196" s="201" t="e">
        <f t="shared" si="218"/>
        <v>#REF!</v>
      </c>
      <c r="JN196" s="201"/>
      <c r="JO196" s="201"/>
      <c r="JP196" s="203"/>
      <c r="JQ196" s="201"/>
      <c r="JR196" s="201"/>
      <c r="JS196" s="201"/>
      <c r="JT196" s="201">
        <f t="shared" si="219"/>
        <v>0</v>
      </c>
      <c r="JU196" s="201"/>
      <c r="JV196" s="201"/>
      <c r="JW196" s="203"/>
      <c r="JX196" s="201"/>
      <c r="JY196" s="201"/>
      <c r="JZ196" s="201"/>
      <c r="KA196" s="201">
        <f t="shared" si="220"/>
        <v>0</v>
      </c>
      <c r="KB196" s="201"/>
      <c r="KC196" s="201"/>
      <c r="KD196" s="203"/>
      <c r="KE196" s="201"/>
      <c r="KF196" s="201"/>
      <c r="KG196" s="201"/>
      <c r="KH196" s="201">
        <f t="shared" si="221"/>
        <v>0</v>
      </c>
      <c r="KI196" s="201"/>
      <c r="KJ196" s="201"/>
      <c r="KK196" s="203"/>
      <c r="KL196" s="201"/>
      <c r="KM196" s="201"/>
      <c r="KN196" s="201"/>
      <c r="KO196" s="201">
        <f t="shared" si="222"/>
        <v>0</v>
      </c>
      <c r="KP196" s="201"/>
      <c r="KQ196" s="201"/>
      <c r="KR196" s="201"/>
      <c r="KS196" s="201"/>
      <c r="KT196" s="201"/>
      <c r="KU196" s="201"/>
      <c r="KV196" s="201">
        <f t="shared" si="223"/>
        <v>0</v>
      </c>
      <c r="KW196" s="201"/>
      <c r="KX196" s="201"/>
      <c r="KY196" s="203"/>
      <c r="KZ196" s="201"/>
      <c r="LA196" s="201"/>
      <c r="LB196" s="201"/>
      <c r="LC196" s="201" t="str">
        <f t="shared" si="224"/>
        <v/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>
        <f t="shared" si="205"/>
        <v>0</v>
      </c>
      <c r="GA197" s="201"/>
      <c r="GB197" s="201"/>
      <c r="GC197" s="203"/>
      <c r="GD197" s="201"/>
      <c r="GE197" s="201"/>
      <c r="GF197" s="201"/>
      <c r="GG197" s="201">
        <f t="shared" si="206"/>
        <v>0</v>
      </c>
      <c r="GH197" s="201"/>
      <c r="GI197" s="201"/>
      <c r="GJ197" s="203"/>
      <c r="GK197" s="201"/>
      <c r="GL197" s="201"/>
      <c r="GM197" s="201"/>
      <c r="GN197" s="201">
        <f t="shared" si="207"/>
        <v>30</v>
      </c>
      <c r="GO197" s="201"/>
      <c r="GP197" s="201"/>
      <c r="GQ197" s="203"/>
      <c r="GR197" s="201"/>
      <c r="GS197" s="201"/>
      <c r="GT197" s="201"/>
      <c r="GU197" s="201">
        <f t="shared" si="208"/>
        <v>0</v>
      </c>
      <c r="GV197" s="201"/>
      <c r="GW197" s="201"/>
      <c r="GX197" s="203"/>
      <c r="GY197" s="201"/>
      <c r="GZ197" s="201"/>
      <c r="HA197" s="201"/>
      <c r="HB197" s="201">
        <f t="shared" si="209"/>
        <v>0</v>
      </c>
      <c r="HC197" s="201"/>
      <c r="HD197" s="201"/>
      <c r="HE197" s="203"/>
      <c r="HF197" s="201"/>
      <c r="HG197" s="201"/>
      <c r="HH197" s="201"/>
      <c r="HI197" s="201">
        <f t="shared" si="210"/>
        <v>0</v>
      </c>
      <c r="HJ197" s="201"/>
      <c r="HK197" s="201"/>
      <c r="HL197" s="201"/>
      <c r="HM197" s="201"/>
      <c r="HN197" s="201"/>
      <c r="HO197" s="201"/>
      <c r="HP197" s="201">
        <f t="shared" si="211"/>
        <v>0</v>
      </c>
      <c r="HQ197" s="201"/>
      <c r="HR197" s="201"/>
      <c r="HS197" s="203"/>
      <c r="HT197" s="201"/>
      <c r="HU197" s="201"/>
      <c r="HV197" s="201"/>
      <c r="HW197" s="201">
        <f t="shared" si="212"/>
        <v>0</v>
      </c>
      <c r="HX197" s="201"/>
      <c r="HY197" s="201"/>
      <c r="HZ197" s="203"/>
      <c r="IA197" s="201"/>
      <c r="IB197" s="201"/>
      <c r="IC197" s="201"/>
      <c r="ID197" s="201">
        <f t="shared" si="213"/>
        <v>0</v>
      </c>
      <c r="IE197" s="201"/>
      <c r="IF197" s="201"/>
      <c r="IG197" s="203"/>
      <c r="IH197" s="201"/>
      <c r="II197" s="201"/>
      <c r="IJ197" s="201"/>
      <c r="IK197" s="201">
        <f t="shared" si="214"/>
        <v>0</v>
      </c>
      <c r="IL197" s="201"/>
      <c r="IM197" s="201"/>
      <c r="IN197" s="203"/>
      <c r="IO197" s="201"/>
      <c r="IP197" s="201"/>
      <c r="IQ197" s="201"/>
      <c r="IR197" s="201">
        <f t="shared" si="215"/>
        <v>0</v>
      </c>
      <c r="IS197" s="201"/>
      <c r="IT197" s="201"/>
      <c r="IU197" s="203"/>
      <c r="IV197" s="201"/>
      <c r="IW197" s="201"/>
      <c r="IX197" s="201"/>
      <c r="IY197" s="201">
        <f t="shared" si="216"/>
        <v>0</v>
      </c>
      <c r="IZ197" s="201"/>
      <c r="JA197" s="201"/>
      <c r="JB197" s="201"/>
      <c r="JC197" s="201"/>
      <c r="JD197" s="201"/>
      <c r="JE197" s="201"/>
      <c r="JF197" s="201">
        <f t="shared" si="217"/>
        <v>30</v>
      </c>
      <c r="JG197" s="201"/>
      <c r="JH197" s="201"/>
      <c r="JI197" s="203"/>
      <c r="JJ197" s="201"/>
      <c r="JK197" s="201"/>
      <c r="JL197" s="201"/>
      <c r="JM197" s="201" t="e">
        <f t="shared" si="218"/>
        <v>#REF!</v>
      </c>
      <c r="JN197" s="201"/>
      <c r="JO197" s="201"/>
      <c r="JP197" s="203"/>
      <c r="JQ197" s="201"/>
      <c r="JR197" s="201"/>
      <c r="JS197" s="201"/>
      <c r="JT197" s="201">
        <f t="shared" si="219"/>
        <v>0</v>
      </c>
      <c r="JU197" s="201"/>
      <c r="JV197" s="201"/>
      <c r="JW197" s="203"/>
      <c r="JX197" s="201"/>
      <c r="JY197" s="201"/>
      <c r="JZ197" s="201"/>
      <c r="KA197" s="201">
        <f t="shared" si="220"/>
        <v>0</v>
      </c>
      <c r="KB197" s="201"/>
      <c r="KC197" s="201"/>
      <c r="KD197" s="203"/>
      <c r="KE197" s="201"/>
      <c r="KF197" s="201"/>
      <c r="KG197" s="201"/>
      <c r="KH197" s="201">
        <f t="shared" si="221"/>
        <v>0</v>
      </c>
      <c r="KI197" s="201"/>
      <c r="KJ197" s="201"/>
      <c r="KK197" s="203"/>
      <c r="KL197" s="201"/>
      <c r="KM197" s="201"/>
      <c r="KN197" s="201"/>
      <c r="KO197" s="201">
        <f t="shared" si="222"/>
        <v>0</v>
      </c>
      <c r="KP197" s="201"/>
      <c r="KQ197" s="201"/>
      <c r="KR197" s="201"/>
      <c r="KS197" s="201"/>
      <c r="KT197" s="201"/>
      <c r="KU197" s="201"/>
      <c r="KV197" s="201">
        <f t="shared" si="223"/>
        <v>0</v>
      </c>
      <c r="KW197" s="201"/>
      <c r="KX197" s="201"/>
      <c r="KY197" s="203"/>
      <c r="KZ197" s="201"/>
      <c r="LA197" s="201"/>
      <c r="LB197" s="201"/>
      <c r="LC197" s="201" t="str">
        <f t="shared" si="224"/>
        <v/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>
        <f t="shared" si="205"/>
        <v>0</v>
      </c>
      <c r="GA198" s="201"/>
      <c r="GB198" s="201"/>
      <c r="GC198" s="203"/>
      <c r="GD198" s="201"/>
      <c r="GE198" s="201"/>
      <c r="GF198" s="201"/>
      <c r="GG198" s="201">
        <f t="shared" si="206"/>
        <v>0</v>
      </c>
      <c r="GH198" s="201"/>
      <c r="GI198" s="201"/>
      <c r="GJ198" s="203"/>
      <c r="GK198" s="201"/>
      <c r="GL198" s="201"/>
      <c r="GM198" s="201"/>
      <c r="GN198" s="201">
        <f t="shared" si="207"/>
        <v>0</v>
      </c>
      <c r="GO198" s="201"/>
      <c r="GP198" s="201"/>
      <c r="GQ198" s="203"/>
      <c r="GR198" s="201"/>
      <c r="GS198" s="201"/>
      <c r="GT198" s="201"/>
      <c r="GU198" s="201">
        <f t="shared" si="208"/>
        <v>0</v>
      </c>
      <c r="GV198" s="201"/>
      <c r="GW198" s="201"/>
      <c r="GX198" s="203"/>
      <c r="GY198" s="201"/>
      <c r="GZ198" s="201"/>
      <c r="HA198" s="201"/>
      <c r="HB198" s="201">
        <f t="shared" si="209"/>
        <v>0</v>
      </c>
      <c r="HC198" s="201"/>
      <c r="HD198" s="201"/>
      <c r="HE198" s="203"/>
      <c r="HF198" s="201"/>
      <c r="HG198" s="201"/>
      <c r="HH198" s="201"/>
      <c r="HI198" s="201">
        <f t="shared" si="210"/>
        <v>0</v>
      </c>
      <c r="HJ198" s="201"/>
      <c r="HK198" s="201"/>
      <c r="HL198" s="201"/>
      <c r="HM198" s="201"/>
      <c r="HN198" s="201"/>
      <c r="HO198" s="201"/>
      <c r="HP198" s="201">
        <f t="shared" si="211"/>
        <v>0</v>
      </c>
      <c r="HQ198" s="201"/>
      <c r="HR198" s="201"/>
      <c r="HS198" s="203"/>
      <c r="HT198" s="201"/>
      <c r="HU198" s="201"/>
      <c r="HV198" s="201"/>
      <c r="HW198" s="201">
        <f t="shared" si="212"/>
        <v>0</v>
      </c>
      <c r="HX198" s="201"/>
      <c r="HY198" s="201"/>
      <c r="HZ198" s="203"/>
      <c r="IA198" s="201"/>
      <c r="IB198" s="201"/>
      <c r="IC198" s="201"/>
      <c r="ID198" s="201">
        <f t="shared" si="213"/>
        <v>0</v>
      </c>
      <c r="IE198" s="201"/>
      <c r="IF198" s="201"/>
      <c r="IG198" s="203"/>
      <c r="IH198" s="201"/>
      <c r="II198" s="201"/>
      <c r="IJ198" s="201"/>
      <c r="IK198" s="201">
        <f t="shared" si="214"/>
        <v>0</v>
      </c>
      <c r="IL198" s="201"/>
      <c r="IM198" s="201"/>
      <c r="IN198" s="203"/>
      <c r="IO198" s="201"/>
      <c r="IP198" s="201"/>
      <c r="IQ198" s="201"/>
      <c r="IR198" s="201">
        <f t="shared" si="215"/>
        <v>0</v>
      </c>
      <c r="IS198" s="201"/>
      <c r="IT198" s="201"/>
      <c r="IU198" s="203"/>
      <c r="IV198" s="201"/>
      <c r="IW198" s="201"/>
      <c r="IX198" s="201"/>
      <c r="IY198" s="201">
        <f t="shared" si="216"/>
        <v>0</v>
      </c>
      <c r="IZ198" s="201"/>
      <c r="JA198" s="201"/>
      <c r="JB198" s="201"/>
      <c r="JC198" s="201"/>
      <c r="JD198" s="201"/>
      <c r="JE198" s="201"/>
      <c r="JF198" s="201">
        <f t="shared" si="217"/>
        <v>0</v>
      </c>
      <c r="JG198" s="201"/>
      <c r="JH198" s="201"/>
      <c r="JI198" s="203"/>
      <c r="JJ198" s="201"/>
      <c r="JK198" s="201"/>
      <c r="JL198" s="201"/>
      <c r="JM198" s="201" t="e">
        <f t="shared" si="218"/>
        <v>#REF!</v>
      </c>
      <c r="JN198" s="201"/>
      <c r="JO198" s="201"/>
      <c r="JP198" s="203"/>
      <c r="JQ198" s="201"/>
      <c r="JR198" s="201"/>
      <c r="JS198" s="201"/>
      <c r="JT198" s="201">
        <f t="shared" si="219"/>
        <v>0</v>
      </c>
      <c r="JU198" s="201"/>
      <c r="JV198" s="201"/>
      <c r="JW198" s="203"/>
      <c r="JX198" s="201"/>
      <c r="JY198" s="201"/>
      <c r="JZ198" s="201"/>
      <c r="KA198" s="201">
        <f t="shared" si="220"/>
        <v>0</v>
      </c>
      <c r="KB198" s="201"/>
      <c r="KC198" s="201"/>
      <c r="KD198" s="203"/>
      <c r="KE198" s="201"/>
      <c r="KF198" s="201"/>
      <c r="KG198" s="201"/>
      <c r="KH198" s="201">
        <f t="shared" si="221"/>
        <v>0</v>
      </c>
      <c r="KI198" s="201"/>
      <c r="KJ198" s="201"/>
      <c r="KK198" s="203"/>
      <c r="KL198" s="201"/>
      <c r="KM198" s="201"/>
      <c r="KN198" s="201"/>
      <c r="KO198" s="201">
        <f t="shared" si="222"/>
        <v>0</v>
      </c>
      <c r="KP198" s="201"/>
      <c r="KQ198" s="201"/>
      <c r="KR198" s="201"/>
      <c r="KS198" s="201"/>
      <c r="KT198" s="201"/>
      <c r="KU198" s="201"/>
      <c r="KV198" s="201">
        <f t="shared" si="223"/>
        <v>0</v>
      </c>
      <c r="KW198" s="201"/>
      <c r="KX198" s="201"/>
      <c r="KY198" s="203"/>
      <c r="KZ198" s="201"/>
      <c r="LA198" s="201"/>
      <c r="LB198" s="201"/>
      <c r="LC198" s="201" t="str">
        <f t="shared" si="224"/>
        <v/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>
        <f t="shared" si="205"/>
        <v>0</v>
      </c>
      <c r="GA199" s="201"/>
      <c r="GB199" s="201"/>
      <c r="GC199" s="203"/>
      <c r="GD199" s="201"/>
      <c r="GE199" s="201"/>
      <c r="GF199" s="201"/>
      <c r="GG199" s="201">
        <f t="shared" si="206"/>
        <v>0</v>
      </c>
      <c r="GH199" s="201"/>
      <c r="GI199" s="201"/>
      <c r="GJ199" s="203"/>
      <c r="GK199" s="201"/>
      <c r="GL199" s="201"/>
      <c r="GM199" s="201"/>
      <c r="GN199" s="201">
        <f t="shared" si="207"/>
        <v>0</v>
      </c>
      <c r="GO199" s="201"/>
      <c r="GP199" s="201"/>
      <c r="GQ199" s="203"/>
      <c r="GR199" s="201"/>
      <c r="GS199" s="201"/>
      <c r="GT199" s="201"/>
      <c r="GU199" s="201">
        <f t="shared" si="208"/>
        <v>0</v>
      </c>
      <c r="GV199" s="201"/>
      <c r="GW199" s="201"/>
      <c r="GX199" s="203"/>
      <c r="GY199" s="201"/>
      <c r="GZ199" s="201"/>
      <c r="HA199" s="201"/>
      <c r="HB199" s="201">
        <f t="shared" si="209"/>
        <v>0</v>
      </c>
      <c r="HC199" s="201"/>
      <c r="HD199" s="201"/>
      <c r="HE199" s="203"/>
      <c r="HF199" s="201"/>
      <c r="HG199" s="201"/>
      <c r="HH199" s="201"/>
      <c r="HI199" s="201">
        <f t="shared" si="210"/>
        <v>0</v>
      </c>
      <c r="HJ199" s="201"/>
      <c r="HK199" s="201"/>
      <c r="HL199" s="201"/>
      <c r="HM199" s="201"/>
      <c r="HN199" s="201"/>
      <c r="HO199" s="201"/>
      <c r="HP199" s="201">
        <f t="shared" si="211"/>
        <v>0</v>
      </c>
      <c r="HQ199" s="201"/>
      <c r="HR199" s="201"/>
      <c r="HS199" s="203"/>
      <c r="HT199" s="201"/>
      <c r="HU199" s="201"/>
      <c r="HV199" s="201"/>
      <c r="HW199" s="201">
        <f t="shared" si="212"/>
        <v>0</v>
      </c>
      <c r="HX199" s="201"/>
      <c r="HY199" s="201"/>
      <c r="HZ199" s="203"/>
      <c r="IA199" s="201"/>
      <c r="IB199" s="201"/>
      <c r="IC199" s="201"/>
      <c r="ID199" s="201">
        <f t="shared" si="213"/>
        <v>0</v>
      </c>
      <c r="IE199" s="201"/>
      <c r="IF199" s="201"/>
      <c r="IG199" s="203"/>
      <c r="IH199" s="201"/>
      <c r="II199" s="201"/>
      <c r="IJ199" s="201"/>
      <c r="IK199" s="201">
        <f t="shared" si="214"/>
        <v>0</v>
      </c>
      <c r="IL199" s="201"/>
      <c r="IM199" s="201"/>
      <c r="IN199" s="203"/>
      <c r="IO199" s="201"/>
      <c r="IP199" s="201"/>
      <c r="IQ199" s="201"/>
      <c r="IR199" s="201">
        <f t="shared" si="215"/>
        <v>0</v>
      </c>
      <c r="IS199" s="201"/>
      <c r="IT199" s="201"/>
      <c r="IU199" s="203"/>
      <c r="IV199" s="201"/>
      <c r="IW199" s="201"/>
      <c r="IX199" s="201"/>
      <c r="IY199" s="201">
        <f t="shared" si="216"/>
        <v>0</v>
      </c>
      <c r="IZ199" s="201"/>
      <c r="JA199" s="201"/>
      <c r="JB199" s="201"/>
      <c r="JC199" s="201"/>
      <c r="JD199" s="201"/>
      <c r="JE199" s="201"/>
      <c r="JF199" s="201">
        <f t="shared" si="217"/>
        <v>0</v>
      </c>
      <c r="JG199" s="201"/>
      <c r="JH199" s="201"/>
      <c r="JI199" s="203"/>
      <c r="JJ199" s="201"/>
      <c r="JK199" s="201"/>
      <c r="JL199" s="201"/>
      <c r="JM199" s="201" t="e">
        <f t="shared" si="218"/>
        <v>#REF!</v>
      </c>
      <c r="JN199" s="201"/>
      <c r="JO199" s="201"/>
      <c r="JP199" s="203"/>
      <c r="JQ199" s="201"/>
      <c r="JR199" s="201"/>
      <c r="JS199" s="201"/>
      <c r="JT199" s="201">
        <f t="shared" si="219"/>
        <v>20</v>
      </c>
      <c r="JU199" s="201"/>
      <c r="JV199" s="201"/>
      <c r="JW199" s="203"/>
      <c r="JX199" s="201"/>
      <c r="JY199" s="201"/>
      <c r="JZ199" s="201"/>
      <c r="KA199" s="201">
        <f t="shared" si="220"/>
        <v>0</v>
      </c>
      <c r="KB199" s="201"/>
      <c r="KC199" s="201"/>
      <c r="KD199" s="203"/>
      <c r="KE199" s="201"/>
      <c r="KF199" s="201"/>
      <c r="KG199" s="201"/>
      <c r="KH199" s="201">
        <f t="shared" si="221"/>
        <v>30</v>
      </c>
      <c r="KI199" s="201"/>
      <c r="KJ199" s="201"/>
      <c r="KK199" s="203"/>
      <c r="KL199" s="201"/>
      <c r="KM199" s="201"/>
      <c r="KN199" s="201"/>
      <c r="KO199" s="201">
        <f t="shared" si="222"/>
        <v>0</v>
      </c>
      <c r="KP199" s="201"/>
      <c r="KQ199" s="201"/>
      <c r="KR199" s="201"/>
      <c r="KS199" s="201"/>
      <c r="KT199" s="201"/>
      <c r="KU199" s="201"/>
      <c r="KV199" s="201">
        <f t="shared" si="223"/>
        <v>20</v>
      </c>
      <c r="KW199" s="201"/>
      <c r="KX199" s="201"/>
      <c r="KY199" s="203"/>
      <c r="KZ199" s="201"/>
      <c r="LA199" s="201"/>
      <c r="LB199" s="201"/>
      <c r="LC199" s="201" t="str">
        <f t="shared" si="224"/>
        <v/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>
        <f t="shared" si="205"/>
        <v>0</v>
      </c>
      <c r="GA200" s="201"/>
      <c r="GB200" s="201"/>
      <c r="GC200" s="203"/>
      <c r="GD200" s="201"/>
      <c r="GE200" s="201"/>
      <c r="GF200" s="201"/>
      <c r="GG200" s="201">
        <f t="shared" si="206"/>
        <v>0</v>
      </c>
      <c r="GH200" s="201"/>
      <c r="GI200" s="201"/>
      <c r="GJ200" s="203"/>
      <c r="GK200" s="201"/>
      <c r="GL200" s="201"/>
      <c r="GM200" s="201"/>
      <c r="GN200" s="201">
        <f t="shared" si="207"/>
        <v>30</v>
      </c>
      <c r="GO200" s="201"/>
      <c r="GP200" s="201"/>
      <c r="GQ200" s="203"/>
      <c r="GR200" s="201"/>
      <c r="GS200" s="201"/>
      <c r="GT200" s="201"/>
      <c r="GU200" s="201">
        <f t="shared" si="208"/>
        <v>0</v>
      </c>
      <c r="GV200" s="201"/>
      <c r="GW200" s="201"/>
      <c r="GX200" s="203"/>
      <c r="GY200" s="201"/>
      <c r="GZ200" s="201"/>
      <c r="HA200" s="201"/>
      <c r="HB200" s="201">
        <f t="shared" si="209"/>
        <v>20</v>
      </c>
      <c r="HC200" s="201"/>
      <c r="HD200" s="201"/>
      <c r="HE200" s="203"/>
      <c r="HF200" s="201"/>
      <c r="HG200" s="201"/>
      <c r="HH200" s="201"/>
      <c r="HI200" s="201">
        <f t="shared" si="210"/>
        <v>0</v>
      </c>
      <c r="HJ200" s="201"/>
      <c r="HK200" s="201"/>
      <c r="HL200" s="201"/>
      <c r="HM200" s="201"/>
      <c r="HN200" s="201"/>
      <c r="HO200" s="201"/>
      <c r="HP200" s="201">
        <f t="shared" si="211"/>
        <v>20</v>
      </c>
      <c r="HQ200" s="201"/>
      <c r="HR200" s="201"/>
      <c r="HS200" s="203"/>
      <c r="HT200" s="201"/>
      <c r="HU200" s="201"/>
      <c r="HV200" s="201"/>
      <c r="HW200" s="201">
        <f t="shared" si="212"/>
        <v>0</v>
      </c>
      <c r="HX200" s="201"/>
      <c r="HY200" s="201"/>
      <c r="HZ200" s="203"/>
      <c r="IA200" s="201"/>
      <c r="IB200" s="201"/>
      <c r="IC200" s="201"/>
      <c r="ID200" s="201">
        <f t="shared" si="213"/>
        <v>0</v>
      </c>
      <c r="IE200" s="201"/>
      <c r="IF200" s="201"/>
      <c r="IG200" s="203"/>
      <c r="IH200" s="201"/>
      <c r="II200" s="201"/>
      <c r="IJ200" s="201"/>
      <c r="IK200" s="201">
        <f t="shared" si="214"/>
        <v>0</v>
      </c>
      <c r="IL200" s="201"/>
      <c r="IM200" s="201"/>
      <c r="IN200" s="203"/>
      <c r="IO200" s="201"/>
      <c r="IP200" s="201"/>
      <c r="IQ200" s="201"/>
      <c r="IR200" s="201">
        <f t="shared" si="215"/>
        <v>0</v>
      </c>
      <c r="IS200" s="201"/>
      <c r="IT200" s="201"/>
      <c r="IU200" s="203"/>
      <c r="IV200" s="201"/>
      <c r="IW200" s="201"/>
      <c r="IX200" s="201"/>
      <c r="IY200" s="201">
        <f t="shared" si="216"/>
        <v>0</v>
      </c>
      <c r="IZ200" s="201"/>
      <c r="JA200" s="201"/>
      <c r="JB200" s="201"/>
      <c r="JC200" s="201"/>
      <c r="JD200" s="201"/>
      <c r="JE200" s="201"/>
      <c r="JF200" s="201">
        <f t="shared" si="217"/>
        <v>0</v>
      </c>
      <c r="JG200" s="201"/>
      <c r="JH200" s="201"/>
      <c r="JI200" s="203"/>
      <c r="JJ200" s="201"/>
      <c r="JK200" s="201"/>
      <c r="JL200" s="201"/>
      <c r="JM200" s="201" t="e">
        <f t="shared" si="218"/>
        <v>#REF!</v>
      </c>
      <c r="JN200" s="201"/>
      <c r="JO200" s="201"/>
      <c r="JP200" s="203"/>
      <c r="JQ200" s="201"/>
      <c r="JR200" s="201"/>
      <c r="JS200" s="201"/>
      <c r="JT200" s="201">
        <f t="shared" si="219"/>
        <v>0</v>
      </c>
      <c r="JU200" s="201"/>
      <c r="JV200" s="201"/>
      <c r="JW200" s="203"/>
      <c r="JX200" s="201"/>
      <c r="JY200" s="201"/>
      <c r="JZ200" s="201"/>
      <c r="KA200" s="201">
        <f t="shared" si="220"/>
        <v>0</v>
      </c>
      <c r="KB200" s="201"/>
      <c r="KC200" s="201"/>
      <c r="KD200" s="203"/>
      <c r="KE200" s="201"/>
      <c r="KF200" s="201"/>
      <c r="KG200" s="201"/>
      <c r="KH200" s="201">
        <f t="shared" si="221"/>
        <v>30</v>
      </c>
      <c r="KI200" s="201"/>
      <c r="KJ200" s="201"/>
      <c r="KK200" s="203"/>
      <c r="KL200" s="201"/>
      <c r="KM200" s="201"/>
      <c r="KN200" s="201"/>
      <c r="KO200" s="201">
        <f t="shared" si="222"/>
        <v>0</v>
      </c>
      <c r="KP200" s="201"/>
      <c r="KQ200" s="201"/>
      <c r="KR200" s="201"/>
      <c r="KS200" s="201"/>
      <c r="KT200" s="201"/>
      <c r="KU200" s="201"/>
      <c r="KV200" s="201">
        <f t="shared" si="223"/>
        <v>0</v>
      </c>
      <c r="KW200" s="201"/>
      <c r="KX200" s="201"/>
      <c r="KY200" s="203"/>
      <c r="KZ200" s="201"/>
      <c r="LA200" s="201"/>
      <c r="LB200" s="201"/>
      <c r="LC200" s="201" t="str">
        <f t="shared" si="224"/>
        <v/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>
        <f t="shared" si="205"/>
        <v>0</v>
      </c>
      <c r="GA201" s="201"/>
      <c r="GB201" s="201"/>
      <c r="GC201" s="203"/>
      <c r="GD201" s="201"/>
      <c r="GE201" s="201"/>
      <c r="GF201" s="201"/>
      <c r="GG201" s="201">
        <f t="shared" si="206"/>
        <v>0</v>
      </c>
      <c r="GH201" s="201"/>
      <c r="GI201" s="201"/>
      <c r="GJ201" s="203"/>
      <c r="GK201" s="201"/>
      <c r="GL201" s="201"/>
      <c r="GM201" s="201"/>
      <c r="GN201" s="201">
        <f t="shared" si="207"/>
        <v>0</v>
      </c>
      <c r="GO201" s="201"/>
      <c r="GP201" s="201"/>
      <c r="GQ201" s="203"/>
      <c r="GR201" s="201"/>
      <c r="GS201" s="201"/>
      <c r="GT201" s="201"/>
      <c r="GU201" s="201">
        <f t="shared" si="208"/>
        <v>0</v>
      </c>
      <c r="GV201" s="201"/>
      <c r="GW201" s="201"/>
      <c r="GX201" s="203"/>
      <c r="GY201" s="201"/>
      <c r="GZ201" s="201"/>
      <c r="HA201" s="201"/>
      <c r="HB201" s="201">
        <f t="shared" si="209"/>
        <v>20</v>
      </c>
      <c r="HC201" s="201"/>
      <c r="HD201" s="201"/>
      <c r="HE201" s="203"/>
      <c r="HF201" s="201"/>
      <c r="HG201" s="201"/>
      <c r="HH201" s="201"/>
      <c r="HI201" s="201">
        <f t="shared" si="210"/>
        <v>0</v>
      </c>
      <c r="HJ201" s="201"/>
      <c r="HK201" s="201"/>
      <c r="HL201" s="201"/>
      <c r="HM201" s="201"/>
      <c r="HN201" s="201"/>
      <c r="HO201" s="201"/>
      <c r="HP201" s="201">
        <f t="shared" si="211"/>
        <v>20</v>
      </c>
      <c r="HQ201" s="201"/>
      <c r="HR201" s="201"/>
      <c r="HS201" s="203"/>
      <c r="HT201" s="201"/>
      <c r="HU201" s="201"/>
      <c r="HV201" s="201"/>
      <c r="HW201" s="201">
        <f t="shared" si="212"/>
        <v>0</v>
      </c>
      <c r="HX201" s="201"/>
      <c r="HY201" s="201"/>
      <c r="HZ201" s="203"/>
      <c r="IA201" s="201"/>
      <c r="IB201" s="201"/>
      <c r="IC201" s="201"/>
      <c r="ID201" s="201">
        <f t="shared" si="213"/>
        <v>0</v>
      </c>
      <c r="IE201" s="201"/>
      <c r="IF201" s="201"/>
      <c r="IG201" s="203"/>
      <c r="IH201" s="201"/>
      <c r="II201" s="201"/>
      <c r="IJ201" s="201"/>
      <c r="IK201" s="201">
        <f t="shared" si="214"/>
        <v>0</v>
      </c>
      <c r="IL201" s="201"/>
      <c r="IM201" s="201"/>
      <c r="IN201" s="203"/>
      <c r="IO201" s="201"/>
      <c r="IP201" s="201"/>
      <c r="IQ201" s="201"/>
      <c r="IR201" s="201">
        <f t="shared" si="215"/>
        <v>20</v>
      </c>
      <c r="IS201" s="201"/>
      <c r="IT201" s="201"/>
      <c r="IU201" s="203"/>
      <c r="IV201" s="201"/>
      <c r="IW201" s="201"/>
      <c r="IX201" s="201"/>
      <c r="IY201" s="201">
        <f t="shared" si="216"/>
        <v>0</v>
      </c>
      <c r="IZ201" s="201"/>
      <c r="JA201" s="201"/>
      <c r="JB201" s="201"/>
      <c r="JC201" s="201"/>
      <c r="JD201" s="201"/>
      <c r="JE201" s="201"/>
      <c r="JF201" s="201">
        <f t="shared" si="217"/>
        <v>0</v>
      </c>
      <c r="JG201" s="201"/>
      <c r="JH201" s="201"/>
      <c r="JI201" s="203"/>
      <c r="JJ201" s="201"/>
      <c r="JK201" s="201"/>
      <c r="JL201" s="201"/>
      <c r="JM201" s="201" t="e">
        <f t="shared" si="218"/>
        <v>#REF!</v>
      </c>
      <c r="JN201" s="201"/>
      <c r="JO201" s="201"/>
      <c r="JP201" s="203"/>
      <c r="JQ201" s="201"/>
      <c r="JR201" s="201"/>
      <c r="JS201" s="201"/>
      <c r="JT201" s="201">
        <f t="shared" si="219"/>
        <v>0</v>
      </c>
      <c r="JU201" s="201"/>
      <c r="JV201" s="201"/>
      <c r="JW201" s="203"/>
      <c r="JX201" s="201"/>
      <c r="JY201" s="201"/>
      <c r="JZ201" s="201"/>
      <c r="KA201" s="201">
        <f t="shared" si="220"/>
        <v>0</v>
      </c>
      <c r="KB201" s="201"/>
      <c r="KC201" s="201"/>
      <c r="KD201" s="203"/>
      <c r="KE201" s="201"/>
      <c r="KF201" s="201"/>
      <c r="KG201" s="201"/>
      <c r="KH201" s="201">
        <f t="shared" si="221"/>
        <v>0</v>
      </c>
      <c r="KI201" s="201"/>
      <c r="KJ201" s="201"/>
      <c r="KK201" s="203"/>
      <c r="KL201" s="201"/>
      <c r="KM201" s="201"/>
      <c r="KN201" s="201"/>
      <c r="KO201" s="201">
        <f t="shared" si="222"/>
        <v>0</v>
      </c>
      <c r="KP201" s="201"/>
      <c r="KQ201" s="201"/>
      <c r="KR201" s="201"/>
      <c r="KS201" s="201"/>
      <c r="KT201" s="201"/>
      <c r="KU201" s="201"/>
      <c r="KV201" s="201">
        <f t="shared" si="223"/>
        <v>0</v>
      </c>
      <c r="KW201" s="201"/>
      <c r="KX201" s="201"/>
      <c r="KY201" s="203"/>
      <c r="KZ201" s="201"/>
      <c r="LA201" s="201"/>
      <c r="LB201" s="201"/>
      <c r="LC201" s="201" t="str">
        <f t="shared" si="224"/>
        <v/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>
        <f t="shared" si="205"/>
        <v>0</v>
      </c>
      <c r="GA202" s="201"/>
      <c r="GB202" s="201"/>
      <c r="GC202" s="203"/>
      <c r="GD202" s="201"/>
      <c r="GE202" s="201"/>
      <c r="GF202" s="201"/>
      <c r="GG202" s="201">
        <f t="shared" si="206"/>
        <v>0</v>
      </c>
      <c r="GH202" s="201"/>
      <c r="GI202" s="201"/>
      <c r="GJ202" s="203"/>
      <c r="GK202" s="201"/>
      <c r="GL202" s="201"/>
      <c r="GM202" s="201"/>
      <c r="GN202" s="201">
        <f t="shared" si="207"/>
        <v>0</v>
      </c>
      <c r="GO202" s="201"/>
      <c r="GP202" s="201"/>
      <c r="GQ202" s="203"/>
      <c r="GR202" s="201"/>
      <c r="GS202" s="201"/>
      <c r="GT202" s="201"/>
      <c r="GU202" s="201">
        <f t="shared" si="208"/>
        <v>0</v>
      </c>
      <c r="GV202" s="201"/>
      <c r="GW202" s="201"/>
      <c r="GX202" s="203"/>
      <c r="GY202" s="201"/>
      <c r="GZ202" s="201"/>
      <c r="HA202" s="201"/>
      <c r="HB202" s="201">
        <f t="shared" si="209"/>
        <v>0</v>
      </c>
      <c r="HC202" s="201"/>
      <c r="HD202" s="201"/>
      <c r="HE202" s="203"/>
      <c r="HF202" s="201"/>
      <c r="HG202" s="201"/>
      <c r="HH202" s="201"/>
      <c r="HI202" s="201">
        <f t="shared" si="210"/>
        <v>0</v>
      </c>
      <c r="HJ202" s="201"/>
      <c r="HK202" s="201"/>
      <c r="HL202" s="201"/>
      <c r="HM202" s="201"/>
      <c r="HN202" s="201"/>
      <c r="HO202" s="201"/>
      <c r="HP202" s="201">
        <f t="shared" si="211"/>
        <v>0</v>
      </c>
      <c r="HQ202" s="201"/>
      <c r="HR202" s="201"/>
      <c r="HS202" s="203"/>
      <c r="HT202" s="201"/>
      <c r="HU202" s="201"/>
      <c r="HV202" s="201"/>
      <c r="HW202" s="201">
        <f t="shared" si="212"/>
        <v>0</v>
      </c>
      <c r="HX202" s="201"/>
      <c r="HY202" s="201"/>
      <c r="HZ202" s="203"/>
      <c r="IA202" s="201"/>
      <c r="IB202" s="201"/>
      <c r="IC202" s="201"/>
      <c r="ID202" s="201">
        <f t="shared" si="213"/>
        <v>0</v>
      </c>
      <c r="IE202" s="201"/>
      <c r="IF202" s="201"/>
      <c r="IG202" s="203"/>
      <c r="IH202" s="201"/>
      <c r="II202" s="201"/>
      <c r="IJ202" s="201"/>
      <c r="IK202" s="201">
        <f t="shared" si="214"/>
        <v>0</v>
      </c>
      <c r="IL202" s="201"/>
      <c r="IM202" s="201"/>
      <c r="IN202" s="203"/>
      <c r="IO202" s="201"/>
      <c r="IP202" s="201"/>
      <c r="IQ202" s="201"/>
      <c r="IR202" s="201">
        <f t="shared" si="215"/>
        <v>0</v>
      </c>
      <c r="IS202" s="201"/>
      <c r="IT202" s="201"/>
      <c r="IU202" s="203"/>
      <c r="IV202" s="201"/>
      <c r="IW202" s="201"/>
      <c r="IX202" s="201"/>
      <c r="IY202" s="201">
        <f t="shared" si="216"/>
        <v>0</v>
      </c>
      <c r="IZ202" s="201"/>
      <c r="JA202" s="201"/>
      <c r="JB202" s="201"/>
      <c r="JC202" s="201"/>
      <c r="JD202" s="201"/>
      <c r="JE202" s="201"/>
      <c r="JF202" s="201">
        <f t="shared" si="217"/>
        <v>0</v>
      </c>
      <c r="JG202" s="201"/>
      <c r="JH202" s="201"/>
      <c r="JI202" s="203"/>
      <c r="JJ202" s="201"/>
      <c r="JK202" s="201"/>
      <c r="JL202" s="201"/>
      <c r="JM202" s="201" t="e">
        <f t="shared" si="218"/>
        <v>#REF!</v>
      </c>
      <c r="JN202" s="201"/>
      <c r="JO202" s="201"/>
      <c r="JP202" s="203"/>
      <c r="JQ202" s="201"/>
      <c r="JR202" s="201"/>
      <c r="JS202" s="201"/>
      <c r="JT202" s="201">
        <f t="shared" si="219"/>
        <v>0</v>
      </c>
      <c r="JU202" s="201"/>
      <c r="JV202" s="201"/>
      <c r="JW202" s="203"/>
      <c r="JX202" s="201"/>
      <c r="JY202" s="201"/>
      <c r="JZ202" s="201"/>
      <c r="KA202" s="201">
        <f t="shared" si="220"/>
        <v>0</v>
      </c>
      <c r="KB202" s="201"/>
      <c r="KC202" s="201"/>
      <c r="KD202" s="203"/>
      <c r="KE202" s="201"/>
      <c r="KF202" s="201"/>
      <c r="KG202" s="201"/>
      <c r="KH202" s="201">
        <f t="shared" si="221"/>
        <v>0</v>
      </c>
      <c r="KI202" s="201"/>
      <c r="KJ202" s="201"/>
      <c r="KK202" s="203"/>
      <c r="KL202" s="201"/>
      <c r="KM202" s="201"/>
      <c r="KN202" s="201"/>
      <c r="KO202" s="201">
        <f t="shared" si="222"/>
        <v>0</v>
      </c>
      <c r="KP202" s="201"/>
      <c r="KQ202" s="201"/>
      <c r="KR202" s="201"/>
      <c r="KS202" s="201"/>
      <c r="KT202" s="201"/>
      <c r="KU202" s="201"/>
      <c r="KV202" s="201">
        <f t="shared" si="223"/>
        <v>0</v>
      </c>
      <c r="KW202" s="201"/>
      <c r="KX202" s="201"/>
      <c r="KY202" s="203"/>
      <c r="KZ202" s="201"/>
      <c r="LA202" s="201"/>
      <c r="LB202" s="201"/>
      <c r="LC202" s="201" t="str">
        <f t="shared" si="224"/>
        <v/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>
        <f t="shared" si="205"/>
        <v>0</v>
      </c>
      <c r="GA203" s="201"/>
      <c r="GB203" s="201"/>
      <c r="GC203" s="203"/>
      <c r="GD203" s="201"/>
      <c r="GE203" s="201"/>
      <c r="GF203" s="201"/>
      <c r="GG203" s="201">
        <f t="shared" si="206"/>
        <v>30</v>
      </c>
      <c r="GH203" s="201"/>
      <c r="GI203" s="201"/>
      <c r="GJ203" s="203"/>
      <c r="GK203" s="201"/>
      <c r="GL203" s="201"/>
      <c r="GM203" s="201"/>
      <c r="GN203" s="201">
        <f t="shared" si="207"/>
        <v>30</v>
      </c>
      <c r="GO203" s="201"/>
      <c r="GP203" s="201"/>
      <c r="GQ203" s="203"/>
      <c r="GR203" s="201"/>
      <c r="GS203" s="201"/>
      <c r="GT203" s="201"/>
      <c r="GU203" s="201">
        <f t="shared" si="208"/>
        <v>0</v>
      </c>
      <c r="GV203" s="201"/>
      <c r="GW203" s="201"/>
      <c r="GX203" s="203"/>
      <c r="GY203" s="201"/>
      <c r="GZ203" s="201"/>
      <c r="HA203" s="201"/>
      <c r="HB203" s="201">
        <f t="shared" si="209"/>
        <v>0</v>
      </c>
      <c r="HC203" s="201"/>
      <c r="HD203" s="201"/>
      <c r="HE203" s="203"/>
      <c r="HF203" s="201"/>
      <c r="HG203" s="201"/>
      <c r="HH203" s="201"/>
      <c r="HI203" s="201">
        <f t="shared" si="210"/>
        <v>0</v>
      </c>
      <c r="HJ203" s="201"/>
      <c r="HK203" s="201"/>
      <c r="HL203" s="201"/>
      <c r="HM203" s="201"/>
      <c r="HN203" s="201"/>
      <c r="HO203" s="201"/>
      <c r="HP203" s="201">
        <f t="shared" si="211"/>
        <v>20</v>
      </c>
      <c r="HQ203" s="201"/>
      <c r="HR203" s="201"/>
      <c r="HS203" s="203"/>
      <c r="HT203" s="201"/>
      <c r="HU203" s="201"/>
      <c r="HV203" s="201"/>
      <c r="HW203" s="201">
        <f t="shared" si="212"/>
        <v>0</v>
      </c>
      <c r="HX203" s="201"/>
      <c r="HY203" s="201"/>
      <c r="HZ203" s="203"/>
      <c r="IA203" s="201"/>
      <c r="IB203" s="201"/>
      <c r="IC203" s="201"/>
      <c r="ID203" s="201">
        <f t="shared" si="213"/>
        <v>0</v>
      </c>
      <c r="IE203" s="201"/>
      <c r="IF203" s="201"/>
      <c r="IG203" s="203"/>
      <c r="IH203" s="201"/>
      <c r="II203" s="201"/>
      <c r="IJ203" s="201"/>
      <c r="IK203" s="201">
        <f t="shared" si="214"/>
        <v>0</v>
      </c>
      <c r="IL203" s="201"/>
      <c r="IM203" s="201"/>
      <c r="IN203" s="203"/>
      <c r="IO203" s="201"/>
      <c r="IP203" s="201"/>
      <c r="IQ203" s="201"/>
      <c r="IR203" s="201">
        <f t="shared" si="215"/>
        <v>0</v>
      </c>
      <c r="IS203" s="201"/>
      <c r="IT203" s="201"/>
      <c r="IU203" s="203"/>
      <c r="IV203" s="201"/>
      <c r="IW203" s="201"/>
      <c r="IX203" s="201"/>
      <c r="IY203" s="201">
        <f t="shared" si="216"/>
        <v>0</v>
      </c>
      <c r="IZ203" s="201"/>
      <c r="JA203" s="201"/>
      <c r="JB203" s="201"/>
      <c r="JC203" s="201"/>
      <c r="JD203" s="201"/>
      <c r="JE203" s="201"/>
      <c r="JF203" s="201">
        <f t="shared" si="217"/>
        <v>0</v>
      </c>
      <c r="JG203" s="201"/>
      <c r="JH203" s="201"/>
      <c r="JI203" s="203"/>
      <c r="JJ203" s="201"/>
      <c r="JK203" s="201"/>
      <c r="JL203" s="201"/>
      <c r="JM203" s="201" t="e">
        <f t="shared" si="218"/>
        <v>#REF!</v>
      </c>
      <c r="JN203" s="201"/>
      <c r="JO203" s="201"/>
      <c r="JP203" s="203"/>
      <c r="JQ203" s="201"/>
      <c r="JR203" s="201"/>
      <c r="JS203" s="201"/>
      <c r="JT203" s="201">
        <f t="shared" si="219"/>
        <v>0</v>
      </c>
      <c r="JU203" s="201"/>
      <c r="JV203" s="201"/>
      <c r="JW203" s="203"/>
      <c r="JX203" s="201"/>
      <c r="JY203" s="201"/>
      <c r="JZ203" s="201"/>
      <c r="KA203" s="201">
        <f t="shared" si="220"/>
        <v>0</v>
      </c>
      <c r="KB203" s="201"/>
      <c r="KC203" s="201"/>
      <c r="KD203" s="203"/>
      <c r="KE203" s="201"/>
      <c r="KF203" s="201"/>
      <c r="KG203" s="201"/>
      <c r="KH203" s="201">
        <f t="shared" si="221"/>
        <v>0</v>
      </c>
      <c r="KI203" s="201"/>
      <c r="KJ203" s="201"/>
      <c r="KK203" s="203"/>
      <c r="KL203" s="201"/>
      <c r="KM203" s="201"/>
      <c r="KN203" s="201"/>
      <c r="KO203" s="201">
        <f t="shared" si="222"/>
        <v>0</v>
      </c>
      <c r="KP203" s="201"/>
      <c r="KQ203" s="201"/>
      <c r="KR203" s="201"/>
      <c r="KS203" s="201"/>
      <c r="KT203" s="201"/>
      <c r="KU203" s="201"/>
      <c r="KV203" s="201">
        <f t="shared" si="223"/>
        <v>30</v>
      </c>
      <c r="KW203" s="201"/>
      <c r="KX203" s="201"/>
      <c r="KY203" s="203"/>
      <c r="KZ203" s="201"/>
      <c r="LA203" s="201"/>
      <c r="LB203" s="201"/>
      <c r="LC203" s="201" t="str">
        <f t="shared" si="224"/>
        <v/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>
        <f t="shared" si="205"/>
        <v>0</v>
      </c>
      <c r="GA204" s="201"/>
      <c r="GB204" s="201"/>
      <c r="GC204" s="203"/>
      <c r="GD204" s="201"/>
      <c r="GE204" s="201"/>
      <c r="GF204" s="201"/>
      <c r="GG204" s="201">
        <f t="shared" si="206"/>
        <v>0</v>
      </c>
      <c r="GH204" s="201"/>
      <c r="GI204" s="201"/>
      <c r="GJ204" s="203"/>
      <c r="GK204" s="201"/>
      <c r="GL204" s="201"/>
      <c r="GM204" s="201"/>
      <c r="GN204" s="201">
        <f t="shared" si="207"/>
        <v>0</v>
      </c>
      <c r="GO204" s="201"/>
      <c r="GP204" s="201"/>
      <c r="GQ204" s="203"/>
      <c r="GR204" s="201"/>
      <c r="GS204" s="201"/>
      <c r="GT204" s="201"/>
      <c r="GU204" s="201">
        <f t="shared" si="208"/>
        <v>0</v>
      </c>
      <c r="GV204" s="201"/>
      <c r="GW204" s="201"/>
      <c r="GX204" s="203"/>
      <c r="GY204" s="201"/>
      <c r="GZ204" s="201"/>
      <c r="HA204" s="201"/>
      <c r="HB204" s="201">
        <f t="shared" si="209"/>
        <v>20</v>
      </c>
      <c r="HC204" s="201"/>
      <c r="HD204" s="201"/>
      <c r="HE204" s="203"/>
      <c r="HF204" s="201"/>
      <c r="HG204" s="201"/>
      <c r="HH204" s="201"/>
      <c r="HI204" s="201">
        <f t="shared" si="210"/>
        <v>0</v>
      </c>
      <c r="HJ204" s="201"/>
      <c r="HK204" s="201"/>
      <c r="HL204" s="201"/>
      <c r="HM204" s="201"/>
      <c r="HN204" s="201"/>
      <c r="HO204" s="201"/>
      <c r="HP204" s="201">
        <f t="shared" si="211"/>
        <v>0</v>
      </c>
      <c r="HQ204" s="201"/>
      <c r="HR204" s="201"/>
      <c r="HS204" s="203"/>
      <c r="HT204" s="201"/>
      <c r="HU204" s="201"/>
      <c r="HV204" s="201"/>
      <c r="HW204" s="201">
        <f t="shared" si="212"/>
        <v>0</v>
      </c>
      <c r="HX204" s="201"/>
      <c r="HY204" s="201"/>
      <c r="HZ204" s="203"/>
      <c r="IA204" s="201"/>
      <c r="IB204" s="201"/>
      <c r="IC204" s="201"/>
      <c r="ID204" s="201">
        <f t="shared" si="213"/>
        <v>0</v>
      </c>
      <c r="IE204" s="201"/>
      <c r="IF204" s="201"/>
      <c r="IG204" s="203"/>
      <c r="IH204" s="201"/>
      <c r="II204" s="201"/>
      <c r="IJ204" s="201"/>
      <c r="IK204" s="201">
        <f t="shared" si="214"/>
        <v>0</v>
      </c>
      <c r="IL204" s="201"/>
      <c r="IM204" s="201"/>
      <c r="IN204" s="203"/>
      <c r="IO204" s="201"/>
      <c r="IP204" s="201"/>
      <c r="IQ204" s="201"/>
      <c r="IR204" s="201">
        <f t="shared" si="215"/>
        <v>20</v>
      </c>
      <c r="IS204" s="201"/>
      <c r="IT204" s="201"/>
      <c r="IU204" s="203"/>
      <c r="IV204" s="201"/>
      <c r="IW204" s="201"/>
      <c r="IX204" s="201"/>
      <c r="IY204" s="201">
        <f t="shared" si="216"/>
        <v>0</v>
      </c>
      <c r="IZ204" s="201"/>
      <c r="JA204" s="201"/>
      <c r="JB204" s="201"/>
      <c r="JC204" s="201"/>
      <c r="JD204" s="201"/>
      <c r="JE204" s="201"/>
      <c r="JF204" s="201">
        <f t="shared" si="217"/>
        <v>0</v>
      </c>
      <c r="JG204" s="201"/>
      <c r="JH204" s="201"/>
      <c r="JI204" s="203"/>
      <c r="JJ204" s="201"/>
      <c r="JK204" s="201"/>
      <c r="JL204" s="201"/>
      <c r="JM204" s="201" t="e">
        <f t="shared" si="218"/>
        <v>#REF!</v>
      </c>
      <c r="JN204" s="201"/>
      <c r="JO204" s="201"/>
      <c r="JP204" s="203"/>
      <c r="JQ204" s="201"/>
      <c r="JR204" s="201"/>
      <c r="JS204" s="201"/>
      <c r="JT204" s="201">
        <f t="shared" si="219"/>
        <v>0</v>
      </c>
      <c r="JU204" s="201"/>
      <c r="JV204" s="201"/>
      <c r="JW204" s="203"/>
      <c r="JX204" s="201"/>
      <c r="JY204" s="201"/>
      <c r="JZ204" s="201"/>
      <c r="KA204" s="201">
        <f t="shared" si="220"/>
        <v>0</v>
      </c>
      <c r="KB204" s="201"/>
      <c r="KC204" s="201"/>
      <c r="KD204" s="203"/>
      <c r="KE204" s="201"/>
      <c r="KF204" s="201"/>
      <c r="KG204" s="201"/>
      <c r="KH204" s="201">
        <f t="shared" si="221"/>
        <v>0</v>
      </c>
      <c r="KI204" s="201"/>
      <c r="KJ204" s="201"/>
      <c r="KK204" s="203"/>
      <c r="KL204" s="201"/>
      <c r="KM204" s="201"/>
      <c r="KN204" s="201"/>
      <c r="KO204" s="201">
        <f t="shared" si="222"/>
        <v>0</v>
      </c>
      <c r="KP204" s="201"/>
      <c r="KQ204" s="201"/>
      <c r="KR204" s="201"/>
      <c r="KS204" s="201"/>
      <c r="KT204" s="201"/>
      <c r="KU204" s="201"/>
      <c r="KV204" s="201">
        <f t="shared" si="223"/>
        <v>0</v>
      </c>
      <c r="KW204" s="201"/>
      <c r="KX204" s="201"/>
      <c r="KY204" s="203"/>
      <c r="KZ204" s="201"/>
      <c r="LA204" s="201"/>
      <c r="LB204" s="201"/>
      <c r="LC204" s="201" t="str">
        <f t="shared" si="224"/>
        <v/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>
        <f t="shared" si="205"/>
        <v>0</v>
      </c>
      <c r="GA205" s="201"/>
      <c r="GB205" s="201"/>
      <c r="GC205" s="203"/>
      <c r="GD205" s="201"/>
      <c r="GE205" s="201"/>
      <c r="GF205" s="201"/>
      <c r="GG205" s="201">
        <f t="shared" si="206"/>
        <v>0</v>
      </c>
      <c r="GH205" s="201"/>
      <c r="GI205" s="201"/>
      <c r="GJ205" s="203"/>
      <c r="GK205" s="201"/>
      <c r="GL205" s="201"/>
      <c r="GM205" s="201"/>
      <c r="GN205" s="201">
        <f t="shared" si="207"/>
        <v>0</v>
      </c>
      <c r="GO205" s="201"/>
      <c r="GP205" s="201"/>
      <c r="GQ205" s="203"/>
      <c r="GR205" s="201"/>
      <c r="GS205" s="201"/>
      <c r="GT205" s="201"/>
      <c r="GU205" s="201">
        <f t="shared" si="208"/>
        <v>0</v>
      </c>
      <c r="GV205" s="201"/>
      <c r="GW205" s="201"/>
      <c r="GX205" s="203"/>
      <c r="GY205" s="201"/>
      <c r="GZ205" s="201"/>
      <c r="HA205" s="201"/>
      <c r="HB205" s="201">
        <f t="shared" si="209"/>
        <v>20</v>
      </c>
      <c r="HC205" s="201"/>
      <c r="HD205" s="201"/>
      <c r="HE205" s="203"/>
      <c r="HF205" s="201"/>
      <c r="HG205" s="201"/>
      <c r="HH205" s="201"/>
      <c r="HI205" s="201">
        <f t="shared" si="210"/>
        <v>0</v>
      </c>
      <c r="HJ205" s="201"/>
      <c r="HK205" s="201"/>
      <c r="HL205" s="201"/>
      <c r="HM205" s="201"/>
      <c r="HN205" s="201"/>
      <c r="HO205" s="201"/>
      <c r="HP205" s="201">
        <f t="shared" si="211"/>
        <v>20</v>
      </c>
      <c r="HQ205" s="201"/>
      <c r="HR205" s="201"/>
      <c r="HS205" s="203"/>
      <c r="HT205" s="201"/>
      <c r="HU205" s="201"/>
      <c r="HV205" s="201"/>
      <c r="HW205" s="201">
        <f t="shared" si="212"/>
        <v>0</v>
      </c>
      <c r="HX205" s="201"/>
      <c r="HY205" s="201"/>
      <c r="HZ205" s="203"/>
      <c r="IA205" s="201"/>
      <c r="IB205" s="201"/>
      <c r="IC205" s="201"/>
      <c r="ID205" s="201">
        <f t="shared" si="213"/>
        <v>0</v>
      </c>
      <c r="IE205" s="201"/>
      <c r="IF205" s="201"/>
      <c r="IG205" s="203"/>
      <c r="IH205" s="201"/>
      <c r="II205" s="201"/>
      <c r="IJ205" s="201"/>
      <c r="IK205" s="201">
        <f t="shared" si="214"/>
        <v>0</v>
      </c>
      <c r="IL205" s="201"/>
      <c r="IM205" s="201"/>
      <c r="IN205" s="203"/>
      <c r="IO205" s="201"/>
      <c r="IP205" s="201"/>
      <c r="IQ205" s="201"/>
      <c r="IR205" s="201">
        <f t="shared" si="215"/>
        <v>20</v>
      </c>
      <c r="IS205" s="201"/>
      <c r="IT205" s="201"/>
      <c r="IU205" s="203"/>
      <c r="IV205" s="201"/>
      <c r="IW205" s="201"/>
      <c r="IX205" s="201"/>
      <c r="IY205" s="201">
        <f t="shared" si="216"/>
        <v>0</v>
      </c>
      <c r="IZ205" s="201"/>
      <c r="JA205" s="201"/>
      <c r="JB205" s="201"/>
      <c r="JC205" s="201"/>
      <c r="JD205" s="201"/>
      <c r="JE205" s="201"/>
      <c r="JF205" s="201">
        <f t="shared" si="217"/>
        <v>0</v>
      </c>
      <c r="JG205" s="201"/>
      <c r="JH205" s="201"/>
      <c r="JI205" s="203"/>
      <c r="JJ205" s="201"/>
      <c r="JK205" s="201"/>
      <c r="JL205" s="201"/>
      <c r="JM205" s="201" t="e">
        <f t="shared" si="218"/>
        <v>#REF!</v>
      </c>
      <c r="JN205" s="201"/>
      <c r="JO205" s="201"/>
      <c r="JP205" s="203"/>
      <c r="JQ205" s="201"/>
      <c r="JR205" s="201"/>
      <c r="JS205" s="201"/>
      <c r="JT205" s="201">
        <f t="shared" si="219"/>
        <v>0</v>
      </c>
      <c r="JU205" s="201"/>
      <c r="JV205" s="201"/>
      <c r="JW205" s="203"/>
      <c r="JX205" s="201"/>
      <c r="JY205" s="201"/>
      <c r="JZ205" s="201"/>
      <c r="KA205" s="201">
        <f t="shared" si="220"/>
        <v>0</v>
      </c>
      <c r="KB205" s="201"/>
      <c r="KC205" s="201"/>
      <c r="KD205" s="203"/>
      <c r="KE205" s="201"/>
      <c r="KF205" s="201"/>
      <c r="KG205" s="201"/>
      <c r="KH205" s="201">
        <f t="shared" si="221"/>
        <v>0</v>
      </c>
      <c r="KI205" s="201"/>
      <c r="KJ205" s="201"/>
      <c r="KK205" s="203"/>
      <c r="KL205" s="201"/>
      <c r="KM205" s="201"/>
      <c r="KN205" s="201"/>
      <c r="KO205" s="201">
        <f t="shared" si="222"/>
        <v>0</v>
      </c>
      <c r="KP205" s="201"/>
      <c r="KQ205" s="201"/>
      <c r="KR205" s="201"/>
      <c r="KS205" s="201"/>
      <c r="KT205" s="201"/>
      <c r="KU205" s="201"/>
      <c r="KV205" s="201">
        <f t="shared" si="223"/>
        <v>20</v>
      </c>
      <c r="KW205" s="201"/>
      <c r="KX205" s="201"/>
      <c r="KY205" s="203"/>
      <c r="KZ205" s="201"/>
      <c r="LA205" s="201"/>
      <c r="LB205" s="201"/>
      <c r="LC205" s="201" t="str">
        <f t="shared" si="224"/>
        <v/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>
        <f t="shared" si="205"/>
        <v>0</v>
      </c>
      <c r="GA206" s="201"/>
      <c r="GB206" s="201"/>
      <c r="GC206" s="203"/>
      <c r="GD206" s="201"/>
      <c r="GE206" s="201"/>
      <c r="GF206" s="201"/>
      <c r="GG206" s="201">
        <f t="shared" si="206"/>
        <v>0</v>
      </c>
      <c r="GH206" s="201"/>
      <c r="GI206" s="201"/>
      <c r="GJ206" s="203"/>
      <c r="GK206" s="201"/>
      <c r="GL206" s="201"/>
      <c r="GM206" s="201"/>
      <c r="GN206" s="201">
        <f t="shared" si="207"/>
        <v>0</v>
      </c>
      <c r="GO206" s="201"/>
      <c r="GP206" s="201"/>
      <c r="GQ206" s="203"/>
      <c r="GR206" s="201"/>
      <c r="GS206" s="201"/>
      <c r="GT206" s="201"/>
      <c r="GU206" s="201">
        <f t="shared" si="208"/>
        <v>0</v>
      </c>
      <c r="GV206" s="201"/>
      <c r="GW206" s="201"/>
      <c r="GX206" s="203"/>
      <c r="GY206" s="201"/>
      <c r="GZ206" s="201"/>
      <c r="HA206" s="201"/>
      <c r="HB206" s="201">
        <f t="shared" si="209"/>
        <v>20</v>
      </c>
      <c r="HC206" s="201"/>
      <c r="HD206" s="201"/>
      <c r="HE206" s="203"/>
      <c r="HF206" s="201"/>
      <c r="HG206" s="201"/>
      <c r="HH206" s="201"/>
      <c r="HI206" s="201">
        <f t="shared" si="210"/>
        <v>0</v>
      </c>
      <c r="HJ206" s="201"/>
      <c r="HK206" s="201"/>
      <c r="HL206" s="201"/>
      <c r="HM206" s="201"/>
      <c r="HN206" s="201"/>
      <c r="HO206" s="201"/>
      <c r="HP206" s="201">
        <f t="shared" si="211"/>
        <v>0</v>
      </c>
      <c r="HQ206" s="201"/>
      <c r="HR206" s="201"/>
      <c r="HS206" s="203"/>
      <c r="HT206" s="201"/>
      <c r="HU206" s="201"/>
      <c r="HV206" s="201"/>
      <c r="HW206" s="201">
        <f t="shared" si="212"/>
        <v>0</v>
      </c>
      <c r="HX206" s="201"/>
      <c r="HY206" s="201"/>
      <c r="HZ206" s="203"/>
      <c r="IA206" s="201"/>
      <c r="IB206" s="201"/>
      <c r="IC206" s="201"/>
      <c r="ID206" s="201">
        <f t="shared" si="213"/>
        <v>0</v>
      </c>
      <c r="IE206" s="201"/>
      <c r="IF206" s="201"/>
      <c r="IG206" s="203"/>
      <c r="IH206" s="201"/>
      <c r="II206" s="201"/>
      <c r="IJ206" s="201"/>
      <c r="IK206" s="201">
        <f t="shared" si="214"/>
        <v>0</v>
      </c>
      <c r="IL206" s="201"/>
      <c r="IM206" s="201"/>
      <c r="IN206" s="203"/>
      <c r="IO206" s="201"/>
      <c r="IP206" s="201"/>
      <c r="IQ206" s="201"/>
      <c r="IR206" s="201">
        <f t="shared" si="215"/>
        <v>0</v>
      </c>
      <c r="IS206" s="201"/>
      <c r="IT206" s="201"/>
      <c r="IU206" s="203"/>
      <c r="IV206" s="201"/>
      <c r="IW206" s="201"/>
      <c r="IX206" s="201"/>
      <c r="IY206" s="201">
        <f t="shared" si="216"/>
        <v>0</v>
      </c>
      <c r="IZ206" s="201"/>
      <c r="JA206" s="201"/>
      <c r="JB206" s="201"/>
      <c r="JC206" s="201"/>
      <c r="JD206" s="201"/>
      <c r="JE206" s="201"/>
      <c r="JF206" s="201">
        <f t="shared" si="217"/>
        <v>0</v>
      </c>
      <c r="JG206" s="201"/>
      <c r="JH206" s="201"/>
      <c r="JI206" s="203"/>
      <c r="JJ206" s="201"/>
      <c r="JK206" s="201"/>
      <c r="JL206" s="201"/>
      <c r="JM206" s="201" t="e">
        <f t="shared" si="218"/>
        <v>#REF!</v>
      </c>
      <c r="JN206" s="201"/>
      <c r="JO206" s="201"/>
      <c r="JP206" s="203"/>
      <c r="JQ206" s="201"/>
      <c r="JR206" s="201"/>
      <c r="JS206" s="201"/>
      <c r="JT206" s="201">
        <f t="shared" si="219"/>
        <v>0</v>
      </c>
      <c r="JU206" s="201"/>
      <c r="JV206" s="201"/>
      <c r="JW206" s="203"/>
      <c r="JX206" s="201"/>
      <c r="JY206" s="201"/>
      <c r="JZ206" s="201"/>
      <c r="KA206" s="201">
        <f t="shared" si="220"/>
        <v>0</v>
      </c>
      <c r="KB206" s="201"/>
      <c r="KC206" s="201"/>
      <c r="KD206" s="203"/>
      <c r="KE206" s="201"/>
      <c r="KF206" s="201"/>
      <c r="KG206" s="201"/>
      <c r="KH206" s="201">
        <f t="shared" si="221"/>
        <v>0</v>
      </c>
      <c r="KI206" s="201"/>
      <c r="KJ206" s="201"/>
      <c r="KK206" s="203"/>
      <c r="KL206" s="201"/>
      <c r="KM206" s="201"/>
      <c r="KN206" s="201"/>
      <c r="KO206" s="201">
        <f t="shared" si="222"/>
        <v>0</v>
      </c>
      <c r="KP206" s="201"/>
      <c r="KQ206" s="201"/>
      <c r="KR206" s="201"/>
      <c r="KS206" s="201"/>
      <c r="KT206" s="201"/>
      <c r="KU206" s="201"/>
      <c r="KV206" s="201">
        <f t="shared" si="223"/>
        <v>0</v>
      </c>
      <c r="KW206" s="201"/>
      <c r="KX206" s="201"/>
      <c r="KY206" s="203"/>
      <c r="KZ206" s="201"/>
      <c r="LA206" s="201"/>
      <c r="LB206" s="201"/>
      <c r="LC206" s="201" t="str">
        <f t="shared" si="224"/>
        <v/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>
        <f t="shared" si="205"/>
        <v>0</v>
      </c>
      <c r="GA207" s="201"/>
      <c r="GB207" s="201"/>
      <c r="GC207" s="203"/>
      <c r="GD207" s="201"/>
      <c r="GE207" s="201"/>
      <c r="GF207" s="201"/>
      <c r="GG207" s="201">
        <f t="shared" si="206"/>
        <v>0</v>
      </c>
      <c r="GH207" s="201"/>
      <c r="GI207" s="201"/>
      <c r="GJ207" s="203"/>
      <c r="GK207" s="201"/>
      <c r="GL207" s="201"/>
      <c r="GM207" s="201"/>
      <c r="GN207" s="201">
        <f t="shared" si="207"/>
        <v>0</v>
      </c>
      <c r="GO207" s="201"/>
      <c r="GP207" s="201"/>
      <c r="GQ207" s="203"/>
      <c r="GR207" s="201"/>
      <c r="GS207" s="201"/>
      <c r="GT207" s="201"/>
      <c r="GU207" s="201">
        <f t="shared" si="208"/>
        <v>0</v>
      </c>
      <c r="GV207" s="201"/>
      <c r="GW207" s="201"/>
      <c r="GX207" s="203"/>
      <c r="GY207" s="201"/>
      <c r="GZ207" s="201"/>
      <c r="HA207" s="201"/>
      <c r="HB207" s="201">
        <f t="shared" si="209"/>
        <v>0</v>
      </c>
      <c r="HC207" s="201"/>
      <c r="HD207" s="201"/>
      <c r="HE207" s="203"/>
      <c r="HF207" s="201"/>
      <c r="HG207" s="201"/>
      <c r="HH207" s="201"/>
      <c r="HI207" s="201">
        <f t="shared" si="210"/>
        <v>0</v>
      </c>
      <c r="HJ207" s="201"/>
      <c r="HK207" s="201"/>
      <c r="HL207" s="201"/>
      <c r="HM207" s="201"/>
      <c r="HN207" s="201"/>
      <c r="HO207" s="201"/>
      <c r="HP207" s="201">
        <f t="shared" si="211"/>
        <v>0</v>
      </c>
      <c r="HQ207" s="201"/>
      <c r="HR207" s="201"/>
      <c r="HS207" s="203"/>
      <c r="HT207" s="201"/>
      <c r="HU207" s="201"/>
      <c r="HV207" s="201"/>
      <c r="HW207" s="201">
        <f t="shared" si="212"/>
        <v>0</v>
      </c>
      <c r="HX207" s="201"/>
      <c r="HY207" s="201"/>
      <c r="HZ207" s="203"/>
      <c r="IA207" s="201"/>
      <c r="IB207" s="201"/>
      <c r="IC207" s="201"/>
      <c r="ID207" s="201">
        <f t="shared" si="213"/>
        <v>0</v>
      </c>
      <c r="IE207" s="201"/>
      <c r="IF207" s="201"/>
      <c r="IG207" s="203"/>
      <c r="IH207" s="201"/>
      <c r="II207" s="201"/>
      <c r="IJ207" s="201"/>
      <c r="IK207" s="201">
        <f t="shared" si="214"/>
        <v>0</v>
      </c>
      <c r="IL207" s="201"/>
      <c r="IM207" s="201"/>
      <c r="IN207" s="203"/>
      <c r="IO207" s="201"/>
      <c r="IP207" s="201"/>
      <c r="IQ207" s="201"/>
      <c r="IR207" s="201">
        <f t="shared" si="215"/>
        <v>20</v>
      </c>
      <c r="IS207" s="201"/>
      <c r="IT207" s="201"/>
      <c r="IU207" s="203"/>
      <c r="IV207" s="201"/>
      <c r="IW207" s="201"/>
      <c r="IX207" s="201"/>
      <c r="IY207" s="201">
        <f t="shared" si="216"/>
        <v>0</v>
      </c>
      <c r="IZ207" s="201"/>
      <c r="JA207" s="201"/>
      <c r="JB207" s="201"/>
      <c r="JC207" s="201"/>
      <c r="JD207" s="201"/>
      <c r="JE207" s="201"/>
      <c r="JF207" s="201">
        <f t="shared" si="217"/>
        <v>0</v>
      </c>
      <c r="JG207" s="201"/>
      <c r="JH207" s="201"/>
      <c r="JI207" s="203"/>
      <c r="JJ207" s="201"/>
      <c r="JK207" s="201"/>
      <c r="JL207" s="201"/>
      <c r="JM207" s="201" t="e">
        <f t="shared" si="218"/>
        <v>#REF!</v>
      </c>
      <c r="JN207" s="201"/>
      <c r="JO207" s="201"/>
      <c r="JP207" s="203"/>
      <c r="JQ207" s="201"/>
      <c r="JR207" s="201"/>
      <c r="JS207" s="201"/>
      <c r="JT207" s="201">
        <f t="shared" si="219"/>
        <v>0</v>
      </c>
      <c r="JU207" s="201"/>
      <c r="JV207" s="201"/>
      <c r="JW207" s="203"/>
      <c r="JX207" s="201"/>
      <c r="JY207" s="201"/>
      <c r="JZ207" s="201"/>
      <c r="KA207" s="201">
        <f t="shared" si="220"/>
        <v>0</v>
      </c>
      <c r="KB207" s="201"/>
      <c r="KC207" s="201"/>
      <c r="KD207" s="203"/>
      <c r="KE207" s="201"/>
      <c r="KF207" s="201"/>
      <c r="KG207" s="201"/>
      <c r="KH207" s="201">
        <f t="shared" si="221"/>
        <v>0</v>
      </c>
      <c r="KI207" s="201"/>
      <c r="KJ207" s="201"/>
      <c r="KK207" s="203"/>
      <c r="KL207" s="201"/>
      <c r="KM207" s="201"/>
      <c r="KN207" s="201"/>
      <c r="KO207" s="201">
        <f t="shared" si="222"/>
        <v>0</v>
      </c>
      <c r="KP207" s="201"/>
      <c r="KQ207" s="201"/>
      <c r="KR207" s="201"/>
      <c r="KS207" s="201"/>
      <c r="KT207" s="201"/>
      <c r="KU207" s="201"/>
      <c r="KV207" s="201">
        <f t="shared" si="223"/>
        <v>0</v>
      </c>
      <c r="KW207" s="201"/>
      <c r="KX207" s="201"/>
      <c r="KY207" s="203"/>
      <c r="KZ207" s="201"/>
      <c r="LA207" s="201"/>
      <c r="LB207" s="201"/>
      <c r="LC207" s="201" t="str">
        <f t="shared" si="224"/>
        <v/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>
        <f t="shared" si="205"/>
        <v>0</v>
      </c>
      <c r="GA208" s="201"/>
      <c r="GB208" s="201"/>
      <c r="GC208" s="203"/>
      <c r="GD208" s="201"/>
      <c r="GE208" s="201"/>
      <c r="GF208" s="201"/>
      <c r="GG208" s="201">
        <f t="shared" si="206"/>
        <v>0</v>
      </c>
      <c r="GH208" s="201"/>
      <c r="GI208" s="201"/>
      <c r="GJ208" s="203"/>
      <c r="GK208" s="201"/>
      <c r="GL208" s="201"/>
      <c r="GM208" s="201"/>
      <c r="GN208" s="201">
        <f t="shared" si="207"/>
        <v>30</v>
      </c>
      <c r="GO208" s="201"/>
      <c r="GP208" s="201"/>
      <c r="GQ208" s="203"/>
      <c r="GR208" s="201"/>
      <c r="GS208" s="201"/>
      <c r="GT208" s="201"/>
      <c r="GU208" s="201">
        <f t="shared" si="208"/>
        <v>0</v>
      </c>
      <c r="GV208" s="201"/>
      <c r="GW208" s="201"/>
      <c r="GX208" s="203"/>
      <c r="GY208" s="201"/>
      <c r="GZ208" s="201"/>
      <c r="HA208" s="201"/>
      <c r="HB208" s="201">
        <f t="shared" si="209"/>
        <v>20</v>
      </c>
      <c r="HC208" s="201"/>
      <c r="HD208" s="201"/>
      <c r="HE208" s="203"/>
      <c r="HF208" s="201"/>
      <c r="HG208" s="201"/>
      <c r="HH208" s="201"/>
      <c r="HI208" s="201">
        <f t="shared" si="210"/>
        <v>0</v>
      </c>
      <c r="HJ208" s="201"/>
      <c r="HK208" s="201"/>
      <c r="HL208" s="201"/>
      <c r="HM208" s="201"/>
      <c r="HN208" s="201"/>
      <c r="HO208" s="201"/>
      <c r="HP208" s="201">
        <f t="shared" si="211"/>
        <v>0</v>
      </c>
      <c r="HQ208" s="201"/>
      <c r="HR208" s="201"/>
      <c r="HS208" s="203"/>
      <c r="HT208" s="201"/>
      <c r="HU208" s="201"/>
      <c r="HV208" s="201"/>
      <c r="HW208" s="201">
        <f t="shared" si="212"/>
        <v>0</v>
      </c>
      <c r="HX208" s="201"/>
      <c r="HY208" s="201"/>
      <c r="HZ208" s="203"/>
      <c r="IA208" s="201"/>
      <c r="IB208" s="201"/>
      <c r="IC208" s="201"/>
      <c r="ID208" s="201">
        <f t="shared" si="213"/>
        <v>0</v>
      </c>
      <c r="IE208" s="201"/>
      <c r="IF208" s="201"/>
      <c r="IG208" s="203"/>
      <c r="IH208" s="201"/>
      <c r="II208" s="201"/>
      <c r="IJ208" s="201"/>
      <c r="IK208" s="201">
        <f t="shared" si="214"/>
        <v>20</v>
      </c>
      <c r="IL208" s="201"/>
      <c r="IM208" s="201"/>
      <c r="IN208" s="203"/>
      <c r="IO208" s="201"/>
      <c r="IP208" s="201"/>
      <c r="IQ208" s="201"/>
      <c r="IR208" s="201">
        <f t="shared" si="215"/>
        <v>0</v>
      </c>
      <c r="IS208" s="201"/>
      <c r="IT208" s="201"/>
      <c r="IU208" s="203"/>
      <c r="IV208" s="201"/>
      <c r="IW208" s="201"/>
      <c r="IX208" s="201"/>
      <c r="IY208" s="201">
        <f t="shared" si="216"/>
        <v>0</v>
      </c>
      <c r="IZ208" s="201"/>
      <c r="JA208" s="201"/>
      <c r="JB208" s="201"/>
      <c r="JC208" s="201"/>
      <c r="JD208" s="201"/>
      <c r="JE208" s="201"/>
      <c r="JF208" s="201">
        <f t="shared" si="217"/>
        <v>0</v>
      </c>
      <c r="JG208" s="201"/>
      <c r="JH208" s="201"/>
      <c r="JI208" s="203"/>
      <c r="JJ208" s="201"/>
      <c r="JK208" s="201"/>
      <c r="JL208" s="201"/>
      <c r="JM208" s="201" t="e">
        <f t="shared" si="218"/>
        <v>#REF!</v>
      </c>
      <c r="JN208" s="201"/>
      <c r="JO208" s="201"/>
      <c r="JP208" s="203"/>
      <c r="JQ208" s="201"/>
      <c r="JR208" s="201"/>
      <c r="JS208" s="201"/>
      <c r="JT208" s="201">
        <f t="shared" si="219"/>
        <v>20</v>
      </c>
      <c r="JU208" s="201"/>
      <c r="JV208" s="201"/>
      <c r="JW208" s="203"/>
      <c r="JX208" s="201"/>
      <c r="JY208" s="201"/>
      <c r="JZ208" s="201"/>
      <c r="KA208" s="201">
        <f t="shared" si="220"/>
        <v>0</v>
      </c>
      <c r="KB208" s="201"/>
      <c r="KC208" s="201"/>
      <c r="KD208" s="203"/>
      <c r="KE208" s="201"/>
      <c r="KF208" s="201"/>
      <c r="KG208" s="201"/>
      <c r="KH208" s="201">
        <f t="shared" si="221"/>
        <v>30</v>
      </c>
      <c r="KI208" s="201"/>
      <c r="KJ208" s="201"/>
      <c r="KK208" s="203"/>
      <c r="KL208" s="201"/>
      <c r="KM208" s="201"/>
      <c r="KN208" s="201"/>
      <c r="KO208" s="201">
        <f t="shared" si="222"/>
        <v>0</v>
      </c>
      <c r="KP208" s="201"/>
      <c r="KQ208" s="201"/>
      <c r="KR208" s="201"/>
      <c r="KS208" s="201"/>
      <c r="KT208" s="201"/>
      <c r="KU208" s="201"/>
      <c r="KV208" s="201">
        <f t="shared" si="223"/>
        <v>0</v>
      </c>
      <c r="KW208" s="201"/>
      <c r="KX208" s="201"/>
      <c r="KY208" s="203"/>
      <c r="KZ208" s="201"/>
      <c r="LA208" s="201"/>
      <c r="LB208" s="201"/>
      <c r="LC208" s="201" t="str">
        <f t="shared" si="224"/>
        <v/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>
        <f t="shared" si="205"/>
        <v>0</v>
      </c>
      <c r="GA209" s="201"/>
      <c r="GB209" s="201"/>
      <c r="GC209" s="203"/>
      <c r="GD209" s="201"/>
      <c r="GE209" s="201"/>
      <c r="GF209" s="201"/>
      <c r="GG209" s="201">
        <f t="shared" si="206"/>
        <v>30</v>
      </c>
      <c r="GH209" s="201"/>
      <c r="GI209" s="201"/>
      <c r="GJ209" s="203"/>
      <c r="GK209" s="201"/>
      <c r="GL209" s="201"/>
      <c r="GM209" s="201"/>
      <c r="GN209" s="201">
        <f t="shared" si="207"/>
        <v>30</v>
      </c>
      <c r="GO209" s="201"/>
      <c r="GP209" s="201"/>
      <c r="GQ209" s="203"/>
      <c r="GR209" s="201"/>
      <c r="GS209" s="201"/>
      <c r="GT209" s="201"/>
      <c r="GU209" s="201">
        <f t="shared" si="208"/>
        <v>0</v>
      </c>
      <c r="GV209" s="201"/>
      <c r="GW209" s="201"/>
      <c r="GX209" s="203"/>
      <c r="GY209" s="201"/>
      <c r="GZ209" s="201"/>
      <c r="HA209" s="201"/>
      <c r="HB209" s="201">
        <f t="shared" si="209"/>
        <v>20</v>
      </c>
      <c r="HC209" s="201"/>
      <c r="HD209" s="201"/>
      <c r="HE209" s="203"/>
      <c r="HF209" s="201"/>
      <c r="HG209" s="201"/>
      <c r="HH209" s="201"/>
      <c r="HI209" s="201">
        <f t="shared" si="210"/>
        <v>0</v>
      </c>
      <c r="HJ209" s="201"/>
      <c r="HK209" s="201"/>
      <c r="HL209" s="201"/>
      <c r="HM209" s="201"/>
      <c r="HN209" s="201"/>
      <c r="HO209" s="201"/>
      <c r="HP209" s="201">
        <f t="shared" si="211"/>
        <v>20</v>
      </c>
      <c r="HQ209" s="201"/>
      <c r="HR209" s="201"/>
      <c r="HS209" s="203"/>
      <c r="HT209" s="201"/>
      <c r="HU209" s="201"/>
      <c r="HV209" s="201"/>
      <c r="HW209" s="201">
        <f t="shared" si="212"/>
        <v>20</v>
      </c>
      <c r="HX209" s="201"/>
      <c r="HY209" s="201"/>
      <c r="HZ209" s="203"/>
      <c r="IA209" s="201"/>
      <c r="IB209" s="201"/>
      <c r="IC209" s="201"/>
      <c r="ID209" s="201">
        <f t="shared" si="213"/>
        <v>0</v>
      </c>
      <c r="IE209" s="201"/>
      <c r="IF209" s="201"/>
      <c r="IG209" s="203"/>
      <c r="IH209" s="201"/>
      <c r="II209" s="201"/>
      <c r="IJ209" s="201"/>
      <c r="IK209" s="201">
        <f t="shared" si="214"/>
        <v>0</v>
      </c>
      <c r="IL209" s="201"/>
      <c r="IM209" s="201"/>
      <c r="IN209" s="203"/>
      <c r="IO209" s="201"/>
      <c r="IP209" s="201"/>
      <c r="IQ209" s="201"/>
      <c r="IR209" s="201">
        <f t="shared" si="215"/>
        <v>0</v>
      </c>
      <c r="IS209" s="201"/>
      <c r="IT209" s="201"/>
      <c r="IU209" s="203"/>
      <c r="IV209" s="201"/>
      <c r="IW209" s="201"/>
      <c r="IX209" s="201"/>
      <c r="IY209" s="201">
        <f t="shared" si="216"/>
        <v>0</v>
      </c>
      <c r="IZ209" s="201"/>
      <c r="JA209" s="201"/>
      <c r="JB209" s="201"/>
      <c r="JC209" s="201"/>
      <c r="JD209" s="201"/>
      <c r="JE209" s="201"/>
      <c r="JF209" s="201">
        <f t="shared" si="217"/>
        <v>0</v>
      </c>
      <c r="JG209" s="201"/>
      <c r="JH209" s="201"/>
      <c r="JI209" s="203"/>
      <c r="JJ209" s="201"/>
      <c r="JK209" s="201"/>
      <c r="JL209" s="201"/>
      <c r="JM209" s="201" t="e">
        <f t="shared" si="218"/>
        <v>#REF!</v>
      </c>
      <c r="JN209" s="201"/>
      <c r="JO209" s="201"/>
      <c r="JP209" s="203"/>
      <c r="JQ209" s="201"/>
      <c r="JR209" s="201"/>
      <c r="JS209" s="201"/>
      <c r="JT209" s="201">
        <f t="shared" si="219"/>
        <v>20</v>
      </c>
      <c r="JU209" s="201"/>
      <c r="JV209" s="201"/>
      <c r="JW209" s="203"/>
      <c r="JX209" s="201"/>
      <c r="JY209" s="201"/>
      <c r="JZ209" s="201"/>
      <c r="KA209" s="201">
        <f t="shared" si="220"/>
        <v>0</v>
      </c>
      <c r="KB209" s="201"/>
      <c r="KC209" s="201"/>
      <c r="KD209" s="203"/>
      <c r="KE209" s="201"/>
      <c r="KF209" s="201"/>
      <c r="KG209" s="201"/>
      <c r="KH209" s="201">
        <f t="shared" si="221"/>
        <v>0</v>
      </c>
      <c r="KI209" s="201"/>
      <c r="KJ209" s="201"/>
      <c r="KK209" s="203"/>
      <c r="KL209" s="201"/>
      <c r="KM209" s="201"/>
      <c r="KN209" s="201"/>
      <c r="KO209" s="201">
        <f t="shared" si="222"/>
        <v>0</v>
      </c>
      <c r="KP209" s="201"/>
      <c r="KQ209" s="201"/>
      <c r="KR209" s="201"/>
      <c r="KS209" s="201"/>
      <c r="KT209" s="201"/>
      <c r="KU209" s="201"/>
      <c r="KV209" s="201">
        <f t="shared" si="223"/>
        <v>30</v>
      </c>
      <c r="KW209" s="201"/>
      <c r="KX209" s="201"/>
      <c r="KY209" s="203"/>
      <c r="KZ209" s="201"/>
      <c r="LA209" s="201"/>
      <c r="LB209" s="201"/>
      <c r="LC209" s="201" t="str">
        <f t="shared" si="224"/>
        <v/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>
        <f t="shared" si="205"/>
        <v>0</v>
      </c>
      <c r="GA210" s="201"/>
      <c r="GB210" s="201"/>
      <c r="GC210" s="203"/>
      <c r="GD210" s="201"/>
      <c r="GE210" s="201"/>
      <c r="GF210" s="201"/>
      <c r="GG210" s="201">
        <f t="shared" si="206"/>
        <v>0</v>
      </c>
      <c r="GH210" s="201"/>
      <c r="GI210" s="201"/>
      <c r="GJ210" s="203"/>
      <c r="GK210" s="201"/>
      <c r="GL210" s="201"/>
      <c r="GM210" s="201"/>
      <c r="GN210" s="201">
        <f t="shared" si="207"/>
        <v>30</v>
      </c>
      <c r="GO210" s="201"/>
      <c r="GP210" s="201"/>
      <c r="GQ210" s="203"/>
      <c r="GR210" s="201"/>
      <c r="GS210" s="201"/>
      <c r="GT210" s="201"/>
      <c r="GU210" s="201">
        <f t="shared" si="208"/>
        <v>0</v>
      </c>
      <c r="GV210" s="201"/>
      <c r="GW210" s="201"/>
      <c r="GX210" s="203"/>
      <c r="GY210" s="201"/>
      <c r="GZ210" s="201"/>
      <c r="HA210" s="201"/>
      <c r="HB210" s="201">
        <f t="shared" si="209"/>
        <v>0</v>
      </c>
      <c r="HC210" s="201"/>
      <c r="HD210" s="201"/>
      <c r="HE210" s="203"/>
      <c r="HF210" s="201"/>
      <c r="HG210" s="201"/>
      <c r="HH210" s="201"/>
      <c r="HI210" s="201">
        <f t="shared" si="210"/>
        <v>0</v>
      </c>
      <c r="HJ210" s="201"/>
      <c r="HK210" s="201"/>
      <c r="HL210" s="201"/>
      <c r="HM210" s="201"/>
      <c r="HN210" s="201"/>
      <c r="HO210" s="201"/>
      <c r="HP210" s="201">
        <f t="shared" si="211"/>
        <v>20</v>
      </c>
      <c r="HQ210" s="201"/>
      <c r="HR210" s="201"/>
      <c r="HS210" s="203"/>
      <c r="HT210" s="201"/>
      <c r="HU210" s="201"/>
      <c r="HV210" s="201"/>
      <c r="HW210" s="201">
        <f t="shared" si="212"/>
        <v>0</v>
      </c>
      <c r="HX210" s="201"/>
      <c r="HY210" s="201"/>
      <c r="HZ210" s="203"/>
      <c r="IA210" s="201"/>
      <c r="IB210" s="201"/>
      <c r="IC210" s="201"/>
      <c r="ID210" s="201">
        <f t="shared" si="213"/>
        <v>0</v>
      </c>
      <c r="IE210" s="201"/>
      <c r="IF210" s="201"/>
      <c r="IG210" s="203"/>
      <c r="IH210" s="201"/>
      <c r="II210" s="201"/>
      <c r="IJ210" s="201"/>
      <c r="IK210" s="201">
        <f t="shared" si="214"/>
        <v>0</v>
      </c>
      <c r="IL210" s="201"/>
      <c r="IM210" s="201"/>
      <c r="IN210" s="203"/>
      <c r="IO210" s="201"/>
      <c r="IP210" s="201"/>
      <c r="IQ210" s="201"/>
      <c r="IR210" s="201">
        <f t="shared" si="215"/>
        <v>20</v>
      </c>
      <c r="IS210" s="201"/>
      <c r="IT210" s="201"/>
      <c r="IU210" s="203"/>
      <c r="IV210" s="201"/>
      <c r="IW210" s="201"/>
      <c r="IX210" s="201"/>
      <c r="IY210" s="201">
        <f t="shared" si="216"/>
        <v>0</v>
      </c>
      <c r="IZ210" s="201"/>
      <c r="JA210" s="201"/>
      <c r="JB210" s="201"/>
      <c r="JC210" s="201"/>
      <c r="JD210" s="201"/>
      <c r="JE210" s="201"/>
      <c r="JF210" s="201">
        <f t="shared" si="217"/>
        <v>0</v>
      </c>
      <c r="JG210" s="201"/>
      <c r="JH210" s="201"/>
      <c r="JI210" s="203"/>
      <c r="JJ210" s="201"/>
      <c r="JK210" s="201"/>
      <c r="JL210" s="201"/>
      <c r="JM210" s="201" t="e">
        <f t="shared" si="218"/>
        <v>#REF!</v>
      </c>
      <c r="JN210" s="201"/>
      <c r="JO210" s="201"/>
      <c r="JP210" s="203"/>
      <c r="JQ210" s="201"/>
      <c r="JR210" s="201"/>
      <c r="JS210" s="201"/>
      <c r="JT210" s="201">
        <f t="shared" si="219"/>
        <v>20</v>
      </c>
      <c r="JU210" s="201"/>
      <c r="JV210" s="201"/>
      <c r="JW210" s="203"/>
      <c r="JX210" s="201"/>
      <c r="JY210" s="201"/>
      <c r="JZ210" s="201"/>
      <c r="KA210" s="201">
        <f t="shared" si="220"/>
        <v>0</v>
      </c>
      <c r="KB210" s="201"/>
      <c r="KC210" s="201"/>
      <c r="KD210" s="203"/>
      <c r="KE210" s="201"/>
      <c r="KF210" s="201"/>
      <c r="KG210" s="201"/>
      <c r="KH210" s="201">
        <f t="shared" si="221"/>
        <v>30</v>
      </c>
      <c r="KI210" s="201"/>
      <c r="KJ210" s="201"/>
      <c r="KK210" s="203"/>
      <c r="KL210" s="201"/>
      <c r="KM210" s="201"/>
      <c r="KN210" s="201"/>
      <c r="KO210" s="201">
        <f t="shared" si="222"/>
        <v>0</v>
      </c>
      <c r="KP210" s="201"/>
      <c r="KQ210" s="201"/>
      <c r="KR210" s="201"/>
      <c r="KS210" s="201"/>
      <c r="KT210" s="201"/>
      <c r="KU210" s="201"/>
      <c r="KV210" s="201">
        <f t="shared" si="223"/>
        <v>0</v>
      </c>
      <c r="KW210" s="201"/>
      <c r="KX210" s="201"/>
      <c r="KY210" s="203"/>
      <c r="KZ210" s="201"/>
      <c r="LA210" s="201"/>
      <c r="LB210" s="201"/>
      <c r="LC210" s="201" t="str">
        <f t="shared" si="224"/>
        <v/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>
        <f t="shared" si="205"/>
        <v>0</v>
      </c>
      <c r="GA211" s="201"/>
      <c r="GB211" s="201"/>
      <c r="GC211" s="203"/>
      <c r="GD211" s="201"/>
      <c r="GE211" s="201"/>
      <c r="GF211" s="201"/>
      <c r="GG211" s="201">
        <f t="shared" si="206"/>
        <v>0</v>
      </c>
      <c r="GH211" s="201"/>
      <c r="GI211" s="201"/>
      <c r="GJ211" s="203"/>
      <c r="GK211" s="201"/>
      <c r="GL211" s="201"/>
      <c r="GM211" s="201"/>
      <c r="GN211" s="201">
        <f t="shared" si="207"/>
        <v>0</v>
      </c>
      <c r="GO211" s="201"/>
      <c r="GP211" s="201"/>
      <c r="GQ211" s="203"/>
      <c r="GR211" s="201"/>
      <c r="GS211" s="201"/>
      <c r="GT211" s="201"/>
      <c r="GU211" s="201">
        <f t="shared" si="208"/>
        <v>0</v>
      </c>
      <c r="GV211" s="201"/>
      <c r="GW211" s="201"/>
      <c r="GX211" s="203"/>
      <c r="GY211" s="201"/>
      <c r="GZ211" s="201"/>
      <c r="HA211" s="201"/>
      <c r="HB211" s="201">
        <f t="shared" si="209"/>
        <v>20</v>
      </c>
      <c r="HC211" s="201"/>
      <c r="HD211" s="201"/>
      <c r="HE211" s="203"/>
      <c r="HF211" s="201"/>
      <c r="HG211" s="201"/>
      <c r="HH211" s="201"/>
      <c r="HI211" s="201">
        <f t="shared" si="210"/>
        <v>0</v>
      </c>
      <c r="HJ211" s="201"/>
      <c r="HK211" s="201"/>
      <c r="HL211" s="201"/>
      <c r="HM211" s="201"/>
      <c r="HN211" s="201"/>
      <c r="HO211" s="201"/>
      <c r="HP211" s="201">
        <f t="shared" si="211"/>
        <v>0</v>
      </c>
      <c r="HQ211" s="201"/>
      <c r="HR211" s="201"/>
      <c r="HS211" s="203"/>
      <c r="HT211" s="201"/>
      <c r="HU211" s="201"/>
      <c r="HV211" s="201"/>
      <c r="HW211" s="201">
        <f t="shared" si="212"/>
        <v>20</v>
      </c>
      <c r="HX211" s="201"/>
      <c r="HY211" s="201"/>
      <c r="HZ211" s="203"/>
      <c r="IA211" s="201"/>
      <c r="IB211" s="201"/>
      <c r="IC211" s="201"/>
      <c r="ID211" s="201">
        <f t="shared" si="213"/>
        <v>0</v>
      </c>
      <c r="IE211" s="201"/>
      <c r="IF211" s="201"/>
      <c r="IG211" s="203"/>
      <c r="IH211" s="201"/>
      <c r="II211" s="201"/>
      <c r="IJ211" s="201"/>
      <c r="IK211" s="201">
        <f t="shared" si="214"/>
        <v>0</v>
      </c>
      <c r="IL211" s="201"/>
      <c r="IM211" s="201"/>
      <c r="IN211" s="203"/>
      <c r="IO211" s="201"/>
      <c r="IP211" s="201"/>
      <c r="IQ211" s="201"/>
      <c r="IR211" s="201">
        <f t="shared" si="215"/>
        <v>0</v>
      </c>
      <c r="IS211" s="201"/>
      <c r="IT211" s="201"/>
      <c r="IU211" s="203"/>
      <c r="IV211" s="201"/>
      <c r="IW211" s="201"/>
      <c r="IX211" s="201"/>
      <c r="IY211" s="201">
        <f t="shared" si="216"/>
        <v>0</v>
      </c>
      <c r="IZ211" s="201"/>
      <c r="JA211" s="201"/>
      <c r="JB211" s="201"/>
      <c r="JC211" s="201"/>
      <c r="JD211" s="201"/>
      <c r="JE211" s="201"/>
      <c r="JF211" s="201">
        <f t="shared" si="217"/>
        <v>30</v>
      </c>
      <c r="JG211" s="201"/>
      <c r="JH211" s="201"/>
      <c r="JI211" s="203"/>
      <c r="JJ211" s="201"/>
      <c r="JK211" s="201"/>
      <c r="JL211" s="201"/>
      <c r="JM211" s="201" t="e">
        <f t="shared" si="218"/>
        <v>#REF!</v>
      </c>
      <c r="JN211" s="201"/>
      <c r="JO211" s="201"/>
      <c r="JP211" s="203"/>
      <c r="JQ211" s="201"/>
      <c r="JR211" s="201"/>
      <c r="JS211" s="201"/>
      <c r="JT211" s="201">
        <f t="shared" si="219"/>
        <v>0</v>
      </c>
      <c r="JU211" s="201"/>
      <c r="JV211" s="201"/>
      <c r="JW211" s="203"/>
      <c r="JX211" s="201"/>
      <c r="JY211" s="201"/>
      <c r="JZ211" s="201"/>
      <c r="KA211" s="201">
        <f t="shared" si="220"/>
        <v>0</v>
      </c>
      <c r="KB211" s="201"/>
      <c r="KC211" s="201"/>
      <c r="KD211" s="203"/>
      <c r="KE211" s="201"/>
      <c r="KF211" s="201"/>
      <c r="KG211" s="201"/>
      <c r="KH211" s="201">
        <f t="shared" si="221"/>
        <v>0</v>
      </c>
      <c r="KI211" s="201"/>
      <c r="KJ211" s="201"/>
      <c r="KK211" s="203"/>
      <c r="KL211" s="201"/>
      <c r="KM211" s="201"/>
      <c r="KN211" s="201"/>
      <c r="KO211" s="201">
        <f t="shared" si="222"/>
        <v>0</v>
      </c>
      <c r="KP211" s="201"/>
      <c r="KQ211" s="201"/>
      <c r="KR211" s="201"/>
      <c r="KS211" s="201"/>
      <c r="KT211" s="201"/>
      <c r="KU211" s="201"/>
      <c r="KV211" s="201">
        <f t="shared" si="223"/>
        <v>0</v>
      </c>
      <c r="KW211" s="201"/>
      <c r="KX211" s="201"/>
      <c r="KY211" s="203"/>
      <c r="KZ211" s="201"/>
      <c r="LA211" s="201"/>
      <c r="LB211" s="201"/>
      <c r="LC211" s="201" t="str">
        <f t="shared" si="224"/>
        <v/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>
        <f t="shared" si="205"/>
        <v>0</v>
      </c>
      <c r="GA212" s="201"/>
      <c r="GB212" s="201"/>
      <c r="GC212" s="203"/>
      <c r="GD212" s="201"/>
      <c r="GE212" s="201"/>
      <c r="GF212" s="201"/>
      <c r="GG212" s="201">
        <f t="shared" si="206"/>
        <v>20</v>
      </c>
      <c r="GH212" s="201"/>
      <c r="GI212" s="201"/>
      <c r="GJ212" s="203"/>
      <c r="GK212" s="201"/>
      <c r="GL212" s="201"/>
      <c r="GM212" s="201"/>
      <c r="GN212" s="201">
        <f t="shared" si="207"/>
        <v>30</v>
      </c>
      <c r="GO212" s="201"/>
      <c r="GP212" s="201"/>
      <c r="GQ212" s="203"/>
      <c r="GR212" s="201"/>
      <c r="GS212" s="201"/>
      <c r="GT212" s="201"/>
      <c r="GU212" s="201">
        <f t="shared" si="208"/>
        <v>0</v>
      </c>
      <c r="GV212" s="201"/>
      <c r="GW212" s="201"/>
      <c r="GX212" s="203"/>
      <c r="GY212" s="201"/>
      <c r="GZ212" s="201"/>
      <c r="HA212" s="201"/>
      <c r="HB212" s="201">
        <f t="shared" si="209"/>
        <v>0</v>
      </c>
      <c r="HC212" s="201"/>
      <c r="HD212" s="201"/>
      <c r="HE212" s="203"/>
      <c r="HF212" s="201"/>
      <c r="HG212" s="201"/>
      <c r="HH212" s="201"/>
      <c r="HI212" s="201">
        <f t="shared" si="210"/>
        <v>0</v>
      </c>
      <c r="HJ212" s="201"/>
      <c r="HK212" s="201"/>
      <c r="HL212" s="201"/>
      <c r="HM212" s="201"/>
      <c r="HN212" s="201"/>
      <c r="HO212" s="201"/>
      <c r="HP212" s="201">
        <f t="shared" si="211"/>
        <v>0</v>
      </c>
      <c r="HQ212" s="201"/>
      <c r="HR212" s="201"/>
      <c r="HS212" s="203"/>
      <c r="HT212" s="201"/>
      <c r="HU212" s="201"/>
      <c r="HV212" s="201"/>
      <c r="HW212" s="201">
        <f t="shared" si="212"/>
        <v>0</v>
      </c>
      <c r="HX212" s="201"/>
      <c r="HY212" s="201"/>
      <c r="HZ212" s="203"/>
      <c r="IA212" s="201"/>
      <c r="IB212" s="201"/>
      <c r="IC212" s="201"/>
      <c r="ID212" s="201">
        <f t="shared" si="213"/>
        <v>0</v>
      </c>
      <c r="IE212" s="201"/>
      <c r="IF212" s="201"/>
      <c r="IG212" s="203"/>
      <c r="IH212" s="201"/>
      <c r="II212" s="201"/>
      <c r="IJ212" s="201"/>
      <c r="IK212" s="201">
        <f t="shared" si="214"/>
        <v>0</v>
      </c>
      <c r="IL212" s="201"/>
      <c r="IM212" s="201"/>
      <c r="IN212" s="203"/>
      <c r="IO212" s="201"/>
      <c r="IP212" s="201"/>
      <c r="IQ212" s="201"/>
      <c r="IR212" s="201">
        <f t="shared" si="215"/>
        <v>0</v>
      </c>
      <c r="IS212" s="201"/>
      <c r="IT212" s="201"/>
      <c r="IU212" s="203"/>
      <c r="IV212" s="201"/>
      <c r="IW212" s="201"/>
      <c r="IX212" s="201"/>
      <c r="IY212" s="201">
        <f t="shared" si="216"/>
        <v>0</v>
      </c>
      <c r="IZ212" s="201"/>
      <c r="JA212" s="201"/>
      <c r="JB212" s="201"/>
      <c r="JC212" s="201"/>
      <c r="JD212" s="201"/>
      <c r="JE212" s="201"/>
      <c r="JF212" s="201">
        <f t="shared" si="217"/>
        <v>30</v>
      </c>
      <c r="JG212" s="201"/>
      <c r="JH212" s="201"/>
      <c r="JI212" s="203"/>
      <c r="JJ212" s="201"/>
      <c r="JK212" s="201"/>
      <c r="JL212" s="201"/>
      <c r="JM212" s="201" t="e">
        <f t="shared" si="218"/>
        <v>#REF!</v>
      </c>
      <c r="JN212" s="201"/>
      <c r="JO212" s="201"/>
      <c r="JP212" s="203"/>
      <c r="JQ212" s="201"/>
      <c r="JR212" s="201"/>
      <c r="JS212" s="201"/>
      <c r="JT212" s="201">
        <f t="shared" si="219"/>
        <v>0</v>
      </c>
      <c r="JU212" s="201"/>
      <c r="JV212" s="201"/>
      <c r="JW212" s="203"/>
      <c r="JX212" s="201"/>
      <c r="JY212" s="201"/>
      <c r="JZ212" s="201"/>
      <c r="KA212" s="201">
        <f t="shared" si="220"/>
        <v>0</v>
      </c>
      <c r="KB212" s="201"/>
      <c r="KC212" s="201"/>
      <c r="KD212" s="203"/>
      <c r="KE212" s="201"/>
      <c r="KF212" s="201"/>
      <c r="KG212" s="201"/>
      <c r="KH212" s="201">
        <f t="shared" si="221"/>
        <v>0</v>
      </c>
      <c r="KI212" s="201"/>
      <c r="KJ212" s="201"/>
      <c r="KK212" s="203"/>
      <c r="KL212" s="201"/>
      <c r="KM212" s="201"/>
      <c r="KN212" s="201"/>
      <c r="KO212" s="201">
        <f t="shared" si="222"/>
        <v>0</v>
      </c>
      <c r="KP212" s="201"/>
      <c r="KQ212" s="201"/>
      <c r="KR212" s="201"/>
      <c r="KS212" s="201"/>
      <c r="KT212" s="201"/>
      <c r="KU212" s="201"/>
      <c r="KV212" s="201">
        <f t="shared" si="223"/>
        <v>0</v>
      </c>
      <c r="KW212" s="201"/>
      <c r="KX212" s="201"/>
      <c r="KY212" s="203"/>
      <c r="KZ212" s="201"/>
      <c r="LA212" s="201"/>
      <c r="LB212" s="201"/>
      <c r="LC212" s="201" t="str">
        <f t="shared" si="224"/>
        <v/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>
        <f t="shared" si="205"/>
        <v>0</v>
      </c>
      <c r="GA213" s="201"/>
      <c r="GB213" s="201"/>
      <c r="GC213" s="203"/>
      <c r="GD213" s="201"/>
      <c r="GE213" s="201"/>
      <c r="GF213" s="201"/>
      <c r="GG213" s="201">
        <f t="shared" si="206"/>
        <v>0</v>
      </c>
      <c r="GH213" s="201"/>
      <c r="GI213" s="201"/>
      <c r="GJ213" s="203"/>
      <c r="GK213" s="201"/>
      <c r="GL213" s="201"/>
      <c r="GM213" s="201"/>
      <c r="GN213" s="201">
        <f t="shared" si="207"/>
        <v>0</v>
      </c>
      <c r="GO213" s="201"/>
      <c r="GP213" s="201"/>
      <c r="GQ213" s="203"/>
      <c r="GR213" s="201"/>
      <c r="GS213" s="201"/>
      <c r="GT213" s="201"/>
      <c r="GU213" s="201">
        <f t="shared" si="208"/>
        <v>0</v>
      </c>
      <c r="GV213" s="201"/>
      <c r="GW213" s="201"/>
      <c r="GX213" s="203"/>
      <c r="GY213" s="201"/>
      <c r="GZ213" s="201"/>
      <c r="HA213" s="201"/>
      <c r="HB213" s="201">
        <f t="shared" si="209"/>
        <v>20</v>
      </c>
      <c r="HC213" s="201"/>
      <c r="HD213" s="201"/>
      <c r="HE213" s="203"/>
      <c r="HF213" s="201"/>
      <c r="HG213" s="201"/>
      <c r="HH213" s="201"/>
      <c r="HI213" s="201">
        <f t="shared" si="210"/>
        <v>0</v>
      </c>
      <c r="HJ213" s="201"/>
      <c r="HK213" s="201"/>
      <c r="HL213" s="201"/>
      <c r="HM213" s="201"/>
      <c r="HN213" s="201"/>
      <c r="HO213" s="201"/>
      <c r="HP213" s="201">
        <f t="shared" si="211"/>
        <v>0</v>
      </c>
      <c r="HQ213" s="201"/>
      <c r="HR213" s="201"/>
      <c r="HS213" s="203"/>
      <c r="HT213" s="201"/>
      <c r="HU213" s="201"/>
      <c r="HV213" s="201"/>
      <c r="HW213" s="201">
        <f t="shared" si="212"/>
        <v>0</v>
      </c>
      <c r="HX213" s="201"/>
      <c r="HY213" s="201"/>
      <c r="HZ213" s="203"/>
      <c r="IA213" s="201"/>
      <c r="IB213" s="201"/>
      <c r="IC213" s="201"/>
      <c r="ID213" s="201">
        <f t="shared" si="213"/>
        <v>0</v>
      </c>
      <c r="IE213" s="201"/>
      <c r="IF213" s="201"/>
      <c r="IG213" s="203"/>
      <c r="IH213" s="201"/>
      <c r="II213" s="201"/>
      <c r="IJ213" s="201"/>
      <c r="IK213" s="201">
        <f t="shared" si="214"/>
        <v>0</v>
      </c>
      <c r="IL213" s="201"/>
      <c r="IM213" s="201"/>
      <c r="IN213" s="203"/>
      <c r="IO213" s="201"/>
      <c r="IP213" s="201"/>
      <c r="IQ213" s="201"/>
      <c r="IR213" s="201">
        <f t="shared" si="215"/>
        <v>0</v>
      </c>
      <c r="IS213" s="201"/>
      <c r="IT213" s="201"/>
      <c r="IU213" s="203"/>
      <c r="IV213" s="201"/>
      <c r="IW213" s="201"/>
      <c r="IX213" s="201"/>
      <c r="IY213" s="201">
        <f t="shared" si="216"/>
        <v>0</v>
      </c>
      <c r="IZ213" s="201"/>
      <c r="JA213" s="201"/>
      <c r="JB213" s="201"/>
      <c r="JC213" s="201"/>
      <c r="JD213" s="201"/>
      <c r="JE213" s="201"/>
      <c r="JF213" s="201">
        <f t="shared" si="217"/>
        <v>0</v>
      </c>
      <c r="JG213" s="201"/>
      <c r="JH213" s="201"/>
      <c r="JI213" s="203"/>
      <c r="JJ213" s="201"/>
      <c r="JK213" s="201"/>
      <c r="JL213" s="201"/>
      <c r="JM213" s="201" t="e">
        <f t="shared" si="218"/>
        <v>#REF!</v>
      </c>
      <c r="JN213" s="201"/>
      <c r="JO213" s="201"/>
      <c r="JP213" s="203"/>
      <c r="JQ213" s="201"/>
      <c r="JR213" s="201"/>
      <c r="JS213" s="201"/>
      <c r="JT213" s="201">
        <f t="shared" si="219"/>
        <v>0</v>
      </c>
      <c r="JU213" s="201"/>
      <c r="JV213" s="201"/>
      <c r="JW213" s="203"/>
      <c r="JX213" s="201"/>
      <c r="JY213" s="201"/>
      <c r="JZ213" s="201"/>
      <c r="KA213" s="201">
        <f t="shared" si="220"/>
        <v>0</v>
      </c>
      <c r="KB213" s="201"/>
      <c r="KC213" s="201"/>
      <c r="KD213" s="203"/>
      <c r="KE213" s="201"/>
      <c r="KF213" s="201"/>
      <c r="KG213" s="201"/>
      <c r="KH213" s="201">
        <f t="shared" si="221"/>
        <v>0</v>
      </c>
      <c r="KI213" s="201"/>
      <c r="KJ213" s="201"/>
      <c r="KK213" s="203"/>
      <c r="KL213" s="201"/>
      <c r="KM213" s="201"/>
      <c r="KN213" s="201"/>
      <c r="KO213" s="201">
        <f t="shared" si="222"/>
        <v>0</v>
      </c>
      <c r="KP213" s="201"/>
      <c r="KQ213" s="201"/>
      <c r="KR213" s="201"/>
      <c r="KS213" s="201"/>
      <c r="KT213" s="201"/>
      <c r="KU213" s="201"/>
      <c r="KV213" s="201">
        <f t="shared" si="223"/>
        <v>0</v>
      </c>
      <c r="KW213" s="201"/>
      <c r="KX213" s="201"/>
      <c r="KY213" s="203"/>
      <c r="KZ213" s="201"/>
      <c r="LA213" s="201"/>
      <c r="LB213" s="201"/>
      <c r="LC213" s="201" t="str">
        <f t="shared" si="224"/>
        <v/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>
        <f t="shared" si="205"/>
        <v>0</v>
      </c>
      <c r="GA214" s="201"/>
      <c r="GB214" s="201"/>
      <c r="GC214" s="203"/>
      <c r="GD214" s="201"/>
      <c r="GE214" s="201"/>
      <c r="GF214" s="201"/>
      <c r="GG214" s="201">
        <f t="shared" si="206"/>
        <v>0</v>
      </c>
      <c r="GH214" s="201"/>
      <c r="GI214" s="201"/>
      <c r="GJ214" s="203"/>
      <c r="GK214" s="201"/>
      <c r="GL214" s="201"/>
      <c r="GM214" s="201"/>
      <c r="GN214" s="201">
        <f t="shared" si="207"/>
        <v>0</v>
      </c>
      <c r="GO214" s="201"/>
      <c r="GP214" s="201"/>
      <c r="GQ214" s="203"/>
      <c r="GR214" s="201"/>
      <c r="GS214" s="201"/>
      <c r="GT214" s="201"/>
      <c r="GU214" s="201">
        <f t="shared" si="208"/>
        <v>0</v>
      </c>
      <c r="GV214" s="201"/>
      <c r="GW214" s="201"/>
      <c r="GX214" s="203"/>
      <c r="GY214" s="201"/>
      <c r="GZ214" s="201"/>
      <c r="HA214" s="201"/>
      <c r="HB214" s="201">
        <f t="shared" si="209"/>
        <v>0</v>
      </c>
      <c r="HC214" s="201"/>
      <c r="HD214" s="201"/>
      <c r="HE214" s="203"/>
      <c r="HF214" s="201"/>
      <c r="HG214" s="201"/>
      <c r="HH214" s="201"/>
      <c r="HI214" s="201">
        <f t="shared" si="210"/>
        <v>0</v>
      </c>
      <c r="HJ214" s="201"/>
      <c r="HK214" s="201"/>
      <c r="HL214" s="201"/>
      <c r="HM214" s="201"/>
      <c r="HN214" s="201"/>
      <c r="HO214" s="201"/>
      <c r="HP214" s="201">
        <f t="shared" si="211"/>
        <v>0</v>
      </c>
      <c r="HQ214" s="201"/>
      <c r="HR214" s="201"/>
      <c r="HS214" s="203"/>
      <c r="HT214" s="201"/>
      <c r="HU214" s="201"/>
      <c r="HV214" s="201"/>
      <c r="HW214" s="201">
        <f t="shared" si="212"/>
        <v>0</v>
      </c>
      <c r="HX214" s="201"/>
      <c r="HY214" s="201"/>
      <c r="HZ214" s="203"/>
      <c r="IA214" s="201"/>
      <c r="IB214" s="201"/>
      <c r="IC214" s="201"/>
      <c r="ID214" s="201">
        <f t="shared" si="213"/>
        <v>0</v>
      </c>
      <c r="IE214" s="201"/>
      <c r="IF214" s="201"/>
      <c r="IG214" s="203"/>
      <c r="IH214" s="201"/>
      <c r="II214" s="201"/>
      <c r="IJ214" s="201"/>
      <c r="IK214" s="201">
        <f t="shared" si="214"/>
        <v>30</v>
      </c>
      <c r="IL214" s="201"/>
      <c r="IM214" s="201"/>
      <c r="IN214" s="203"/>
      <c r="IO214" s="201"/>
      <c r="IP214" s="201"/>
      <c r="IQ214" s="201"/>
      <c r="IR214" s="201">
        <f t="shared" si="215"/>
        <v>0</v>
      </c>
      <c r="IS214" s="201"/>
      <c r="IT214" s="201"/>
      <c r="IU214" s="203"/>
      <c r="IV214" s="201"/>
      <c r="IW214" s="201"/>
      <c r="IX214" s="201"/>
      <c r="IY214" s="201">
        <f t="shared" si="216"/>
        <v>0</v>
      </c>
      <c r="IZ214" s="201"/>
      <c r="JA214" s="201"/>
      <c r="JB214" s="201"/>
      <c r="JC214" s="201"/>
      <c r="JD214" s="201"/>
      <c r="JE214" s="201"/>
      <c r="JF214" s="201">
        <f t="shared" si="217"/>
        <v>0</v>
      </c>
      <c r="JG214" s="201"/>
      <c r="JH214" s="201"/>
      <c r="JI214" s="203"/>
      <c r="JJ214" s="201"/>
      <c r="JK214" s="201"/>
      <c r="JL214" s="201"/>
      <c r="JM214" s="201" t="e">
        <f t="shared" si="218"/>
        <v>#REF!</v>
      </c>
      <c r="JN214" s="201"/>
      <c r="JO214" s="201"/>
      <c r="JP214" s="203"/>
      <c r="JQ214" s="201"/>
      <c r="JR214" s="201"/>
      <c r="JS214" s="201"/>
      <c r="JT214" s="201">
        <f t="shared" si="219"/>
        <v>0</v>
      </c>
      <c r="JU214" s="201"/>
      <c r="JV214" s="201"/>
      <c r="JW214" s="203"/>
      <c r="JX214" s="201"/>
      <c r="JY214" s="201"/>
      <c r="JZ214" s="201"/>
      <c r="KA214" s="201">
        <f t="shared" si="220"/>
        <v>0</v>
      </c>
      <c r="KB214" s="201"/>
      <c r="KC214" s="201"/>
      <c r="KD214" s="203"/>
      <c r="KE214" s="201"/>
      <c r="KF214" s="201"/>
      <c r="KG214" s="201"/>
      <c r="KH214" s="201">
        <f t="shared" si="221"/>
        <v>0</v>
      </c>
      <c r="KI214" s="201"/>
      <c r="KJ214" s="201"/>
      <c r="KK214" s="203"/>
      <c r="KL214" s="201"/>
      <c r="KM214" s="201"/>
      <c r="KN214" s="201"/>
      <c r="KO214" s="201">
        <f t="shared" si="222"/>
        <v>0</v>
      </c>
      <c r="KP214" s="201"/>
      <c r="KQ214" s="201"/>
      <c r="KR214" s="201"/>
      <c r="KS214" s="201"/>
      <c r="KT214" s="201"/>
      <c r="KU214" s="201"/>
      <c r="KV214" s="201">
        <f t="shared" si="223"/>
        <v>0</v>
      </c>
      <c r="KW214" s="201"/>
      <c r="KX214" s="201"/>
      <c r="KY214" s="203"/>
      <c r="KZ214" s="201"/>
      <c r="LA214" s="201"/>
      <c r="LB214" s="201"/>
      <c r="LC214" s="201" t="str">
        <f t="shared" si="224"/>
        <v/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>
        <f t="shared" si="205"/>
        <v>0</v>
      </c>
      <c r="GA215" s="201"/>
      <c r="GB215" s="201"/>
      <c r="GC215" s="203"/>
      <c r="GD215" s="201"/>
      <c r="GE215" s="201"/>
      <c r="GF215" s="201"/>
      <c r="GG215" s="201">
        <f t="shared" si="206"/>
        <v>0</v>
      </c>
      <c r="GH215" s="201"/>
      <c r="GI215" s="201"/>
      <c r="GJ215" s="203"/>
      <c r="GK215" s="201"/>
      <c r="GL215" s="201"/>
      <c r="GM215" s="201"/>
      <c r="GN215" s="201">
        <f t="shared" si="207"/>
        <v>30</v>
      </c>
      <c r="GO215" s="201"/>
      <c r="GP215" s="201"/>
      <c r="GQ215" s="203"/>
      <c r="GR215" s="201"/>
      <c r="GS215" s="201"/>
      <c r="GT215" s="201"/>
      <c r="GU215" s="201">
        <f t="shared" si="208"/>
        <v>0</v>
      </c>
      <c r="GV215" s="201"/>
      <c r="GW215" s="201"/>
      <c r="GX215" s="203"/>
      <c r="GY215" s="201"/>
      <c r="GZ215" s="201"/>
      <c r="HA215" s="201"/>
      <c r="HB215" s="201">
        <f t="shared" si="209"/>
        <v>0</v>
      </c>
      <c r="HC215" s="201"/>
      <c r="HD215" s="201"/>
      <c r="HE215" s="203"/>
      <c r="HF215" s="201"/>
      <c r="HG215" s="201"/>
      <c r="HH215" s="201"/>
      <c r="HI215" s="201">
        <f t="shared" si="210"/>
        <v>0</v>
      </c>
      <c r="HJ215" s="201"/>
      <c r="HK215" s="201"/>
      <c r="HL215" s="201"/>
      <c r="HM215" s="201"/>
      <c r="HN215" s="201"/>
      <c r="HO215" s="201"/>
      <c r="HP215" s="201">
        <f t="shared" si="211"/>
        <v>0</v>
      </c>
      <c r="HQ215" s="201"/>
      <c r="HR215" s="201"/>
      <c r="HS215" s="203"/>
      <c r="HT215" s="201"/>
      <c r="HU215" s="201"/>
      <c r="HV215" s="201"/>
      <c r="HW215" s="201">
        <f t="shared" si="212"/>
        <v>0</v>
      </c>
      <c r="HX215" s="201"/>
      <c r="HY215" s="201"/>
      <c r="HZ215" s="203"/>
      <c r="IA215" s="201"/>
      <c r="IB215" s="201"/>
      <c r="IC215" s="201"/>
      <c r="ID215" s="201">
        <f t="shared" si="213"/>
        <v>0</v>
      </c>
      <c r="IE215" s="201"/>
      <c r="IF215" s="201"/>
      <c r="IG215" s="203"/>
      <c r="IH215" s="201"/>
      <c r="II215" s="201"/>
      <c r="IJ215" s="201"/>
      <c r="IK215" s="201">
        <f t="shared" si="214"/>
        <v>20</v>
      </c>
      <c r="IL215" s="201"/>
      <c r="IM215" s="201"/>
      <c r="IN215" s="203"/>
      <c r="IO215" s="201"/>
      <c r="IP215" s="201"/>
      <c r="IQ215" s="201"/>
      <c r="IR215" s="201">
        <f t="shared" si="215"/>
        <v>0</v>
      </c>
      <c r="IS215" s="201"/>
      <c r="IT215" s="201"/>
      <c r="IU215" s="203"/>
      <c r="IV215" s="201"/>
      <c r="IW215" s="201"/>
      <c r="IX215" s="201"/>
      <c r="IY215" s="201">
        <f t="shared" si="216"/>
        <v>0</v>
      </c>
      <c r="IZ215" s="201"/>
      <c r="JA215" s="201"/>
      <c r="JB215" s="201"/>
      <c r="JC215" s="201"/>
      <c r="JD215" s="201"/>
      <c r="JE215" s="201"/>
      <c r="JF215" s="201">
        <f t="shared" si="217"/>
        <v>30</v>
      </c>
      <c r="JG215" s="201"/>
      <c r="JH215" s="201"/>
      <c r="JI215" s="203"/>
      <c r="JJ215" s="201"/>
      <c r="JK215" s="201"/>
      <c r="JL215" s="201"/>
      <c r="JM215" s="201" t="e">
        <f t="shared" si="218"/>
        <v>#REF!</v>
      </c>
      <c r="JN215" s="201"/>
      <c r="JO215" s="201"/>
      <c r="JP215" s="203"/>
      <c r="JQ215" s="201"/>
      <c r="JR215" s="201"/>
      <c r="JS215" s="201"/>
      <c r="JT215" s="201">
        <f t="shared" si="219"/>
        <v>0</v>
      </c>
      <c r="JU215" s="201"/>
      <c r="JV215" s="201"/>
      <c r="JW215" s="203"/>
      <c r="JX215" s="201"/>
      <c r="JY215" s="201"/>
      <c r="JZ215" s="201"/>
      <c r="KA215" s="201">
        <f t="shared" si="220"/>
        <v>0</v>
      </c>
      <c r="KB215" s="201"/>
      <c r="KC215" s="201"/>
      <c r="KD215" s="203"/>
      <c r="KE215" s="201"/>
      <c r="KF215" s="201"/>
      <c r="KG215" s="201"/>
      <c r="KH215" s="201">
        <f t="shared" si="221"/>
        <v>0</v>
      </c>
      <c r="KI215" s="201"/>
      <c r="KJ215" s="201"/>
      <c r="KK215" s="203"/>
      <c r="KL215" s="201"/>
      <c r="KM215" s="201"/>
      <c r="KN215" s="201"/>
      <c r="KO215" s="201">
        <f t="shared" si="222"/>
        <v>0</v>
      </c>
      <c r="KP215" s="201"/>
      <c r="KQ215" s="201"/>
      <c r="KR215" s="201"/>
      <c r="KS215" s="201"/>
      <c r="KT215" s="201"/>
      <c r="KU215" s="201"/>
      <c r="KV215" s="201">
        <f t="shared" si="223"/>
        <v>0</v>
      </c>
      <c r="KW215" s="201"/>
      <c r="KX215" s="201"/>
      <c r="KY215" s="203"/>
      <c r="KZ215" s="201"/>
      <c r="LA215" s="201"/>
      <c r="LB215" s="201"/>
      <c r="LC215" s="201" t="str">
        <f t="shared" si="224"/>
        <v/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>
        <f t="shared" si="205"/>
        <v>0</v>
      </c>
      <c r="GA216" s="201"/>
      <c r="GB216" s="201"/>
      <c r="GC216" s="203"/>
      <c r="GD216" s="201"/>
      <c r="GE216" s="201"/>
      <c r="GF216" s="201"/>
      <c r="GG216" s="201">
        <f t="shared" si="206"/>
        <v>0</v>
      </c>
      <c r="GH216" s="201"/>
      <c r="GI216" s="201"/>
      <c r="GJ216" s="203"/>
      <c r="GK216" s="201"/>
      <c r="GL216" s="201"/>
      <c r="GM216" s="201"/>
      <c r="GN216" s="201">
        <f t="shared" si="207"/>
        <v>0</v>
      </c>
      <c r="GO216" s="201"/>
      <c r="GP216" s="201"/>
      <c r="GQ216" s="203"/>
      <c r="GR216" s="201"/>
      <c r="GS216" s="201"/>
      <c r="GT216" s="201"/>
      <c r="GU216" s="201">
        <f t="shared" si="208"/>
        <v>0</v>
      </c>
      <c r="GV216" s="201"/>
      <c r="GW216" s="201"/>
      <c r="GX216" s="203"/>
      <c r="GY216" s="201"/>
      <c r="GZ216" s="201"/>
      <c r="HA216" s="201"/>
      <c r="HB216" s="201">
        <f t="shared" si="209"/>
        <v>0</v>
      </c>
      <c r="HC216" s="201"/>
      <c r="HD216" s="201"/>
      <c r="HE216" s="203"/>
      <c r="HF216" s="201"/>
      <c r="HG216" s="201"/>
      <c r="HH216" s="201"/>
      <c r="HI216" s="201">
        <f t="shared" si="210"/>
        <v>0</v>
      </c>
      <c r="HJ216" s="201"/>
      <c r="HK216" s="201"/>
      <c r="HL216" s="201"/>
      <c r="HM216" s="201"/>
      <c r="HN216" s="201"/>
      <c r="HO216" s="201"/>
      <c r="HP216" s="201">
        <f t="shared" si="211"/>
        <v>0</v>
      </c>
      <c r="HQ216" s="201"/>
      <c r="HR216" s="201"/>
      <c r="HS216" s="203"/>
      <c r="HT216" s="201"/>
      <c r="HU216" s="201"/>
      <c r="HV216" s="201"/>
      <c r="HW216" s="201">
        <f t="shared" si="212"/>
        <v>0</v>
      </c>
      <c r="HX216" s="201"/>
      <c r="HY216" s="201"/>
      <c r="HZ216" s="203"/>
      <c r="IA216" s="201"/>
      <c r="IB216" s="201"/>
      <c r="IC216" s="201"/>
      <c r="ID216" s="201">
        <f t="shared" si="213"/>
        <v>0</v>
      </c>
      <c r="IE216" s="201"/>
      <c r="IF216" s="201"/>
      <c r="IG216" s="203"/>
      <c r="IH216" s="201"/>
      <c r="II216" s="201"/>
      <c r="IJ216" s="201"/>
      <c r="IK216" s="201">
        <f t="shared" si="214"/>
        <v>0</v>
      </c>
      <c r="IL216" s="201"/>
      <c r="IM216" s="201"/>
      <c r="IN216" s="203"/>
      <c r="IO216" s="201"/>
      <c r="IP216" s="201"/>
      <c r="IQ216" s="201"/>
      <c r="IR216" s="201">
        <f t="shared" si="215"/>
        <v>0</v>
      </c>
      <c r="IS216" s="201"/>
      <c r="IT216" s="201"/>
      <c r="IU216" s="203"/>
      <c r="IV216" s="201"/>
      <c r="IW216" s="201"/>
      <c r="IX216" s="201"/>
      <c r="IY216" s="201">
        <f t="shared" si="216"/>
        <v>0</v>
      </c>
      <c r="IZ216" s="201"/>
      <c r="JA216" s="201"/>
      <c r="JB216" s="201"/>
      <c r="JC216" s="201"/>
      <c r="JD216" s="201"/>
      <c r="JE216" s="201"/>
      <c r="JF216" s="201">
        <f t="shared" si="217"/>
        <v>0</v>
      </c>
      <c r="JG216" s="201"/>
      <c r="JH216" s="201"/>
      <c r="JI216" s="203"/>
      <c r="JJ216" s="201"/>
      <c r="JK216" s="201"/>
      <c r="JL216" s="201"/>
      <c r="JM216" s="201" t="e">
        <f t="shared" si="218"/>
        <v>#REF!</v>
      </c>
      <c r="JN216" s="201"/>
      <c r="JO216" s="201"/>
      <c r="JP216" s="203"/>
      <c r="JQ216" s="201"/>
      <c r="JR216" s="201"/>
      <c r="JS216" s="201"/>
      <c r="JT216" s="201">
        <f t="shared" si="219"/>
        <v>0</v>
      </c>
      <c r="JU216" s="201"/>
      <c r="JV216" s="201"/>
      <c r="JW216" s="203"/>
      <c r="JX216" s="201"/>
      <c r="JY216" s="201"/>
      <c r="JZ216" s="201"/>
      <c r="KA216" s="201">
        <f t="shared" si="220"/>
        <v>0</v>
      </c>
      <c r="KB216" s="201"/>
      <c r="KC216" s="201"/>
      <c r="KD216" s="203"/>
      <c r="KE216" s="201"/>
      <c r="KF216" s="201"/>
      <c r="KG216" s="201"/>
      <c r="KH216" s="201">
        <f t="shared" si="221"/>
        <v>0</v>
      </c>
      <c r="KI216" s="201"/>
      <c r="KJ216" s="201"/>
      <c r="KK216" s="203"/>
      <c r="KL216" s="201"/>
      <c r="KM216" s="201"/>
      <c r="KN216" s="201"/>
      <c r="KO216" s="201">
        <f t="shared" si="222"/>
        <v>0</v>
      </c>
      <c r="KP216" s="201"/>
      <c r="KQ216" s="201"/>
      <c r="KR216" s="201"/>
      <c r="KS216" s="201"/>
      <c r="KT216" s="201"/>
      <c r="KU216" s="201"/>
      <c r="KV216" s="201">
        <f t="shared" si="223"/>
        <v>0</v>
      </c>
      <c r="KW216" s="201"/>
      <c r="KX216" s="201"/>
      <c r="KY216" s="203"/>
      <c r="KZ216" s="201"/>
      <c r="LA216" s="201"/>
      <c r="LB216" s="201"/>
      <c r="LC216" s="201" t="str">
        <f t="shared" si="224"/>
        <v/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>
        <f t="shared" si="205"/>
        <v>0</v>
      </c>
      <c r="GA217" s="201"/>
      <c r="GB217" s="201"/>
      <c r="GC217" s="203"/>
      <c r="GD217" s="201"/>
      <c r="GE217" s="201"/>
      <c r="GF217" s="201"/>
      <c r="GG217" s="201">
        <f t="shared" si="206"/>
        <v>0</v>
      </c>
      <c r="GH217" s="201"/>
      <c r="GI217" s="201"/>
      <c r="GJ217" s="203"/>
      <c r="GK217" s="201"/>
      <c r="GL217" s="201"/>
      <c r="GM217" s="201"/>
      <c r="GN217" s="201">
        <f t="shared" si="207"/>
        <v>0</v>
      </c>
      <c r="GO217" s="201"/>
      <c r="GP217" s="201"/>
      <c r="GQ217" s="203"/>
      <c r="GR217" s="201"/>
      <c r="GS217" s="201"/>
      <c r="GT217" s="201"/>
      <c r="GU217" s="201">
        <f t="shared" si="208"/>
        <v>0</v>
      </c>
      <c r="GV217" s="201"/>
      <c r="GW217" s="201"/>
      <c r="GX217" s="203"/>
      <c r="GY217" s="201"/>
      <c r="GZ217" s="201"/>
      <c r="HA217" s="201"/>
      <c r="HB217" s="201">
        <f t="shared" si="209"/>
        <v>0</v>
      </c>
      <c r="HC217" s="201"/>
      <c r="HD217" s="201"/>
      <c r="HE217" s="203"/>
      <c r="HF217" s="201"/>
      <c r="HG217" s="201"/>
      <c r="HH217" s="201"/>
      <c r="HI217" s="201">
        <f t="shared" si="210"/>
        <v>0</v>
      </c>
      <c r="HJ217" s="201"/>
      <c r="HK217" s="201"/>
      <c r="HL217" s="201"/>
      <c r="HM217" s="201"/>
      <c r="HN217" s="201"/>
      <c r="HO217" s="201"/>
      <c r="HP217" s="201">
        <f t="shared" si="211"/>
        <v>0</v>
      </c>
      <c r="HQ217" s="201"/>
      <c r="HR217" s="201"/>
      <c r="HS217" s="203"/>
      <c r="HT217" s="201"/>
      <c r="HU217" s="201"/>
      <c r="HV217" s="201"/>
      <c r="HW217" s="201">
        <f t="shared" si="212"/>
        <v>20</v>
      </c>
      <c r="HX217" s="201"/>
      <c r="HY217" s="201"/>
      <c r="HZ217" s="203"/>
      <c r="IA217" s="201"/>
      <c r="IB217" s="201"/>
      <c r="IC217" s="201"/>
      <c r="ID217" s="201">
        <f t="shared" si="213"/>
        <v>0</v>
      </c>
      <c r="IE217" s="201"/>
      <c r="IF217" s="201"/>
      <c r="IG217" s="203"/>
      <c r="IH217" s="201"/>
      <c r="II217" s="201"/>
      <c r="IJ217" s="201"/>
      <c r="IK217" s="201">
        <f t="shared" si="214"/>
        <v>0</v>
      </c>
      <c r="IL217" s="201"/>
      <c r="IM217" s="201"/>
      <c r="IN217" s="203"/>
      <c r="IO217" s="201"/>
      <c r="IP217" s="201"/>
      <c r="IQ217" s="201"/>
      <c r="IR217" s="201">
        <f t="shared" si="215"/>
        <v>0</v>
      </c>
      <c r="IS217" s="201"/>
      <c r="IT217" s="201"/>
      <c r="IU217" s="203"/>
      <c r="IV217" s="201"/>
      <c r="IW217" s="201"/>
      <c r="IX217" s="201"/>
      <c r="IY217" s="201">
        <f t="shared" si="216"/>
        <v>0</v>
      </c>
      <c r="IZ217" s="201"/>
      <c r="JA217" s="201"/>
      <c r="JB217" s="201"/>
      <c r="JC217" s="201"/>
      <c r="JD217" s="201"/>
      <c r="JE217" s="201"/>
      <c r="JF217" s="201">
        <f t="shared" si="217"/>
        <v>0</v>
      </c>
      <c r="JG217" s="201"/>
      <c r="JH217" s="201"/>
      <c r="JI217" s="203"/>
      <c r="JJ217" s="201"/>
      <c r="JK217" s="201"/>
      <c r="JL217" s="201"/>
      <c r="JM217" s="201" t="e">
        <f t="shared" si="218"/>
        <v>#REF!</v>
      </c>
      <c r="JN217" s="201"/>
      <c r="JO217" s="201"/>
      <c r="JP217" s="203"/>
      <c r="JQ217" s="201"/>
      <c r="JR217" s="201"/>
      <c r="JS217" s="201"/>
      <c r="JT217" s="201">
        <f t="shared" si="219"/>
        <v>0</v>
      </c>
      <c r="JU217" s="201"/>
      <c r="JV217" s="201"/>
      <c r="JW217" s="203"/>
      <c r="JX217" s="201"/>
      <c r="JY217" s="201"/>
      <c r="JZ217" s="201"/>
      <c r="KA217" s="201">
        <f t="shared" si="220"/>
        <v>0</v>
      </c>
      <c r="KB217" s="201"/>
      <c r="KC217" s="201"/>
      <c r="KD217" s="203"/>
      <c r="KE217" s="201"/>
      <c r="KF217" s="201"/>
      <c r="KG217" s="201"/>
      <c r="KH217" s="201">
        <f t="shared" si="221"/>
        <v>0</v>
      </c>
      <c r="KI217" s="201"/>
      <c r="KJ217" s="201"/>
      <c r="KK217" s="203"/>
      <c r="KL217" s="201"/>
      <c r="KM217" s="201"/>
      <c r="KN217" s="201"/>
      <c r="KO217" s="201">
        <f t="shared" si="222"/>
        <v>0</v>
      </c>
      <c r="KP217" s="201"/>
      <c r="KQ217" s="201"/>
      <c r="KR217" s="201"/>
      <c r="KS217" s="201"/>
      <c r="KT217" s="201"/>
      <c r="KU217" s="201"/>
      <c r="KV217" s="201">
        <f t="shared" si="223"/>
        <v>20</v>
      </c>
      <c r="KW217" s="201"/>
      <c r="KX217" s="201"/>
      <c r="KY217" s="203"/>
      <c r="KZ217" s="201"/>
      <c r="LA217" s="201"/>
      <c r="LB217" s="201"/>
      <c r="LC217" s="201" t="str">
        <f t="shared" si="224"/>
        <v/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>
        <f t="shared" si="205"/>
        <v>0</v>
      </c>
      <c r="GA218" s="201"/>
      <c r="GB218" s="201"/>
      <c r="GC218" s="203"/>
      <c r="GD218" s="201"/>
      <c r="GE218" s="201"/>
      <c r="GF218" s="201"/>
      <c r="GG218" s="201">
        <f t="shared" si="206"/>
        <v>0</v>
      </c>
      <c r="GH218" s="201"/>
      <c r="GI218" s="201"/>
      <c r="GJ218" s="203"/>
      <c r="GK218" s="201"/>
      <c r="GL218" s="201"/>
      <c r="GM218" s="201"/>
      <c r="GN218" s="201">
        <f t="shared" si="207"/>
        <v>0</v>
      </c>
      <c r="GO218" s="201"/>
      <c r="GP218" s="201"/>
      <c r="GQ218" s="203"/>
      <c r="GR218" s="201"/>
      <c r="GS218" s="201"/>
      <c r="GT218" s="201"/>
      <c r="GU218" s="201">
        <f t="shared" si="208"/>
        <v>0</v>
      </c>
      <c r="GV218" s="201"/>
      <c r="GW218" s="201"/>
      <c r="GX218" s="203"/>
      <c r="GY218" s="201"/>
      <c r="GZ218" s="201"/>
      <c r="HA218" s="201"/>
      <c r="HB218" s="201">
        <f t="shared" si="209"/>
        <v>0</v>
      </c>
      <c r="HC218" s="201"/>
      <c r="HD218" s="201"/>
      <c r="HE218" s="203"/>
      <c r="HF218" s="201"/>
      <c r="HG218" s="201"/>
      <c r="HH218" s="201"/>
      <c r="HI218" s="201">
        <f t="shared" si="210"/>
        <v>0</v>
      </c>
      <c r="HJ218" s="201"/>
      <c r="HK218" s="201"/>
      <c r="HL218" s="201"/>
      <c r="HM218" s="201"/>
      <c r="HN218" s="201"/>
      <c r="HO218" s="201"/>
      <c r="HP218" s="201">
        <f t="shared" si="211"/>
        <v>0</v>
      </c>
      <c r="HQ218" s="201"/>
      <c r="HR218" s="201"/>
      <c r="HS218" s="203"/>
      <c r="HT218" s="201"/>
      <c r="HU218" s="201"/>
      <c r="HV218" s="201"/>
      <c r="HW218" s="201">
        <f t="shared" si="212"/>
        <v>0</v>
      </c>
      <c r="HX218" s="201"/>
      <c r="HY218" s="201"/>
      <c r="HZ218" s="203"/>
      <c r="IA218" s="201"/>
      <c r="IB218" s="201"/>
      <c r="IC218" s="201"/>
      <c r="ID218" s="201">
        <f t="shared" si="213"/>
        <v>0</v>
      </c>
      <c r="IE218" s="201"/>
      <c r="IF218" s="201"/>
      <c r="IG218" s="203"/>
      <c r="IH218" s="201"/>
      <c r="II218" s="201"/>
      <c r="IJ218" s="201"/>
      <c r="IK218" s="201">
        <f t="shared" si="214"/>
        <v>0</v>
      </c>
      <c r="IL218" s="201"/>
      <c r="IM218" s="201"/>
      <c r="IN218" s="203"/>
      <c r="IO218" s="201"/>
      <c r="IP218" s="201"/>
      <c r="IQ218" s="201"/>
      <c r="IR218" s="201">
        <f t="shared" si="215"/>
        <v>0</v>
      </c>
      <c r="IS218" s="201"/>
      <c r="IT218" s="201"/>
      <c r="IU218" s="203"/>
      <c r="IV218" s="201"/>
      <c r="IW218" s="201"/>
      <c r="IX218" s="201"/>
      <c r="IY218" s="201">
        <f t="shared" si="216"/>
        <v>0</v>
      </c>
      <c r="IZ218" s="201"/>
      <c r="JA218" s="201"/>
      <c r="JB218" s="201"/>
      <c r="JC218" s="201"/>
      <c r="JD218" s="201"/>
      <c r="JE218" s="201"/>
      <c r="JF218" s="201">
        <f t="shared" si="217"/>
        <v>0</v>
      </c>
      <c r="JG218" s="201"/>
      <c r="JH218" s="201"/>
      <c r="JI218" s="203"/>
      <c r="JJ218" s="201"/>
      <c r="JK218" s="201"/>
      <c r="JL218" s="201"/>
      <c r="JM218" s="201" t="e">
        <f t="shared" si="218"/>
        <v>#REF!</v>
      </c>
      <c r="JN218" s="201"/>
      <c r="JO218" s="201"/>
      <c r="JP218" s="203"/>
      <c r="JQ218" s="201"/>
      <c r="JR218" s="201"/>
      <c r="JS218" s="201"/>
      <c r="JT218" s="201">
        <f t="shared" si="219"/>
        <v>0</v>
      </c>
      <c r="JU218" s="201"/>
      <c r="JV218" s="201"/>
      <c r="JW218" s="203"/>
      <c r="JX218" s="201"/>
      <c r="JY218" s="201"/>
      <c r="JZ218" s="201"/>
      <c r="KA218" s="201">
        <f t="shared" si="220"/>
        <v>0</v>
      </c>
      <c r="KB218" s="201"/>
      <c r="KC218" s="201"/>
      <c r="KD218" s="203"/>
      <c r="KE218" s="201"/>
      <c r="KF218" s="201"/>
      <c r="KG218" s="201"/>
      <c r="KH218" s="201">
        <f t="shared" si="221"/>
        <v>0</v>
      </c>
      <c r="KI218" s="201"/>
      <c r="KJ218" s="201"/>
      <c r="KK218" s="203"/>
      <c r="KL218" s="201"/>
      <c r="KM218" s="201"/>
      <c r="KN218" s="201"/>
      <c r="KO218" s="201">
        <f t="shared" si="222"/>
        <v>0</v>
      </c>
      <c r="KP218" s="201"/>
      <c r="KQ218" s="201"/>
      <c r="KR218" s="201"/>
      <c r="KS218" s="201"/>
      <c r="KT218" s="201"/>
      <c r="KU218" s="201"/>
      <c r="KV218" s="201">
        <f t="shared" si="223"/>
        <v>0</v>
      </c>
      <c r="KW218" s="201"/>
      <c r="KX218" s="201"/>
      <c r="KY218" s="203"/>
      <c r="KZ218" s="201"/>
      <c r="LA218" s="201"/>
      <c r="LB218" s="201"/>
      <c r="LC218" s="201" t="str">
        <f t="shared" si="224"/>
        <v/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>
        <f t="shared" si="205"/>
        <v>0</v>
      </c>
      <c r="GA219" s="201"/>
      <c r="GB219" s="201"/>
      <c r="GC219" s="203"/>
      <c r="GD219" s="201"/>
      <c r="GE219" s="201"/>
      <c r="GF219" s="201"/>
      <c r="GG219" s="201">
        <f t="shared" si="206"/>
        <v>0</v>
      </c>
      <c r="GH219" s="201"/>
      <c r="GI219" s="201"/>
      <c r="GJ219" s="203"/>
      <c r="GK219" s="201"/>
      <c r="GL219" s="201"/>
      <c r="GM219" s="201"/>
      <c r="GN219" s="201">
        <f t="shared" si="207"/>
        <v>0</v>
      </c>
      <c r="GO219" s="201"/>
      <c r="GP219" s="201"/>
      <c r="GQ219" s="203"/>
      <c r="GR219" s="201"/>
      <c r="GS219" s="201"/>
      <c r="GT219" s="201"/>
      <c r="GU219" s="201">
        <f t="shared" si="208"/>
        <v>0</v>
      </c>
      <c r="GV219" s="201"/>
      <c r="GW219" s="201"/>
      <c r="GX219" s="203"/>
      <c r="GY219" s="201"/>
      <c r="GZ219" s="201"/>
      <c r="HA219" s="201"/>
      <c r="HB219" s="201">
        <f t="shared" si="209"/>
        <v>20</v>
      </c>
      <c r="HC219" s="201"/>
      <c r="HD219" s="201"/>
      <c r="HE219" s="203"/>
      <c r="HF219" s="201"/>
      <c r="HG219" s="201"/>
      <c r="HH219" s="201"/>
      <c r="HI219" s="201">
        <f t="shared" si="210"/>
        <v>0</v>
      </c>
      <c r="HJ219" s="201"/>
      <c r="HK219" s="201"/>
      <c r="HL219" s="201"/>
      <c r="HM219" s="201"/>
      <c r="HN219" s="201"/>
      <c r="HO219" s="201"/>
      <c r="HP219" s="201">
        <f t="shared" si="211"/>
        <v>0</v>
      </c>
      <c r="HQ219" s="201"/>
      <c r="HR219" s="201"/>
      <c r="HS219" s="203"/>
      <c r="HT219" s="201"/>
      <c r="HU219" s="201"/>
      <c r="HV219" s="201"/>
      <c r="HW219" s="201">
        <f t="shared" si="212"/>
        <v>0</v>
      </c>
      <c r="HX219" s="201"/>
      <c r="HY219" s="201"/>
      <c r="HZ219" s="203"/>
      <c r="IA219" s="201"/>
      <c r="IB219" s="201"/>
      <c r="IC219" s="201"/>
      <c r="ID219" s="201">
        <f t="shared" si="213"/>
        <v>0</v>
      </c>
      <c r="IE219" s="201"/>
      <c r="IF219" s="201"/>
      <c r="IG219" s="203"/>
      <c r="IH219" s="201"/>
      <c r="II219" s="201"/>
      <c r="IJ219" s="201"/>
      <c r="IK219" s="201">
        <f t="shared" si="214"/>
        <v>0</v>
      </c>
      <c r="IL219" s="201"/>
      <c r="IM219" s="201"/>
      <c r="IN219" s="203"/>
      <c r="IO219" s="201"/>
      <c r="IP219" s="201"/>
      <c r="IQ219" s="201"/>
      <c r="IR219" s="201">
        <f t="shared" si="215"/>
        <v>0</v>
      </c>
      <c r="IS219" s="201"/>
      <c r="IT219" s="201"/>
      <c r="IU219" s="203"/>
      <c r="IV219" s="201"/>
      <c r="IW219" s="201"/>
      <c r="IX219" s="201"/>
      <c r="IY219" s="201">
        <f t="shared" si="216"/>
        <v>0</v>
      </c>
      <c r="IZ219" s="201"/>
      <c r="JA219" s="201"/>
      <c r="JB219" s="201"/>
      <c r="JC219" s="201"/>
      <c r="JD219" s="201"/>
      <c r="JE219" s="201"/>
      <c r="JF219" s="201">
        <f t="shared" si="217"/>
        <v>0</v>
      </c>
      <c r="JG219" s="201"/>
      <c r="JH219" s="201"/>
      <c r="JI219" s="203"/>
      <c r="JJ219" s="201"/>
      <c r="JK219" s="201"/>
      <c r="JL219" s="201"/>
      <c r="JM219" s="201" t="e">
        <f t="shared" si="218"/>
        <v>#REF!</v>
      </c>
      <c r="JN219" s="201"/>
      <c r="JO219" s="201"/>
      <c r="JP219" s="203"/>
      <c r="JQ219" s="201"/>
      <c r="JR219" s="201"/>
      <c r="JS219" s="201"/>
      <c r="JT219" s="201">
        <f t="shared" si="219"/>
        <v>0</v>
      </c>
      <c r="JU219" s="201"/>
      <c r="JV219" s="201"/>
      <c r="JW219" s="203"/>
      <c r="JX219" s="201"/>
      <c r="JY219" s="201"/>
      <c r="JZ219" s="201"/>
      <c r="KA219" s="201">
        <f t="shared" si="220"/>
        <v>0</v>
      </c>
      <c r="KB219" s="201"/>
      <c r="KC219" s="201"/>
      <c r="KD219" s="203"/>
      <c r="KE219" s="201"/>
      <c r="KF219" s="201"/>
      <c r="KG219" s="201"/>
      <c r="KH219" s="201">
        <f t="shared" si="221"/>
        <v>0</v>
      </c>
      <c r="KI219" s="201"/>
      <c r="KJ219" s="201"/>
      <c r="KK219" s="203"/>
      <c r="KL219" s="201"/>
      <c r="KM219" s="201"/>
      <c r="KN219" s="201"/>
      <c r="KO219" s="201">
        <f t="shared" si="222"/>
        <v>0</v>
      </c>
      <c r="KP219" s="201"/>
      <c r="KQ219" s="201"/>
      <c r="KR219" s="201"/>
      <c r="KS219" s="201"/>
      <c r="KT219" s="201"/>
      <c r="KU219" s="201"/>
      <c r="KV219" s="201">
        <f t="shared" si="223"/>
        <v>20</v>
      </c>
      <c r="KW219" s="201"/>
      <c r="KX219" s="201"/>
      <c r="KY219" s="203"/>
      <c r="KZ219" s="201"/>
      <c r="LA219" s="201"/>
      <c r="LB219" s="201"/>
      <c r="LC219" s="201" t="str">
        <f t="shared" si="224"/>
        <v/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>
        <f t="shared" si="205"/>
        <v>0</v>
      </c>
      <c r="GA220" s="201"/>
      <c r="GB220" s="201"/>
      <c r="GC220" s="203"/>
      <c r="GD220" s="201"/>
      <c r="GE220" s="201"/>
      <c r="GF220" s="201"/>
      <c r="GG220" s="201">
        <f t="shared" si="206"/>
        <v>0</v>
      </c>
      <c r="GH220" s="201"/>
      <c r="GI220" s="201"/>
      <c r="GJ220" s="203"/>
      <c r="GK220" s="201"/>
      <c r="GL220" s="201"/>
      <c r="GM220" s="201"/>
      <c r="GN220" s="201">
        <f t="shared" si="207"/>
        <v>0</v>
      </c>
      <c r="GO220" s="201"/>
      <c r="GP220" s="201"/>
      <c r="GQ220" s="203"/>
      <c r="GR220" s="201"/>
      <c r="GS220" s="201"/>
      <c r="GT220" s="201"/>
      <c r="GU220" s="201">
        <f t="shared" si="208"/>
        <v>0</v>
      </c>
      <c r="GV220" s="201"/>
      <c r="GW220" s="201"/>
      <c r="GX220" s="203"/>
      <c r="GY220" s="201"/>
      <c r="GZ220" s="201"/>
      <c r="HA220" s="201"/>
      <c r="HB220" s="201">
        <f t="shared" si="209"/>
        <v>0</v>
      </c>
      <c r="HC220" s="201"/>
      <c r="HD220" s="201"/>
      <c r="HE220" s="203"/>
      <c r="HF220" s="201"/>
      <c r="HG220" s="201"/>
      <c r="HH220" s="201"/>
      <c r="HI220" s="201">
        <f t="shared" si="210"/>
        <v>0</v>
      </c>
      <c r="HJ220" s="201"/>
      <c r="HK220" s="201"/>
      <c r="HL220" s="201"/>
      <c r="HM220" s="201"/>
      <c r="HN220" s="201"/>
      <c r="HO220" s="201"/>
      <c r="HP220" s="201">
        <f t="shared" si="211"/>
        <v>0</v>
      </c>
      <c r="HQ220" s="201"/>
      <c r="HR220" s="201"/>
      <c r="HS220" s="203"/>
      <c r="HT220" s="201"/>
      <c r="HU220" s="201"/>
      <c r="HV220" s="201"/>
      <c r="HW220" s="201">
        <f t="shared" si="212"/>
        <v>0</v>
      </c>
      <c r="HX220" s="201"/>
      <c r="HY220" s="201"/>
      <c r="HZ220" s="203"/>
      <c r="IA220" s="201"/>
      <c r="IB220" s="201"/>
      <c r="IC220" s="201"/>
      <c r="ID220" s="201">
        <f t="shared" si="213"/>
        <v>0</v>
      </c>
      <c r="IE220" s="201"/>
      <c r="IF220" s="201"/>
      <c r="IG220" s="203"/>
      <c r="IH220" s="201"/>
      <c r="II220" s="201"/>
      <c r="IJ220" s="201"/>
      <c r="IK220" s="201">
        <f t="shared" si="214"/>
        <v>0</v>
      </c>
      <c r="IL220" s="201"/>
      <c r="IM220" s="201"/>
      <c r="IN220" s="203"/>
      <c r="IO220" s="201"/>
      <c r="IP220" s="201"/>
      <c r="IQ220" s="201"/>
      <c r="IR220" s="201">
        <f t="shared" si="215"/>
        <v>0</v>
      </c>
      <c r="IS220" s="201"/>
      <c r="IT220" s="201"/>
      <c r="IU220" s="203"/>
      <c r="IV220" s="201"/>
      <c r="IW220" s="201"/>
      <c r="IX220" s="201"/>
      <c r="IY220" s="201">
        <f t="shared" si="216"/>
        <v>0</v>
      </c>
      <c r="IZ220" s="201"/>
      <c r="JA220" s="201"/>
      <c r="JB220" s="201"/>
      <c r="JC220" s="201"/>
      <c r="JD220" s="201"/>
      <c r="JE220" s="201"/>
      <c r="JF220" s="201">
        <f t="shared" si="217"/>
        <v>30</v>
      </c>
      <c r="JG220" s="201"/>
      <c r="JH220" s="201"/>
      <c r="JI220" s="203"/>
      <c r="JJ220" s="201"/>
      <c r="JK220" s="201"/>
      <c r="JL220" s="201"/>
      <c r="JM220" s="201" t="e">
        <f t="shared" si="218"/>
        <v>#REF!</v>
      </c>
      <c r="JN220" s="201"/>
      <c r="JO220" s="201"/>
      <c r="JP220" s="203"/>
      <c r="JQ220" s="201"/>
      <c r="JR220" s="201"/>
      <c r="JS220" s="201"/>
      <c r="JT220" s="201">
        <f t="shared" si="219"/>
        <v>0</v>
      </c>
      <c r="JU220" s="201"/>
      <c r="JV220" s="201"/>
      <c r="JW220" s="203"/>
      <c r="JX220" s="201"/>
      <c r="JY220" s="201"/>
      <c r="JZ220" s="201"/>
      <c r="KA220" s="201">
        <f t="shared" si="220"/>
        <v>0</v>
      </c>
      <c r="KB220" s="201"/>
      <c r="KC220" s="201"/>
      <c r="KD220" s="203"/>
      <c r="KE220" s="201"/>
      <c r="KF220" s="201"/>
      <c r="KG220" s="201"/>
      <c r="KH220" s="201">
        <f t="shared" si="221"/>
        <v>0</v>
      </c>
      <c r="KI220" s="201"/>
      <c r="KJ220" s="201"/>
      <c r="KK220" s="203"/>
      <c r="KL220" s="201"/>
      <c r="KM220" s="201"/>
      <c r="KN220" s="201"/>
      <c r="KO220" s="201">
        <f t="shared" si="222"/>
        <v>0</v>
      </c>
      <c r="KP220" s="201"/>
      <c r="KQ220" s="201"/>
      <c r="KR220" s="201"/>
      <c r="KS220" s="201"/>
      <c r="KT220" s="201"/>
      <c r="KU220" s="201"/>
      <c r="KV220" s="201">
        <f t="shared" si="223"/>
        <v>0</v>
      </c>
      <c r="KW220" s="201"/>
      <c r="KX220" s="201"/>
      <c r="KY220" s="203"/>
      <c r="KZ220" s="201"/>
      <c r="LA220" s="201"/>
      <c r="LB220" s="201"/>
      <c r="LC220" s="201" t="str">
        <f t="shared" si="224"/>
        <v/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>
        <f t="shared" si="205"/>
        <v>0</v>
      </c>
      <c r="GA221" s="201"/>
      <c r="GB221" s="201"/>
      <c r="GC221" s="203"/>
      <c r="GD221" s="201"/>
      <c r="GE221" s="201"/>
      <c r="GF221" s="201"/>
      <c r="GG221" s="201">
        <f t="shared" si="206"/>
        <v>0</v>
      </c>
      <c r="GH221" s="201"/>
      <c r="GI221" s="201"/>
      <c r="GJ221" s="203"/>
      <c r="GK221" s="201"/>
      <c r="GL221" s="201"/>
      <c r="GM221" s="201"/>
      <c r="GN221" s="201">
        <f t="shared" si="207"/>
        <v>0</v>
      </c>
      <c r="GO221" s="201"/>
      <c r="GP221" s="201"/>
      <c r="GQ221" s="203"/>
      <c r="GR221" s="201"/>
      <c r="GS221" s="201"/>
      <c r="GT221" s="201"/>
      <c r="GU221" s="201">
        <f t="shared" si="208"/>
        <v>0</v>
      </c>
      <c r="GV221" s="201"/>
      <c r="GW221" s="201"/>
      <c r="GX221" s="203"/>
      <c r="GY221" s="201"/>
      <c r="GZ221" s="201"/>
      <c r="HA221" s="201"/>
      <c r="HB221" s="201">
        <f t="shared" si="209"/>
        <v>0</v>
      </c>
      <c r="HC221" s="201"/>
      <c r="HD221" s="201"/>
      <c r="HE221" s="203"/>
      <c r="HF221" s="201"/>
      <c r="HG221" s="201"/>
      <c r="HH221" s="201"/>
      <c r="HI221" s="201">
        <f t="shared" si="210"/>
        <v>0</v>
      </c>
      <c r="HJ221" s="201"/>
      <c r="HK221" s="201"/>
      <c r="HL221" s="201"/>
      <c r="HM221" s="201"/>
      <c r="HN221" s="201"/>
      <c r="HO221" s="201"/>
      <c r="HP221" s="201">
        <f t="shared" si="211"/>
        <v>0</v>
      </c>
      <c r="HQ221" s="201"/>
      <c r="HR221" s="201"/>
      <c r="HS221" s="203"/>
      <c r="HT221" s="201"/>
      <c r="HU221" s="201"/>
      <c r="HV221" s="201"/>
      <c r="HW221" s="201">
        <f t="shared" si="212"/>
        <v>0</v>
      </c>
      <c r="HX221" s="201"/>
      <c r="HY221" s="201"/>
      <c r="HZ221" s="203"/>
      <c r="IA221" s="201"/>
      <c r="IB221" s="201"/>
      <c r="IC221" s="201"/>
      <c r="ID221" s="201">
        <f t="shared" si="213"/>
        <v>0</v>
      </c>
      <c r="IE221" s="201"/>
      <c r="IF221" s="201"/>
      <c r="IG221" s="203"/>
      <c r="IH221" s="201"/>
      <c r="II221" s="201"/>
      <c r="IJ221" s="201"/>
      <c r="IK221" s="201">
        <f t="shared" si="214"/>
        <v>0</v>
      </c>
      <c r="IL221" s="201"/>
      <c r="IM221" s="201"/>
      <c r="IN221" s="203"/>
      <c r="IO221" s="201"/>
      <c r="IP221" s="201"/>
      <c r="IQ221" s="201"/>
      <c r="IR221" s="201">
        <f t="shared" si="215"/>
        <v>0</v>
      </c>
      <c r="IS221" s="201"/>
      <c r="IT221" s="201"/>
      <c r="IU221" s="203"/>
      <c r="IV221" s="201"/>
      <c r="IW221" s="201"/>
      <c r="IX221" s="201"/>
      <c r="IY221" s="201">
        <f t="shared" si="216"/>
        <v>0</v>
      </c>
      <c r="IZ221" s="201"/>
      <c r="JA221" s="201"/>
      <c r="JB221" s="201"/>
      <c r="JC221" s="201"/>
      <c r="JD221" s="201"/>
      <c r="JE221" s="201"/>
      <c r="JF221" s="201">
        <f t="shared" si="217"/>
        <v>0</v>
      </c>
      <c r="JG221" s="201"/>
      <c r="JH221" s="201"/>
      <c r="JI221" s="203"/>
      <c r="JJ221" s="201"/>
      <c r="JK221" s="201"/>
      <c r="JL221" s="201"/>
      <c r="JM221" s="201" t="e">
        <f t="shared" si="218"/>
        <v>#REF!</v>
      </c>
      <c r="JN221" s="201"/>
      <c r="JO221" s="201"/>
      <c r="JP221" s="203"/>
      <c r="JQ221" s="201"/>
      <c r="JR221" s="201"/>
      <c r="JS221" s="201"/>
      <c r="JT221" s="201">
        <f t="shared" si="219"/>
        <v>0</v>
      </c>
      <c r="JU221" s="201"/>
      <c r="JV221" s="201"/>
      <c r="JW221" s="203"/>
      <c r="JX221" s="201"/>
      <c r="JY221" s="201"/>
      <c r="JZ221" s="201"/>
      <c r="KA221" s="201">
        <f t="shared" si="220"/>
        <v>0</v>
      </c>
      <c r="KB221" s="201"/>
      <c r="KC221" s="201"/>
      <c r="KD221" s="203"/>
      <c r="KE221" s="201"/>
      <c r="KF221" s="201"/>
      <c r="KG221" s="201"/>
      <c r="KH221" s="201">
        <f t="shared" si="221"/>
        <v>0</v>
      </c>
      <c r="KI221" s="201"/>
      <c r="KJ221" s="201"/>
      <c r="KK221" s="203"/>
      <c r="KL221" s="201"/>
      <c r="KM221" s="201"/>
      <c r="KN221" s="201"/>
      <c r="KO221" s="201">
        <f t="shared" si="222"/>
        <v>0</v>
      </c>
      <c r="KP221" s="201"/>
      <c r="KQ221" s="201"/>
      <c r="KR221" s="201"/>
      <c r="KS221" s="201"/>
      <c r="KT221" s="201"/>
      <c r="KU221" s="201"/>
      <c r="KV221" s="201">
        <f t="shared" si="223"/>
        <v>0</v>
      </c>
      <c r="KW221" s="201"/>
      <c r="KX221" s="201"/>
      <c r="KY221" s="203"/>
      <c r="KZ221" s="201"/>
      <c r="LA221" s="201"/>
      <c r="LB221" s="201"/>
      <c r="LC221" s="201" t="str">
        <f t="shared" si="224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>
        <f t="shared" si="205"/>
        <v>0</v>
      </c>
      <c r="GA222" s="201"/>
      <c r="GB222" s="201"/>
      <c r="GC222" s="203"/>
      <c r="GD222" s="201"/>
      <c r="GE222" s="201"/>
      <c r="GF222" s="201"/>
      <c r="GG222" s="201">
        <f t="shared" si="206"/>
        <v>0</v>
      </c>
      <c r="GH222" s="201"/>
      <c r="GI222" s="201"/>
      <c r="GJ222" s="203"/>
      <c r="GK222" s="201"/>
      <c r="GL222" s="201"/>
      <c r="GM222" s="201"/>
      <c r="GN222" s="201">
        <f t="shared" si="207"/>
        <v>0</v>
      </c>
      <c r="GO222" s="201"/>
      <c r="GP222" s="201"/>
      <c r="GQ222" s="203"/>
      <c r="GR222" s="201"/>
      <c r="GS222" s="201"/>
      <c r="GT222" s="201"/>
      <c r="GU222" s="201">
        <f t="shared" si="208"/>
        <v>0</v>
      </c>
      <c r="GV222" s="201"/>
      <c r="GW222" s="201"/>
      <c r="GX222" s="203"/>
      <c r="GY222" s="201"/>
      <c r="GZ222" s="201"/>
      <c r="HA222" s="201"/>
      <c r="HB222" s="201">
        <f t="shared" si="209"/>
        <v>0</v>
      </c>
      <c r="HC222" s="201"/>
      <c r="HD222" s="201"/>
      <c r="HE222" s="203"/>
      <c r="HF222" s="201"/>
      <c r="HG222" s="201"/>
      <c r="HH222" s="201"/>
      <c r="HI222" s="201">
        <f t="shared" si="210"/>
        <v>0</v>
      </c>
      <c r="HJ222" s="201"/>
      <c r="HK222" s="201"/>
      <c r="HL222" s="201"/>
      <c r="HM222" s="201"/>
      <c r="HN222" s="201"/>
      <c r="HO222" s="201"/>
      <c r="HP222" s="201">
        <f t="shared" si="211"/>
        <v>0</v>
      </c>
      <c r="HQ222" s="201"/>
      <c r="HR222" s="201"/>
      <c r="HS222" s="203"/>
      <c r="HT222" s="201"/>
      <c r="HU222" s="201"/>
      <c r="HV222" s="201"/>
      <c r="HW222" s="201">
        <f t="shared" si="212"/>
        <v>0</v>
      </c>
      <c r="HX222" s="201"/>
      <c r="HY222" s="201"/>
      <c r="HZ222" s="203"/>
      <c r="IA222" s="201"/>
      <c r="IB222" s="201"/>
      <c r="IC222" s="201"/>
      <c r="ID222" s="201">
        <f t="shared" si="213"/>
        <v>0</v>
      </c>
      <c r="IE222" s="201"/>
      <c r="IF222" s="201"/>
      <c r="IG222" s="203"/>
      <c r="IH222" s="201"/>
      <c r="II222" s="201"/>
      <c r="IJ222" s="201"/>
      <c r="IK222" s="201">
        <f t="shared" si="214"/>
        <v>0</v>
      </c>
      <c r="IL222" s="201"/>
      <c r="IM222" s="201"/>
      <c r="IN222" s="203"/>
      <c r="IO222" s="201"/>
      <c r="IP222" s="201"/>
      <c r="IQ222" s="201"/>
      <c r="IR222" s="201">
        <f t="shared" si="215"/>
        <v>0</v>
      </c>
      <c r="IS222" s="201"/>
      <c r="IT222" s="201"/>
      <c r="IU222" s="203"/>
      <c r="IV222" s="201"/>
      <c r="IW222" s="201"/>
      <c r="IX222" s="201"/>
      <c r="IY222" s="201">
        <f t="shared" si="216"/>
        <v>0</v>
      </c>
      <c r="IZ222" s="201"/>
      <c r="JA222" s="201"/>
      <c r="JB222" s="201"/>
      <c r="JC222" s="201"/>
      <c r="JD222" s="201"/>
      <c r="JE222" s="201"/>
      <c r="JF222" s="201">
        <f t="shared" si="217"/>
        <v>0</v>
      </c>
      <c r="JG222" s="201"/>
      <c r="JH222" s="201"/>
      <c r="JI222" s="203"/>
      <c r="JJ222" s="201"/>
      <c r="JK222" s="201"/>
      <c r="JL222" s="201"/>
      <c r="JM222" s="201" t="e">
        <f t="shared" si="218"/>
        <v>#REF!</v>
      </c>
      <c r="JN222" s="201"/>
      <c r="JO222" s="201"/>
      <c r="JP222" s="203"/>
      <c r="JQ222" s="201"/>
      <c r="JR222" s="201"/>
      <c r="JS222" s="201"/>
      <c r="JT222" s="201">
        <f t="shared" si="219"/>
        <v>0</v>
      </c>
      <c r="JU222" s="201"/>
      <c r="JV222" s="201"/>
      <c r="JW222" s="203"/>
      <c r="JX222" s="201"/>
      <c r="JY222" s="201"/>
      <c r="JZ222" s="201"/>
      <c r="KA222" s="201">
        <f t="shared" si="220"/>
        <v>0</v>
      </c>
      <c r="KB222" s="201"/>
      <c r="KC222" s="201"/>
      <c r="KD222" s="203"/>
      <c r="KE222" s="201"/>
      <c r="KF222" s="201"/>
      <c r="KG222" s="201"/>
      <c r="KH222" s="201">
        <f t="shared" si="221"/>
        <v>0</v>
      </c>
      <c r="KI222" s="201"/>
      <c r="KJ222" s="201"/>
      <c r="KK222" s="203"/>
      <c r="KL222" s="201"/>
      <c r="KM222" s="201"/>
      <c r="KN222" s="201"/>
      <c r="KO222" s="201">
        <f t="shared" si="222"/>
        <v>0</v>
      </c>
      <c r="KP222" s="201"/>
      <c r="KQ222" s="201"/>
      <c r="KR222" s="201"/>
      <c r="KS222" s="201"/>
      <c r="KT222" s="201"/>
      <c r="KU222" s="201"/>
      <c r="KV222" s="201">
        <f t="shared" si="223"/>
        <v>0</v>
      </c>
      <c r="KW222" s="201"/>
      <c r="KX222" s="201"/>
      <c r="KY222" s="203"/>
      <c r="KZ222" s="201"/>
      <c r="LA222" s="201"/>
      <c r="LB222" s="201"/>
      <c r="LC222" s="201" t="str">
        <f t="shared" si="224"/>
        <v/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>
        <f t="shared" si="205"/>
        <v>0</v>
      </c>
      <c r="GA223" s="201"/>
      <c r="GB223" s="201"/>
      <c r="GC223" s="203"/>
      <c r="GD223" s="201"/>
      <c r="GE223" s="201"/>
      <c r="GF223" s="201"/>
      <c r="GG223" s="201">
        <f t="shared" si="206"/>
        <v>0</v>
      </c>
      <c r="GH223" s="201"/>
      <c r="GI223" s="201"/>
      <c r="GJ223" s="203"/>
      <c r="GK223" s="201"/>
      <c r="GL223" s="201"/>
      <c r="GM223" s="201"/>
      <c r="GN223" s="201">
        <f t="shared" si="207"/>
        <v>0</v>
      </c>
      <c r="GO223" s="201"/>
      <c r="GP223" s="201"/>
      <c r="GQ223" s="203"/>
      <c r="GR223" s="201"/>
      <c r="GS223" s="201"/>
      <c r="GT223" s="201"/>
      <c r="GU223" s="201">
        <f t="shared" si="208"/>
        <v>0</v>
      </c>
      <c r="GV223" s="201"/>
      <c r="GW223" s="201"/>
      <c r="GX223" s="203"/>
      <c r="GY223" s="201"/>
      <c r="GZ223" s="201"/>
      <c r="HA223" s="201"/>
      <c r="HB223" s="201">
        <f t="shared" si="209"/>
        <v>20</v>
      </c>
      <c r="HC223" s="201"/>
      <c r="HD223" s="201"/>
      <c r="HE223" s="203"/>
      <c r="HF223" s="201"/>
      <c r="HG223" s="201"/>
      <c r="HH223" s="201"/>
      <c r="HI223" s="201">
        <f t="shared" si="210"/>
        <v>0</v>
      </c>
      <c r="HJ223" s="201"/>
      <c r="HK223" s="201"/>
      <c r="HL223" s="201"/>
      <c r="HM223" s="201"/>
      <c r="HN223" s="201"/>
      <c r="HO223" s="201"/>
      <c r="HP223" s="201">
        <f t="shared" si="211"/>
        <v>0</v>
      </c>
      <c r="HQ223" s="201"/>
      <c r="HR223" s="201"/>
      <c r="HS223" s="203"/>
      <c r="HT223" s="201"/>
      <c r="HU223" s="201"/>
      <c r="HV223" s="201"/>
      <c r="HW223" s="201">
        <f t="shared" si="212"/>
        <v>0</v>
      </c>
      <c r="HX223" s="201"/>
      <c r="HY223" s="201"/>
      <c r="HZ223" s="203"/>
      <c r="IA223" s="201"/>
      <c r="IB223" s="201"/>
      <c r="IC223" s="201"/>
      <c r="ID223" s="201">
        <f t="shared" si="213"/>
        <v>0</v>
      </c>
      <c r="IE223" s="201"/>
      <c r="IF223" s="201"/>
      <c r="IG223" s="203"/>
      <c r="IH223" s="201"/>
      <c r="II223" s="201"/>
      <c r="IJ223" s="201"/>
      <c r="IK223" s="201">
        <f t="shared" si="214"/>
        <v>0</v>
      </c>
      <c r="IL223" s="201"/>
      <c r="IM223" s="201"/>
      <c r="IN223" s="203"/>
      <c r="IO223" s="201"/>
      <c r="IP223" s="201"/>
      <c r="IQ223" s="201"/>
      <c r="IR223" s="201">
        <f t="shared" si="215"/>
        <v>0</v>
      </c>
      <c r="IS223" s="201"/>
      <c r="IT223" s="201"/>
      <c r="IU223" s="203"/>
      <c r="IV223" s="201"/>
      <c r="IW223" s="201"/>
      <c r="IX223" s="201"/>
      <c r="IY223" s="201">
        <f t="shared" si="216"/>
        <v>0</v>
      </c>
      <c r="IZ223" s="201"/>
      <c r="JA223" s="201"/>
      <c r="JB223" s="201"/>
      <c r="JC223" s="201"/>
      <c r="JD223" s="201"/>
      <c r="JE223" s="201"/>
      <c r="JF223" s="201">
        <f t="shared" si="217"/>
        <v>30</v>
      </c>
      <c r="JG223" s="201"/>
      <c r="JH223" s="201"/>
      <c r="JI223" s="203"/>
      <c r="JJ223" s="201"/>
      <c r="JK223" s="201"/>
      <c r="JL223" s="201"/>
      <c r="JM223" s="201" t="e">
        <f t="shared" si="218"/>
        <v>#REF!</v>
      </c>
      <c r="JN223" s="201"/>
      <c r="JO223" s="201"/>
      <c r="JP223" s="203"/>
      <c r="JQ223" s="201"/>
      <c r="JR223" s="201"/>
      <c r="JS223" s="201"/>
      <c r="JT223" s="201">
        <f t="shared" si="219"/>
        <v>20</v>
      </c>
      <c r="JU223" s="201"/>
      <c r="JV223" s="201"/>
      <c r="JW223" s="203"/>
      <c r="JX223" s="201"/>
      <c r="JY223" s="201"/>
      <c r="JZ223" s="201"/>
      <c r="KA223" s="201">
        <f t="shared" si="220"/>
        <v>0</v>
      </c>
      <c r="KB223" s="201"/>
      <c r="KC223" s="201"/>
      <c r="KD223" s="203"/>
      <c r="KE223" s="201"/>
      <c r="KF223" s="201"/>
      <c r="KG223" s="201"/>
      <c r="KH223" s="201">
        <f t="shared" si="221"/>
        <v>0</v>
      </c>
      <c r="KI223" s="201"/>
      <c r="KJ223" s="201"/>
      <c r="KK223" s="203"/>
      <c r="KL223" s="201"/>
      <c r="KM223" s="201"/>
      <c r="KN223" s="201"/>
      <c r="KO223" s="201">
        <f t="shared" si="222"/>
        <v>0</v>
      </c>
      <c r="KP223" s="201"/>
      <c r="KQ223" s="201"/>
      <c r="KR223" s="201"/>
      <c r="KS223" s="201"/>
      <c r="KT223" s="201"/>
      <c r="KU223" s="201"/>
      <c r="KV223" s="201">
        <f t="shared" si="223"/>
        <v>0</v>
      </c>
      <c r="KW223" s="201"/>
      <c r="KX223" s="201"/>
      <c r="KY223" s="203"/>
      <c r="KZ223" s="201"/>
      <c r="LA223" s="201"/>
      <c r="LB223" s="201"/>
      <c r="LC223" s="201" t="str">
        <f t="shared" si="224"/>
        <v/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>
        <f t="shared" si="205"/>
        <v>0</v>
      </c>
      <c r="GA224" s="201"/>
      <c r="GB224" s="201"/>
      <c r="GC224" s="203"/>
      <c r="GD224" s="201"/>
      <c r="GE224" s="201"/>
      <c r="GF224" s="201"/>
      <c r="GG224" s="201">
        <f t="shared" si="206"/>
        <v>0</v>
      </c>
      <c r="GH224" s="201"/>
      <c r="GI224" s="201"/>
      <c r="GJ224" s="203"/>
      <c r="GK224" s="201"/>
      <c r="GL224" s="201"/>
      <c r="GM224" s="201"/>
      <c r="GN224" s="201">
        <f t="shared" si="207"/>
        <v>0</v>
      </c>
      <c r="GO224" s="201"/>
      <c r="GP224" s="201"/>
      <c r="GQ224" s="203"/>
      <c r="GR224" s="201"/>
      <c r="GS224" s="201"/>
      <c r="GT224" s="201"/>
      <c r="GU224" s="201">
        <f t="shared" si="208"/>
        <v>0</v>
      </c>
      <c r="GV224" s="201"/>
      <c r="GW224" s="201"/>
      <c r="GX224" s="203"/>
      <c r="GY224" s="201"/>
      <c r="GZ224" s="201"/>
      <c r="HA224" s="201"/>
      <c r="HB224" s="201">
        <f t="shared" si="209"/>
        <v>20</v>
      </c>
      <c r="HC224" s="201"/>
      <c r="HD224" s="201"/>
      <c r="HE224" s="203"/>
      <c r="HF224" s="201"/>
      <c r="HG224" s="201"/>
      <c r="HH224" s="201"/>
      <c r="HI224" s="201">
        <f t="shared" si="210"/>
        <v>0</v>
      </c>
      <c r="HJ224" s="201"/>
      <c r="HK224" s="201"/>
      <c r="HL224" s="201"/>
      <c r="HM224" s="201"/>
      <c r="HN224" s="201"/>
      <c r="HO224" s="201"/>
      <c r="HP224" s="201">
        <f t="shared" si="211"/>
        <v>0</v>
      </c>
      <c r="HQ224" s="201"/>
      <c r="HR224" s="201"/>
      <c r="HS224" s="203"/>
      <c r="HT224" s="201"/>
      <c r="HU224" s="201"/>
      <c r="HV224" s="201"/>
      <c r="HW224" s="201">
        <f t="shared" si="212"/>
        <v>0</v>
      </c>
      <c r="HX224" s="201"/>
      <c r="HY224" s="201"/>
      <c r="HZ224" s="203"/>
      <c r="IA224" s="201"/>
      <c r="IB224" s="201"/>
      <c r="IC224" s="201"/>
      <c r="ID224" s="201">
        <f t="shared" si="213"/>
        <v>0</v>
      </c>
      <c r="IE224" s="201"/>
      <c r="IF224" s="201"/>
      <c r="IG224" s="203"/>
      <c r="IH224" s="201"/>
      <c r="II224" s="201"/>
      <c r="IJ224" s="201"/>
      <c r="IK224" s="201">
        <f t="shared" si="214"/>
        <v>0</v>
      </c>
      <c r="IL224" s="201"/>
      <c r="IM224" s="201"/>
      <c r="IN224" s="203"/>
      <c r="IO224" s="201"/>
      <c r="IP224" s="201"/>
      <c r="IQ224" s="201"/>
      <c r="IR224" s="201">
        <f t="shared" si="215"/>
        <v>20</v>
      </c>
      <c r="IS224" s="201"/>
      <c r="IT224" s="201"/>
      <c r="IU224" s="203"/>
      <c r="IV224" s="201"/>
      <c r="IW224" s="201"/>
      <c r="IX224" s="201"/>
      <c r="IY224" s="201">
        <f t="shared" si="216"/>
        <v>0</v>
      </c>
      <c r="IZ224" s="201"/>
      <c r="JA224" s="201"/>
      <c r="JB224" s="201"/>
      <c r="JC224" s="201"/>
      <c r="JD224" s="201"/>
      <c r="JE224" s="201"/>
      <c r="JF224" s="201">
        <f t="shared" si="217"/>
        <v>30</v>
      </c>
      <c r="JG224" s="201"/>
      <c r="JH224" s="201"/>
      <c r="JI224" s="203"/>
      <c r="JJ224" s="201"/>
      <c r="JK224" s="201"/>
      <c r="JL224" s="201"/>
      <c r="JM224" s="201" t="e">
        <f t="shared" si="218"/>
        <v>#REF!</v>
      </c>
      <c r="JN224" s="201"/>
      <c r="JO224" s="201"/>
      <c r="JP224" s="203"/>
      <c r="JQ224" s="201"/>
      <c r="JR224" s="201"/>
      <c r="JS224" s="201"/>
      <c r="JT224" s="201">
        <f t="shared" si="219"/>
        <v>20</v>
      </c>
      <c r="JU224" s="201"/>
      <c r="JV224" s="201"/>
      <c r="JW224" s="203"/>
      <c r="JX224" s="201"/>
      <c r="JY224" s="201"/>
      <c r="JZ224" s="201"/>
      <c r="KA224" s="201">
        <f t="shared" si="220"/>
        <v>0</v>
      </c>
      <c r="KB224" s="201"/>
      <c r="KC224" s="201"/>
      <c r="KD224" s="203"/>
      <c r="KE224" s="201"/>
      <c r="KF224" s="201"/>
      <c r="KG224" s="201"/>
      <c r="KH224" s="201">
        <f t="shared" si="221"/>
        <v>0</v>
      </c>
      <c r="KI224" s="201"/>
      <c r="KJ224" s="201"/>
      <c r="KK224" s="203"/>
      <c r="KL224" s="201"/>
      <c r="KM224" s="201"/>
      <c r="KN224" s="201"/>
      <c r="KO224" s="201">
        <f t="shared" si="222"/>
        <v>0</v>
      </c>
      <c r="KP224" s="201"/>
      <c r="KQ224" s="201"/>
      <c r="KR224" s="201"/>
      <c r="KS224" s="201"/>
      <c r="KT224" s="201"/>
      <c r="KU224" s="201"/>
      <c r="KV224" s="201">
        <f t="shared" si="223"/>
        <v>0</v>
      </c>
      <c r="KW224" s="201"/>
      <c r="KX224" s="201"/>
      <c r="KY224" s="203"/>
      <c r="KZ224" s="201"/>
      <c r="LA224" s="201"/>
      <c r="LB224" s="201"/>
      <c r="LC224" s="201" t="str">
        <f t="shared" si="224"/>
        <v/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>
        <f t="shared" si="205"/>
        <v>0</v>
      </c>
      <c r="GA225" s="201"/>
      <c r="GB225" s="201"/>
      <c r="GC225" s="203"/>
      <c r="GD225" s="201"/>
      <c r="GE225" s="201"/>
      <c r="GF225" s="201"/>
      <c r="GG225" s="201">
        <f t="shared" si="206"/>
        <v>0</v>
      </c>
      <c r="GH225" s="201"/>
      <c r="GI225" s="201"/>
      <c r="GJ225" s="203"/>
      <c r="GK225" s="201"/>
      <c r="GL225" s="201"/>
      <c r="GM225" s="201"/>
      <c r="GN225" s="201">
        <f t="shared" si="207"/>
        <v>0</v>
      </c>
      <c r="GO225" s="201"/>
      <c r="GP225" s="201"/>
      <c r="GQ225" s="203"/>
      <c r="GR225" s="201"/>
      <c r="GS225" s="201"/>
      <c r="GT225" s="201"/>
      <c r="GU225" s="201">
        <f t="shared" si="208"/>
        <v>0</v>
      </c>
      <c r="GV225" s="201"/>
      <c r="GW225" s="201"/>
      <c r="GX225" s="203"/>
      <c r="GY225" s="201"/>
      <c r="GZ225" s="201"/>
      <c r="HA225" s="201"/>
      <c r="HB225" s="201">
        <f t="shared" si="209"/>
        <v>0</v>
      </c>
      <c r="HC225" s="201"/>
      <c r="HD225" s="201"/>
      <c r="HE225" s="203"/>
      <c r="HF225" s="201"/>
      <c r="HG225" s="201"/>
      <c r="HH225" s="201"/>
      <c r="HI225" s="201">
        <f t="shared" si="210"/>
        <v>0</v>
      </c>
      <c r="HJ225" s="201"/>
      <c r="HK225" s="201"/>
      <c r="HL225" s="201"/>
      <c r="HM225" s="201"/>
      <c r="HN225" s="201"/>
      <c r="HO225" s="201"/>
      <c r="HP225" s="201">
        <f t="shared" si="211"/>
        <v>0</v>
      </c>
      <c r="HQ225" s="201"/>
      <c r="HR225" s="201"/>
      <c r="HS225" s="203"/>
      <c r="HT225" s="201"/>
      <c r="HU225" s="201"/>
      <c r="HV225" s="201"/>
      <c r="HW225" s="201">
        <f t="shared" si="212"/>
        <v>0</v>
      </c>
      <c r="HX225" s="201"/>
      <c r="HY225" s="201"/>
      <c r="HZ225" s="203"/>
      <c r="IA225" s="201"/>
      <c r="IB225" s="201"/>
      <c r="IC225" s="201"/>
      <c r="ID225" s="201">
        <f t="shared" si="213"/>
        <v>0</v>
      </c>
      <c r="IE225" s="201"/>
      <c r="IF225" s="201"/>
      <c r="IG225" s="203"/>
      <c r="IH225" s="201"/>
      <c r="II225" s="201"/>
      <c r="IJ225" s="201"/>
      <c r="IK225" s="201">
        <f t="shared" si="214"/>
        <v>0</v>
      </c>
      <c r="IL225" s="201"/>
      <c r="IM225" s="201"/>
      <c r="IN225" s="203"/>
      <c r="IO225" s="201"/>
      <c r="IP225" s="201"/>
      <c r="IQ225" s="201"/>
      <c r="IR225" s="201">
        <f t="shared" si="215"/>
        <v>0</v>
      </c>
      <c r="IS225" s="201"/>
      <c r="IT225" s="201"/>
      <c r="IU225" s="203"/>
      <c r="IV225" s="201"/>
      <c r="IW225" s="201"/>
      <c r="IX225" s="201"/>
      <c r="IY225" s="201">
        <f t="shared" si="216"/>
        <v>0</v>
      </c>
      <c r="IZ225" s="201"/>
      <c r="JA225" s="201"/>
      <c r="JB225" s="201"/>
      <c r="JC225" s="201"/>
      <c r="JD225" s="201"/>
      <c r="JE225" s="201"/>
      <c r="JF225" s="201">
        <f t="shared" si="217"/>
        <v>0</v>
      </c>
      <c r="JG225" s="201"/>
      <c r="JH225" s="201"/>
      <c r="JI225" s="203"/>
      <c r="JJ225" s="201"/>
      <c r="JK225" s="201"/>
      <c r="JL225" s="201"/>
      <c r="JM225" s="201" t="e">
        <f t="shared" si="218"/>
        <v>#REF!</v>
      </c>
      <c r="JN225" s="201"/>
      <c r="JO225" s="201"/>
      <c r="JP225" s="203"/>
      <c r="JQ225" s="201"/>
      <c r="JR225" s="201"/>
      <c r="JS225" s="201"/>
      <c r="JT225" s="201">
        <f t="shared" si="219"/>
        <v>0</v>
      </c>
      <c r="JU225" s="201"/>
      <c r="JV225" s="201"/>
      <c r="JW225" s="203"/>
      <c r="JX225" s="201"/>
      <c r="JY225" s="201"/>
      <c r="JZ225" s="201"/>
      <c r="KA225" s="201">
        <f t="shared" si="220"/>
        <v>0</v>
      </c>
      <c r="KB225" s="201"/>
      <c r="KC225" s="201"/>
      <c r="KD225" s="203"/>
      <c r="KE225" s="201"/>
      <c r="KF225" s="201"/>
      <c r="KG225" s="201"/>
      <c r="KH225" s="201">
        <f t="shared" si="221"/>
        <v>0</v>
      </c>
      <c r="KI225" s="201"/>
      <c r="KJ225" s="201"/>
      <c r="KK225" s="203"/>
      <c r="KL225" s="201"/>
      <c r="KM225" s="201"/>
      <c r="KN225" s="201"/>
      <c r="KO225" s="201">
        <f t="shared" si="222"/>
        <v>0</v>
      </c>
      <c r="KP225" s="201"/>
      <c r="KQ225" s="201"/>
      <c r="KR225" s="201"/>
      <c r="KS225" s="201"/>
      <c r="KT225" s="201"/>
      <c r="KU225" s="201"/>
      <c r="KV225" s="201">
        <f t="shared" si="223"/>
        <v>0</v>
      </c>
      <c r="KW225" s="201"/>
      <c r="KX225" s="201"/>
      <c r="KY225" s="203"/>
      <c r="KZ225" s="201"/>
      <c r="LA225" s="201"/>
      <c r="LB225" s="201"/>
      <c r="LC225" s="201" t="str">
        <f t="shared" si="224"/>
        <v/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>
        <f t="shared" si="205"/>
        <v>0</v>
      </c>
      <c r="GA226" s="201"/>
      <c r="GB226" s="201"/>
      <c r="GC226" s="203"/>
      <c r="GD226" s="201"/>
      <c r="GE226" s="201"/>
      <c r="GF226" s="201"/>
      <c r="GG226" s="201">
        <f t="shared" si="206"/>
        <v>0</v>
      </c>
      <c r="GH226" s="201"/>
      <c r="GI226" s="201"/>
      <c r="GJ226" s="203"/>
      <c r="GK226" s="201"/>
      <c r="GL226" s="201"/>
      <c r="GM226" s="201"/>
      <c r="GN226" s="201">
        <f t="shared" si="207"/>
        <v>0</v>
      </c>
      <c r="GO226" s="201"/>
      <c r="GP226" s="201"/>
      <c r="GQ226" s="203"/>
      <c r="GR226" s="201"/>
      <c r="GS226" s="201"/>
      <c r="GT226" s="201"/>
      <c r="GU226" s="201">
        <f t="shared" si="208"/>
        <v>0</v>
      </c>
      <c r="GV226" s="201"/>
      <c r="GW226" s="201"/>
      <c r="GX226" s="203"/>
      <c r="GY226" s="201"/>
      <c r="GZ226" s="201"/>
      <c r="HA226" s="201"/>
      <c r="HB226" s="201">
        <f t="shared" si="209"/>
        <v>0</v>
      </c>
      <c r="HC226" s="201"/>
      <c r="HD226" s="201"/>
      <c r="HE226" s="203"/>
      <c r="HF226" s="201"/>
      <c r="HG226" s="201"/>
      <c r="HH226" s="201"/>
      <c r="HI226" s="201">
        <f t="shared" si="210"/>
        <v>0</v>
      </c>
      <c r="HJ226" s="201"/>
      <c r="HK226" s="201"/>
      <c r="HL226" s="201"/>
      <c r="HM226" s="201"/>
      <c r="HN226" s="201"/>
      <c r="HO226" s="201"/>
      <c r="HP226" s="201">
        <f t="shared" si="211"/>
        <v>0</v>
      </c>
      <c r="HQ226" s="201"/>
      <c r="HR226" s="201"/>
      <c r="HS226" s="203"/>
      <c r="HT226" s="201"/>
      <c r="HU226" s="201"/>
      <c r="HV226" s="201"/>
      <c r="HW226" s="201">
        <f t="shared" si="212"/>
        <v>0</v>
      </c>
      <c r="HX226" s="201"/>
      <c r="HY226" s="201"/>
      <c r="HZ226" s="203"/>
      <c r="IA226" s="201"/>
      <c r="IB226" s="201"/>
      <c r="IC226" s="201"/>
      <c r="ID226" s="201">
        <f t="shared" si="213"/>
        <v>0</v>
      </c>
      <c r="IE226" s="201"/>
      <c r="IF226" s="201"/>
      <c r="IG226" s="203"/>
      <c r="IH226" s="201"/>
      <c r="II226" s="201"/>
      <c r="IJ226" s="201"/>
      <c r="IK226" s="201">
        <f t="shared" si="214"/>
        <v>0</v>
      </c>
      <c r="IL226" s="201"/>
      <c r="IM226" s="201"/>
      <c r="IN226" s="203"/>
      <c r="IO226" s="201"/>
      <c r="IP226" s="201"/>
      <c r="IQ226" s="201"/>
      <c r="IR226" s="201">
        <f t="shared" si="215"/>
        <v>0</v>
      </c>
      <c r="IS226" s="201"/>
      <c r="IT226" s="201"/>
      <c r="IU226" s="203"/>
      <c r="IV226" s="201"/>
      <c r="IW226" s="201"/>
      <c r="IX226" s="201"/>
      <c r="IY226" s="201">
        <f t="shared" si="216"/>
        <v>0</v>
      </c>
      <c r="IZ226" s="201"/>
      <c r="JA226" s="201"/>
      <c r="JB226" s="201"/>
      <c r="JC226" s="201"/>
      <c r="JD226" s="201"/>
      <c r="JE226" s="201"/>
      <c r="JF226" s="201">
        <f t="shared" si="217"/>
        <v>0</v>
      </c>
      <c r="JG226" s="201"/>
      <c r="JH226" s="201"/>
      <c r="JI226" s="203"/>
      <c r="JJ226" s="201"/>
      <c r="JK226" s="201"/>
      <c r="JL226" s="201"/>
      <c r="JM226" s="201" t="e">
        <f t="shared" si="218"/>
        <v>#REF!</v>
      </c>
      <c r="JN226" s="201"/>
      <c r="JO226" s="201"/>
      <c r="JP226" s="203"/>
      <c r="JQ226" s="201"/>
      <c r="JR226" s="201"/>
      <c r="JS226" s="201"/>
      <c r="JT226" s="201">
        <f t="shared" si="219"/>
        <v>0</v>
      </c>
      <c r="JU226" s="201"/>
      <c r="JV226" s="201"/>
      <c r="JW226" s="203"/>
      <c r="JX226" s="201"/>
      <c r="JY226" s="201"/>
      <c r="JZ226" s="201"/>
      <c r="KA226" s="201">
        <f t="shared" si="220"/>
        <v>0</v>
      </c>
      <c r="KB226" s="201"/>
      <c r="KC226" s="201"/>
      <c r="KD226" s="203"/>
      <c r="KE226" s="201"/>
      <c r="KF226" s="201"/>
      <c r="KG226" s="201"/>
      <c r="KH226" s="201">
        <f t="shared" si="221"/>
        <v>0</v>
      </c>
      <c r="KI226" s="201"/>
      <c r="KJ226" s="201"/>
      <c r="KK226" s="203"/>
      <c r="KL226" s="201"/>
      <c r="KM226" s="201"/>
      <c r="KN226" s="201"/>
      <c r="KO226" s="201">
        <f t="shared" si="222"/>
        <v>0</v>
      </c>
      <c r="KP226" s="201"/>
      <c r="KQ226" s="201"/>
      <c r="KR226" s="201"/>
      <c r="KS226" s="201"/>
      <c r="KT226" s="201"/>
      <c r="KU226" s="201"/>
      <c r="KV226" s="201">
        <f t="shared" si="223"/>
        <v>0</v>
      </c>
      <c r="KW226" s="201"/>
      <c r="KX226" s="201"/>
      <c r="KY226" s="203"/>
      <c r="KZ226" s="201"/>
      <c r="LA226" s="201"/>
      <c r="LB226" s="201"/>
      <c r="LC226" s="201" t="str">
        <f t="shared" si="224"/>
        <v/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>
        <f t="shared" si="205"/>
        <v>0</v>
      </c>
      <c r="GA227" s="201"/>
      <c r="GB227" s="201"/>
      <c r="GC227" s="203"/>
      <c r="GD227" s="201"/>
      <c r="GE227" s="201"/>
      <c r="GF227" s="201"/>
      <c r="GG227" s="201">
        <f t="shared" si="206"/>
        <v>30</v>
      </c>
      <c r="GH227" s="201"/>
      <c r="GI227" s="201"/>
      <c r="GJ227" s="203"/>
      <c r="GK227" s="201"/>
      <c r="GL227" s="201"/>
      <c r="GM227" s="201"/>
      <c r="GN227" s="201">
        <f t="shared" si="207"/>
        <v>30</v>
      </c>
      <c r="GO227" s="201"/>
      <c r="GP227" s="201"/>
      <c r="GQ227" s="203"/>
      <c r="GR227" s="201"/>
      <c r="GS227" s="201"/>
      <c r="GT227" s="201"/>
      <c r="GU227" s="201">
        <f t="shared" si="208"/>
        <v>0</v>
      </c>
      <c r="GV227" s="201"/>
      <c r="GW227" s="201"/>
      <c r="GX227" s="203"/>
      <c r="GY227" s="201"/>
      <c r="GZ227" s="201"/>
      <c r="HA227" s="201"/>
      <c r="HB227" s="201">
        <f t="shared" si="209"/>
        <v>20</v>
      </c>
      <c r="HC227" s="201"/>
      <c r="HD227" s="201"/>
      <c r="HE227" s="203"/>
      <c r="HF227" s="201"/>
      <c r="HG227" s="201"/>
      <c r="HH227" s="201"/>
      <c r="HI227" s="201">
        <f t="shared" si="210"/>
        <v>0</v>
      </c>
      <c r="HJ227" s="201"/>
      <c r="HK227" s="201"/>
      <c r="HL227" s="201"/>
      <c r="HM227" s="201"/>
      <c r="HN227" s="201"/>
      <c r="HO227" s="201"/>
      <c r="HP227" s="201">
        <f t="shared" si="211"/>
        <v>0</v>
      </c>
      <c r="HQ227" s="201"/>
      <c r="HR227" s="201"/>
      <c r="HS227" s="203"/>
      <c r="HT227" s="201"/>
      <c r="HU227" s="201"/>
      <c r="HV227" s="201"/>
      <c r="HW227" s="201">
        <f t="shared" si="212"/>
        <v>20</v>
      </c>
      <c r="HX227" s="201"/>
      <c r="HY227" s="201"/>
      <c r="HZ227" s="203"/>
      <c r="IA227" s="201"/>
      <c r="IB227" s="201"/>
      <c r="IC227" s="201"/>
      <c r="ID227" s="201">
        <f t="shared" si="213"/>
        <v>0</v>
      </c>
      <c r="IE227" s="201"/>
      <c r="IF227" s="201"/>
      <c r="IG227" s="203"/>
      <c r="IH227" s="201"/>
      <c r="II227" s="201"/>
      <c r="IJ227" s="201"/>
      <c r="IK227" s="201">
        <f t="shared" si="214"/>
        <v>0</v>
      </c>
      <c r="IL227" s="201"/>
      <c r="IM227" s="201"/>
      <c r="IN227" s="203"/>
      <c r="IO227" s="201"/>
      <c r="IP227" s="201"/>
      <c r="IQ227" s="201"/>
      <c r="IR227" s="201">
        <f t="shared" si="215"/>
        <v>0</v>
      </c>
      <c r="IS227" s="201"/>
      <c r="IT227" s="201"/>
      <c r="IU227" s="203"/>
      <c r="IV227" s="201"/>
      <c r="IW227" s="201"/>
      <c r="IX227" s="201"/>
      <c r="IY227" s="201">
        <f t="shared" si="216"/>
        <v>0</v>
      </c>
      <c r="IZ227" s="201"/>
      <c r="JA227" s="201"/>
      <c r="JB227" s="201"/>
      <c r="JC227" s="201"/>
      <c r="JD227" s="201"/>
      <c r="JE227" s="201"/>
      <c r="JF227" s="201">
        <f t="shared" si="217"/>
        <v>30</v>
      </c>
      <c r="JG227" s="201"/>
      <c r="JH227" s="201"/>
      <c r="JI227" s="203"/>
      <c r="JJ227" s="201"/>
      <c r="JK227" s="201"/>
      <c r="JL227" s="201"/>
      <c r="JM227" s="201" t="e">
        <f t="shared" si="218"/>
        <v>#REF!</v>
      </c>
      <c r="JN227" s="201"/>
      <c r="JO227" s="201"/>
      <c r="JP227" s="203"/>
      <c r="JQ227" s="201"/>
      <c r="JR227" s="201"/>
      <c r="JS227" s="201"/>
      <c r="JT227" s="201">
        <f t="shared" si="219"/>
        <v>0</v>
      </c>
      <c r="JU227" s="201"/>
      <c r="JV227" s="201"/>
      <c r="JW227" s="203"/>
      <c r="JX227" s="201"/>
      <c r="JY227" s="201"/>
      <c r="JZ227" s="201"/>
      <c r="KA227" s="201">
        <f t="shared" si="220"/>
        <v>0</v>
      </c>
      <c r="KB227" s="201"/>
      <c r="KC227" s="201"/>
      <c r="KD227" s="203"/>
      <c r="KE227" s="201"/>
      <c r="KF227" s="201"/>
      <c r="KG227" s="201"/>
      <c r="KH227" s="201">
        <f t="shared" si="221"/>
        <v>0</v>
      </c>
      <c r="KI227" s="201"/>
      <c r="KJ227" s="201"/>
      <c r="KK227" s="203"/>
      <c r="KL227" s="201"/>
      <c r="KM227" s="201"/>
      <c r="KN227" s="201"/>
      <c r="KO227" s="201">
        <f t="shared" si="222"/>
        <v>0</v>
      </c>
      <c r="KP227" s="201"/>
      <c r="KQ227" s="201"/>
      <c r="KR227" s="201"/>
      <c r="KS227" s="201"/>
      <c r="KT227" s="201"/>
      <c r="KU227" s="201"/>
      <c r="KV227" s="201">
        <f t="shared" si="223"/>
        <v>30</v>
      </c>
      <c r="KW227" s="201"/>
      <c r="KX227" s="201"/>
      <c r="KY227" s="203"/>
      <c r="KZ227" s="201"/>
      <c r="LA227" s="201"/>
      <c r="LB227" s="201"/>
      <c r="LC227" s="201" t="str">
        <f t="shared" si="224"/>
        <v/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>
        <f t="shared" si="205"/>
        <v>0</v>
      </c>
      <c r="GA228" s="201"/>
      <c r="GB228" s="201"/>
      <c r="GC228" s="203"/>
      <c r="GD228" s="201"/>
      <c r="GE228" s="201"/>
      <c r="GF228" s="201"/>
      <c r="GG228" s="201">
        <f t="shared" si="206"/>
        <v>0</v>
      </c>
      <c r="GH228" s="201"/>
      <c r="GI228" s="201"/>
      <c r="GJ228" s="203"/>
      <c r="GK228" s="201"/>
      <c r="GL228" s="201"/>
      <c r="GM228" s="201"/>
      <c r="GN228" s="201">
        <f t="shared" si="207"/>
        <v>0</v>
      </c>
      <c r="GO228" s="201"/>
      <c r="GP228" s="201"/>
      <c r="GQ228" s="203"/>
      <c r="GR228" s="201"/>
      <c r="GS228" s="201"/>
      <c r="GT228" s="201"/>
      <c r="GU228" s="201">
        <f t="shared" si="208"/>
        <v>0</v>
      </c>
      <c r="GV228" s="201"/>
      <c r="GW228" s="201"/>
      <c r="GX228" s="203"/>
      <c r="GY228" s="201"/>
      <c r="GZ228" s="201"/>
      <c r="HA228" s="201"/>
      <c r="HB228" s="201">
        <f t="shared" si="209"/>
        <v>0</v>
      </c>
      <c r="HC228" s="201"/>
      <c r="HD228" s="201"/>
      <c r="HE228" s="203"/>
      <c r="HF228" s="201"/>
      <c r="HG228" s="201"/>
      <c r="HH228" s="201"/>
      <c r="HI228" s="201">
        <f t="shared" si="210"/>
        <v>0</v>
      </c>
      <c r="HJ228" s="201"/>
      <c r="HK228" s="201"/>
      <c r="HL228" s="201"/>
      <c r="HM228" s="201"/>
      <c r="HN228" s="201"/>
      <c r="HO228" s="201"/>
      <c r="HP228" s="201">
        <f t="shared" si="211"/>
        <v>0</v>
      </c>
      <c r="HQ228" s="201"/>
      <c r="HR228" s="201"/>
      <c r="HS228" s="203"/>
      <c r="HT228" s="201"/>
      <c r="HU228" s="201"/>
      <c r="HV228" s="201"/>
      <c r="HW228" s="201">
        <f t="shared" si="212"/>
        <v>0</v>
      </c>
      <c r="HX228" s="201"/>
      <c r="HY228" s="201"/>
      <c r="HZ228" s="203"/>
      <c r="IA228" s="201"/>
      <c r="IB228" s="201"/>
      <c r="IC228" s="201"/>
      <c r="ID228" s="201">
        <f t="shared" si="213"/>
        <v>0</v>
      </c>
      <c r="IE228" s="201"/>
      <c r="IF228" s="201"/>
      <c r="IG228" s="203"/>
      <c r="IH228" s="201"/>
      <c r="II228" s="201"/>
      <c r="IJ228" s="201"/>
      <c r="IK228" s="201">
        <f t="shared" si="214"/>
        <v>0</v>
      </c>
      <c r="IL228" s="201"/>
      <c r="IM228" s="201"/>
      <c r="IN228" s="203"/>
      <c r="IO228" s="201"/>
      <c r="IP228" s="201"/>
      <c r="IQ228" s="201"/>
      <c r="IR228" s="201">
        <f t="shared" si="215"/>
        <v>0</v>
      </c>
      <c r="IS228" s="201"/>
      <c r="IT228" s="201"/>
      <c r="IU228" s="203"/>
      <c r="IV228" s="201"/>
      <c r="IW228" s="201"/>
      <c r="IX228" s="201"/>
      <c r="IY228" s="201">
        <f t="shared" si="216"/>
        <v>0</v>
      </c>
      <c r="IZ228" s="201"/>
      <c r="JA228" s="201"/>
      <c r="JB228" s="201"/>
      <c r="JC228" s="201"/>
      <c r="JD228" s="201"/>
      <c r="JE228" s="201"/>
      <c r="JF228" s="201">
        <f t="shared" si="217"/>
        <v>0</v>
      </c>
      <c r="JG228" s="201"/>
      <c r="JH228" s="201"/>
      <c r="JI228" s="203"/>
      <c r="JJ228" s="201"/>
      <c r="JK228" s="201"/>
      <c r="JL228" s="201"/>
      <c r="JM228" s="201" t="e">
        <f t="shared" si="218"/>
        <v>#REF!</v>
      </c>
      <c r="JN228" s="201"/>
      <c r="JO228" s="201"/>
      <c r="JP228" s="203"/>
      <c r="JQ228" s="201"/>
      <c r="JR228" s="201"/>
      <c r="JS228" s="201"/>
      <c r="JT228" s="201">
        <f t="shared" si="219"/>
        <v>0</v>
      </c>
      <c r="JU228" s="201"/>
      <c r="JV228" s="201"/>
      <c r="JW228" s="203"/>
      <c r="JX228" s="201"/>
      <c r="JY228" s="201"/>
      <c r="JZ228" s="201"/>
      <c r="KA228" s="201">
        <f t="shared" si="220"/>
        <v>0</v>
      </c>
      <c r="KB228" s="201"/>
      <c r="KC228" s="201"/>
      <c r="KD228" s="203"/>
      <c r="KE228" s="201"/>
      <c r="KF228" s="201"/>
      <c r="KG228" s="201"/>
      <c r="KH228" s="201">
        <f t="shared" si="221"/>
        <v>0</v>
      </c>
      <c r="KI228" s="201"/>
      <c r="KJ228" s="201"/>
      <c r="KK228" s="203"/>
      <c r="KL228" s="201"/>
      <c r="KM228" s="201"/>
      <c r="KN228" s="201"/>
      <c r="KO228" s="201">
        <f t="shared" si="222"/>
        <v>0</v>
      </c>
      <c r="KP228" s="201"/>
      <c r="KQ228" s="201"/>
      <c r="KR228" s="201"/>
      <c r="KS228" s="201"/>
      <c r="KT228" s="201"/>
      <c r="KU228" s="201"/>
      <c r="KV228" s="201">
        <f t="shared" si="223"/>
        <v>0</v>
      </c>
      <c r="KW228" s="201"/>
      <c r="KX228" s="201"/>
      <c r="KY228" s="203"/>
      <c r="KZ228" s="201"/>
      <c r="LA228" s="201"/>
      <c r="LB228" s="201"/>
      <c r="LC228" s="201" t="str">
        <f t="shared" si="224"/>
        <v/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>
        <f t="shared" si="205"/>
        <v>0</v>
      </c>
      <c r="GA229" s="201"/>
      <c r="GB229" s="201"/>
      <c r="GC229" s="203"/>
      <c r="GD229" s="201"/>
      <c r="GE229" s="201"/>
      <c r="GF229" s="201"/>
      <c r="GG229" s="201">
        <f t="shared" si="206"/>
        <v>0</v>
      </c>
      <c r="GH229" s="201"/>
      <c r="GI229" s="201"/>
      <c r="GJ229" s="203"/>
      <c r="GK229" s="201"/>
      <c r="GL229" s="201"/>
      <c r="GM229" s="201"/>
      <c r="GN229" s="201">
        <f t="shared" si="207"/>
        <v>0</v>
      </c>
      <c r="GO229" s="201"/>
      <c r="GP229" s="201"/>
      <c r="GQ229" s="203"/>
      <c r="GR229" s="201"/>
      <c r="GS229" s="201"/>
      <c r="GT229" s="201"/>
      <c r="GU229" s="201">
        <f t="shared" si="208"/>
        <v>0</v>
      </c>
      <c r="GV229" s="201"/>
      <c r="GW229" s="201"/>
      <c r="GX229" s="203"/>
      <c r="GY229" s="201"/>
      <c r="GZ229" s="201"/>
      <c r="HA229" s="201"/>
      <c r="HB229" s="201">
        <f t="shared" si="209"/>
        <v>0</v>
      </c>
      <c r="HC229" s="201"/>
      <c r="HD229" s="201"/>
      <c r="HE229" s="203"/>
      <c r="HF229" s="201"/>
      <c r="HG229" s="201"/>
      <c r="HH229" s="201"/>
      <c r="HI229" s="201">
        <f t="shared" si="210"/>
        <v>0</v>
      </c>
      <c r="HJ229" s="201"/>
      <c r="HK229" s="201"/>
      <c r="HL229" s="201"/>
      <c r="HM229" s="201"/>
      <c r="HN229" s="201"/>
      <c r="HO229" s="201"/>
      <c r="HP229" s="201">
        <f t="shared" si="211"/>
        <v>0</v>
      </c>
      <c r="HQ229" s="201"/>
      <c r="HR229" s="201"/>
      <c r="HS229" s="203"/>
      <c r="HT229" s="201"/>
      <c r="HU229" s="201"/>
      <c r="HV229" s="201"/>
      <c r="HW229" s="201">
        <f t="shared" si="212"/>
        <v>0</v>
      </c>
      <c r="HX229" s="201"/>
      <c r="HY229" s="201"/>
      <c r="HZ229" s="203"/>
      <c r="IA229" s="201"/>
      <c r="IB229" s="201"/>
      <c r="IC229" s="201"/>
      <c r="ID229" s="201">
        <f t="shared" si="213"/>
        <v>0</v>
      </c>
      <c r="IE229" s="201"/>
      <c r="IF229" s="201"/>
      <c r="IG229" s="203"/>
      <c r="IH229" s="201"/>
      <c r="II229" s="201"/>
      <c r="IJ229" s="201"/>
      <c r="IK229" s="201">
        <f t="shared" si="214"/>
        <v>0</v>
      </c>
      <c r="IL229" s="201"/>
      <c r="IM229" s="201"/>
      <c r="IN229" s="203"/>
      <c r="IO229" s="201"/>
      <c r="IP229" s="201"/>
      <c r="IQ229" s="201"/>
      <c r="IR229" s="201">
        <f t="shared" si="215"/>
        <v>0</v>
      </c>
      <c r="IS229" s="201"/>
      <c r="IT229" s="201"/>
      <c r="IU229" s="203"/>
      <c r="IV229" s="201"/>
      <c r="IW229" s="201"/>
      <c r="IX229" s="201"/>
      <c r="IY229" s="201">
        <f t="shared" si="216"/>
        <v>0</v>
      </c>
      <c r="IZ229" s="201"/>
      <c r="JA229" s="201"/>
      <c r="JB229" s="201"/>
      <c r="JC229" s="201"/>
      <c r="JD229" s="201"/>
      <c r="JE229" s="201"/>
      <c r="JF229" s="201">
        <f t="shared" si="217"/>
        <v>0</v>
      </c>
      <c r="JG229" s="201"/>
      <c r="JH229" s="201"/>
      <c r="JI229" s="203"/>
      <c r="JJ229" s="201"/>
      <c r="JK229" s="201"/>
      <c r="JL229" s="201"/>
      <c r="JM229" s="201" t="e">
        <f t="shared" si="218"/>
        <v>#REF!</v>
      </c>
      <c r="JN229" s="201"/>
      <c r="JO229" s="201"/>
      <c r="JP229" s="203"/>
      <c r="JQ229" s="201"/>
      <c r="JR229" s="201"/>
      <c r="JS229" s="201"/>
      <c r="JT229" s="201">
        <f t="shared" si="219"/>
        <v>0</v>
      </c>
      <c r="JU229" s="201"/>
      <c r="JV229" s="201"/>
      <c r="JW229" s="203"/>
      <c r="JX229" s="201"/>
      <c r="JY229" s="201"/>
      <c r="JZ229" s="201"/>
      <c r="KA229" s="201">
        <f t="shared" si="220"/>
        <v>0</v>
      </c>
      <c r="KB229" s="201"/>
      <c r="KC229" s="201"/>
      <c r="KD229" s="203"/>
      <c r="KE229" s="201"/>
      <c r="KF229" s="201"/>
      <c r="KG229" s="201"/>
      <c r="KH229" s="201">
        <f t="shared" si="221"/>
        <v>0</v>
      </c>
      <c r="KI229" s="201"/>
      <c r="KJ229" s="201"/>
      <c r="KK229" s="203"/>
      <c r="KL229" s="201"/>
      <c r="KM229" s="201"/>
      <c r="KN229" s="201"/>
      <c r="KO229" s="201">
        <f t="shared" si="222"/>
        <v>0</v>
      </c>
      <c r="KP229" s="201"/>
      <c r="KQ229" s="201"/>
      <c r="KR229" s="201"/>
      <c r="KS229" s="201"/>
      <c r="KT229" s="201"/>
      <c r="KU229" s="201"/>
      <c r="KV229" s="201">
        <f t="shared" si="223"/>
        <v>0</v>
      </c>
      <c r="KW229" s="201"/>
      <c r="KX229" s="201"/>
      <c r="KY229" s="203"/>
      <c r="KZ229" s="201"/>
      <c r="LA229" s="201"/>
      <c r="LB229" s="201"/>
      <c r="LC229" s="201" t="str">
        <f t="shared" si="224"/>
        <v/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>
        <f t="shared" si="205"/>
        <v>0</v>
      </c>
      <c r="GA230" s="201"/>
      <c r="GB230" s="201"/>
      <c r="GC230" s="203"/>
      <c r="GD230" s="201"/>
      <c r="GE230" s="201"/>
      <c r="GF230" s="201"/>
      <c r="GG230" s="201">
        <f t="shared" si="206"/>
        <v>0</v>
      </c>
      <c r="GH230" s="201"/>
      <c r="GI230" s="201"/>
      <c r="GJ230" s="203"/>
      <c r="GK230" s="201"/>
      <c r="GL230" s="201"/>
      <c r="GM230" s="201"/>
      <c r="GN230" s="201">
        <f t="shared" si="207"/>
        <v>0</v>
      </c>
      <c r="GO230" s="201"/>
      <c r="GP230" s="201"/>
      <c r="GQ230" s="203"/>
      <c r="GR230" s="201"/>
      <c r="GS230" s="201"/>
      <c r="GT230" s="201"/>
      <c r="GU230" s="201">
        <f t="shared" si="208"/>
        <v>0</v>
      </c>
      <c r="GV230" s="201"/>
      <c r="GW230" s="201"/>
      <c r="GX230" s="203"/>
      <c r="GY230" s="201"/>
      <c r="GZ230" s="201"/>
      <c r="HA230" s="201"/>
      <c r="HB230" s="201">
        <f t="shared" si="209"/>
        <v>0</v>
      </c>
      <c r="HC230" s="201"/>
      <c r="HD230" s="201"/>
      <c r="HE230" s="203"/>
      <c r="HF230" s="201"/>
      <c r="HG230" s="201"/>
      <c r="HH230" s="201"/>
      <c r="HI230" s="201">
        <f t="shared" si="210"/>
        <v>0</v>
      </c>
      <c r="HJ230" s="201"/>
      <c r="HK230" s="201"/>
      <c r="HL230" s="201"/>
      <c r="HM230" s="201"/>
      <c r="HN230" s="201"/>
      <c r="HO230" s="201"/>
      <c r="HP230" s="201">
        <f t="shared" si="211"/>
        <v>0</v>
      </c>
      <c r="HQ230" s="201"/>
      <c r="HR230" s="201"/>
      <c r="HS230" s="203"/>
      <c r="HT230" s="201"/>
      <c r="HU230" s="201"/>
      <c r="HV230" s="201"/>
      <c r="HW230" s="201">
        <f t="shared" si="212"/>
        <v>0</v>
      </c>
      <c r="HX230" s="201"/>
      <c r="HY230" s="201"/>
      <c r="HZ230" s="203"/>
      <c r="IA230" s="201"/>
      <c r="IB230" s="201"/>
      <c r="IC230" s="201"/>
      <c r="ID230" s="201">
        <f t="shared" si="213"/>
        <v>0</v>
      </c>
      <c r="IE230" s="201"/>
      <c r="IF230" s="201"/>
      <c r="IG230" s="203"/>
      <c r="IH230" s="201"/>
      <c r="II230" s="201"/>
      <c r="IJ230" s="201"/>
      <c r="IK230" s="201">
        <f t="shared" si="214"/>
        <v>0</v>
      </c>
      <c r="IL230" s="201"/>
      <c r="IM230" s="201"/>
      <c r="IN230" s="203"/>
      <c r="IO230" s="201"/>
      <c r="IP230" s="201"/>
      <c r="IQ230" s="201"/>
      <c r="IR230" s="201">
        <f t="shared" si="215"/>
        <v>0</v>
      </c>
      <c r="IS230" s="201"/>
      <c r="IT230" s="201"/>
      <c r="IU230" s="203"/>
      <c r="IV230" s="201"/>
      <c r="IW230" s="201"/>
      <c r="IX230" s="201"/>
      <c r="IY230" s="201">
        <f t="shared" si="216"/>
        <v>0</v>
      </c>
      <c r="IZ230" s="201"/>
      <c r="JA230" s="201"/>
      <c r="JB230" s="201"/>
      <c r="JC230" s="201"/>
      <c r="JD230" s="201"/>
      <c r="JE230" s="201"/>
      <c r="JF230" s="201">
        <f t="shared" si="217"/>
        <v>0</v>
      </c>
      <c r="JG230" s="201"/>
      <c r="JH230" s="201"/>
      <c r="JI230" s="203"/>
      <c r="JJ230" s="201"/>
      <c r="JK230" s="201"/>
      <c r="JL230" s="201"/>
      <c r="JM230" s="201" t="e">
        <f t="shared" si="218"/>
        <v>#REF!</v>
      </c>
      <c r="JN230" s="201"/>
      <c r="JO230" s="201"/>
      <c r="JP230" s="203"/>
      <c r="JQ230" s="201"/>
      <c r="JR230" s="201"/>
      <c r="JS230" s="201"/>
      <c r="JT230" s="201">
        <f t="shared" si="219"/>
        <v>0</v>
      </c>
      <c r="JU230" s="201"/>
      <c r="JV230" s="201"/>
      <c r="JW230" s="203"/>
      <c r="JX230" s="201"/>
      <c r="JY230" s="201"/>
      <c r="JZ230" s="201"/>
      <c r="KA230" s="201">
        <f t="shared" si="220"/>
        <v>0</v>
      </c>
      <c r="KB230" s="201"/>
      <c r="KC230" s="201"/>
      <c r="KD230" s="203"/>
      <c r="KE230" s="201"/>
      <c r="KF230" s="201"/>
      <c r="KG230" s="201"/>
      <c r="KH230" s="201">
        <f t="shared" si="221"/>
        <v>0</v>
      </c>
      <c r="KI230" s="201"/>
      <c r="KJ230" s="201"/>
      <c r="KK230" s="203"/>
      <c r="KL230" s="201"/>
      <c r="KM230" s="201"/>
      <c r="KN230" s="201"/>
      <c r="KO230" s="201">
        <f t="shared" si="222"/>
        <v>0</v>
      </c>
      <c r="KP230" s="201"/>
      <c r="KQ230" s="201"/>
      <c r="KR230" s="201"/>
      <c r="KS230" s="201"/>
      <c r="KT230" s="201"/>
      <c r="KU230" s="201"/>
      <c r="KV230" s="201">
        <f t="shared" si="223"/>
        <v>0</v>
      </c>
      <c r="KW230" s="201"/>
      <c r="KX230" s="201"/>
      <c r="KY230" s="203"/>
      <c r="KZ230" s="201"/>
      <c r="LA230" s="201"/>
      <c r="LB230" s="201"/>
      <c r="LC230" s="201" t="str">
        <f t="shared" si="224"/>
        <v/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>
        <f t="shared" si="205"/>
        <v>0</v>
      </c>
      <c r="GA231" s="201"/>
      <c r="GB231" s="201"/>
      <c r="GC231" s="203"/>
      <c r="GD231" s="201"/>
      <c r="GE231" s="201"/>
      <c r="GF231" s="201"/>
      <c r="GG231" s="201">
        <f t="shared" si="206"/>
        <v>0</v>
      </c>
      <c r="GH231" s="201"/>
      <c r="GI231" s="201"/>
      <c r="GJ231" s="203"/>
      <c r="GK231" s="201"/>
      <c r="GL231" s="201"/>
      <c r="GM231" s="201"/>
      <c r="GN231" s="201">
        <f t="shared" si="207"/>
        <v>0</v>
      </c>
      <c r="GO231" s="201"/>
      <c r="GP231" s="201"/>
      <c r="GQ231" s="203"/>
      <c r="GR231" s="201"/>
      <c r="GS231" s="201"/>
      <c r="GT231" s="201"/>
      <c r="GU231" s="201">
        <f t="shared" si="208"/>
        <v>0</v>
      </c>
      <c r="GV231" s="201"/>
      <c r="GW231" s="201"/>
      <c r="GX231" s="203"/>
      <c r="GY231" s="201"/>
      <c r="GZ231" s="201"/>
      <c r="HA231" s="201"/>
      <c r="HB231" s="201">
        <f t="shared" si="209"/>
        <v>20</v>
      </c>
      <c r="HC231" s="201"/>
      <c r="HD231" s="201"/>
      <c r="HE231" s="203"/>
      <c r="HF231" s="201"/>
      <c r="HG231" s="201"/>
      <c r="HH231" s="201"/>
      <c r="HI231" s="201">
        <f t="shared" si="210"/>
        <v>0</v>
      </c>
      <c r="HJ231" s="201"/>
      <c r="HK231" s="201"/>
      <c r="HL231" s="201"/>
      <c r="HM231" s="201"/>
      <c r="HN231" s="201"/>
      <c r="HO231" s="201"/>
      <c r="HP231" s="201">
        <f t="shared" si="211"/>
        <v>0</v>
      </c>
      <c r="HQ231" s="201"/>
      <c r="HR231" s="201"/>
      <c r="HS231" s="203"/>
      <c r="HT231" s="201"/>
      <c r="HU231" s="201"/>
      <c r="HV231" s="201"/>
      <c r="HW231" s="201">
        <f t="shared" si="212"/>
        <v>0</v>
      </c>
      <c r="HX231" s="201"/>
      <c r="HY231" s="201"/>
      <c r="HZ231" s="203"/>
      <c r="IA231" s="201"/>
      <c r="IB231" s="201"/>
      <c r="IC231" s="201"/>
      <c r="ID231" s="201">
        <f t="shared" si="213"/>
        <v>0</v>
      </c>
      <c r="IE231" s="201"/>
      <c r="IF231" s="201"/>
      <c r="IG231" s="203"/>
      <c r="IH231" s="201"/>
      <c r="II231" s="201"/>
      <c r="IJ231" s="201"/>
      <c r="IK231" s="201">
        <f t="shared" si="214"/>
        <v>30</v>
      </c>
      <c r="IL231" s="201"/>
      <c r="IM231" s="201"/>
      <c r="IN231" s="203"/>
      <c r="IO231" s="201"/>
      <c r="IP231" s="201"/>
      <c r="IQ231" s="201"/>
      <c r="IR231" s="201">
        <f t="shared" si="215"/>
        <v>0</v>
      </c>
      <c r="IS231" s="201"/>
      <c r="IT231" s="201"/>
      <c r="IU231" s="203"/>
      <c r="IV231" s="201"/>
      <c r="IW231" s="201"/>
      <c r="IX231" s="201"/>
      <c r="IY231" s="201">
        <f t="shared" si="216"/>
        <v>0</v>
      </c>
      <c r="IZ231" s="201"/>
      <c r="JA231" s="201"/>
      <c r="JB231" s="201"/>
      <c r="JC231" s="201"/>
      <c r="JD231" s="201"/>
      <c r="JE231" s="201"/>
      <c r="JF231" s="201">
        <f t="shared" si="217"/>
        <v>0</v>
      </c>
      <c r="JG231" s="201"/>
      <c r="JH231" s="201"/>
      <c r="JI231" s="203"/>
      <c r="JJ231" s="201"/>
      <c r="JK231" s="201"/>
      <c r="JL231" s="201"/>
      <c r="JM231" s="201" t="e">
        <f t="shared" si="218"/>
        <v>#REF!</v>
      </c>
      <c r="JN231" s="201"/>
      <c r="JO231" s="201"/>
      <c r="JP231" s="203"/>
      <c r="JQ231" s="201"/>
      <c r="JR231" s="201"/>
      <c r="JS231" s="201"/>
      <c r="JT231" s="201">
        <f t="shared" si="219"/>
        <v>0</v>
      </c>
      <c r="JU231" s="201"/>
      <c r="JV231" s="201"/>
      <c r="JW231" s="203"/>
      <c r="JX231" s="201"/>
      <c r="JY231" s="201"/>
      <c r="JZ231" s="201"/>
      <c r="KA231" s="201">
        <f t="shared" si="220"/>
        <v>0</v>
      </c>
      <c r="KB231" s="201"/>
      <c r="KC231" s="201"/>
      <c r="KD231" s="203"/>
      <c r="KE231" s="201"/>
      <c r="KF231" s="201"/>
      <c r="KG231" s="201"/>
      <c r="KH231" s="201">
        <f t="shared" si="221"/>
        <v>0</v>
      </c>
      <c r="KI231" s="201"/>
      <c r="KJ231" s="201"/>
      <c r="KK231" s="203"/>
      <c r="KL231" s="201"/>
      <c r="KM231" s="201"/>
      <c r="KN231" s="201"/>
      <c r="KO231" s="201">
        <f t="shared" si="222"/>
        <v>0</v>
      </c>
      <c r="KP231" s="201"/>
      <c r="KQ231" s="201"/>
      <c r="KR231" s="201"/>
      <c r="KS231" s="201"/>
      <c r="KT231" s="201"/>
      <c r="KU231" s="201"/>
      <c r="KV231" s="201">
        <f t="shared" si="223"/>
        <v>0</v>
      </c>
      <c r="KW231" s="201"/>
      <c r="KX231" s="201"/>
      <c r="KY231" s="203"/>
      <c r="KZ231" s="201"/>
      <c r="LA231" s="201"/>
      <c r="LB231" s="201"/>
      <c r="LC231" s="201" t="str">
        <f t="shared" si="224"/>
        <v/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>
        <f t="shared" si="205"/>
        <v>0</v>
      </c>
      <c r="GA232" s="201"/>
      <c r="GB232" s="201"/>
      <c r="GC232" s="203"/>
      <c r="GD232" s="201"/>
      <c r="GE232" s="201"/>
      <c r="GF232" s="201"/>
      <c r="GG232" s="201">
        <f t="shared" si="206"/>
        <v>30</v>
      </c>
      <c r="GH232" s="201"/>
      <c r="GI232" s="201"/>
      <c r="GJ232" s="203"/>
      <c r="GK232" s="201"/>
      <c r="GL232" s="201"/>
      <c r="GM232" s="201"/>
      <c r="GN232" s="201">
        <f t="shared" si="207"/>
        <v>30</v>
      </c>
      <c r="GO232" s="201"/>
      <c r="GP232" s="201"/>
      <c r="GQ232" s="203"/>
      <c r="GR232" s="201"/>
      <c r="GS232" s="201"/>
      <c r="GT232" s="201"/>
      <c r="GU232" s="201">
        <f t="shared" si="208"/>
        <v>0</v>
      </c>
      <c r="GV232" s="201"/>
      <c r="GW232" s="201"/>
      <c r="GX232" s="203"/>
      <c r="GY232" s="201"/>
      <c r="GZ232" s="201"/>
      <c r="HA232" s="201"/>
      <c r="HB232" s="201">
        <f t="shared" si="209"/>
        <v>0</v>
      </c>
      <c r="HC232" s="201"/>
      <c r="HD232" s="201"/>
      <c r="HE232" s="203"/>
      <c r="HF232" s="201"/>
      <c r="HG232" s="201"/>
      <c r="HH232" s="201"/>
      <c r="HI232" s="201">
        <f t="shared" si="210"/>
        <v>20</v>
      </c>
      <c r="HJ232" s="201"/>
      <c r="HK232" s="201"/>
      <c r="HL232" s="201"/>
      <c r="HM232" s="201"/>
      <c r="HN232" s="201"/>
      <c r="HO232" s="201"/>
      <c r="HP232" s="201">
        <f t="shared" si="211"/>
        <v>0</v>
      </c>
      <c r="HQ232" s="201"/>
      <c r="HR232" s="201"/>
      <c r="HS232" s="203"/>
      <c r="HT232" s="201"/>
      <c r="HU232" s="201"/>
      <c r="HV232" s="201"/>
      <c r="HW232" s="201">
        <f t="shared" si="212"/>
        <v>0</v>
      </c>
      <c r="HX232" s="201"/>
      <c r="HY232" s="201"/>
      <c r="HZ232" s="203"/>
      <c r="IA232" s="201"/>
      <c r="IB232" s="201"/>
      <c r="IC232" s="201"/>
      <c r="ID232" s="201">
        <f t="shared" si="213"/>
        <v>0</v>
      </c>
      <c r="IE232" s="201"/>
      <c r="IF232" s="201"/>
      <c r="IG232" s="203"/>
      <c r="IH232" s="201"/>
      <c r="II232" s="201"/>
      <c r="IJ232" s="201"/>
      <c r="IK232" s="201">
        <f t="shared" si="214"/>
        <v>20</v>
      </c>
      <c r="IL232" s="201"/>
      <c r="IM232" s="201"/>
      <c r="IN232" s="203"/>
      <c r="IO232" s="201"/>
      <c r="IP232" s="201"/>
      <c r="IQ232" s="201"/>
      <c r="IR232" s="201">
        <f t="shared" si="215"/>
        <v>0</v>
      </c>
      <c r="IS232" s="201"/>
      <c r="IT232" s="201"/>
      <c r="IU232" s="203"/>
      <c r="IV232" s="201"/>
      <c r="IW232" s="201"/>
      <c r="IX232" s="201"/>
      <c r="IY232" s="201">
        <f t="shared" si="216"/>
        <v>0</v>
      </c>
      <c r="IZ232" s="201"/>
      <c r="JA232" s="201"/>
      <c r="JB232" s="201"/>
      <c r="JC232" s="201"/>
      <c r="JD232" s="201"/>
      <c r="JE232" s="201"/>
      <c r="JF232" s="201">
        <f t="shared" si="217"/>
        <v>0</v>
      </c>
      <c r="JG232" s="201"/>
      <c r="JH232" s="201"/>
      <c r="JI232" s="203"/>
      <c r="JJ232" s="201"/>
      <c r="JK232" s="201"/>
      <c r="JL232" s="201"/>
      <c r="JM232" s="201" t="e">
        <f t="shared" si="218"/>
        <v>#REF!</v>
      </c>
      <c r="JN232" s="201"/>
      <c r="JO232" s="201"/>
      <c r="JP232" s="203"/>
      <c r="JQ232" s="201"/>
      <c r="JR232" s="201"/>
      <c r="JS232" s="201"/>
      <c r="JT232" s="201">
        <f t="shared" si="219"/>
        <v>0</v>
      </c>
      <c r="JU232" s="201"/>
      <c r="JV232" s="201"/>
      <c r="JW232" s="203"/>
      <c r="JX232" s="201"/>
      <c r="JY232" s="201"/>
      <c r="JZ232" s="201"/>
      <c r="KA232" s="201">
        <f t="shared" si="220"/>
        <v>0</v>
      </c>
      <c r="KB232" s="201"/>
      <c r="KC232" s="201"/>
      <c r="KD232" s="203"/>
      <c r="KE232" s="201"/>
      <c r="KF232" s="201"/>
      <c r="KG232" s="201"/>
      <c r="KH232" s="201">
        <f t="shared" si="221"/>
        <v>0</v>
      </c>
      <c r="KI232" s="201"/>
      <c r="KJ232" s="201"/>
      <c r="KK232" s="203"/>
      <c r="KL232" s="201"/>
      <c r="KM232" s="201"/>
      <c r="KN232" s="201"/>
      <c r="KO232" s="201">
        <f t="shared" si="222"/>
        <v>0</v>
      </c>
      <c r="KP232" s="201"/>
      <c r="KQ232" s="201"/>
      <c r="KR232" s="201"/>
      <c r="KS232" s="201"/>
      <c r="KT232" s="201"/>
      <c r="KU232" s="201"/>
      <c r="KV232" s="201">
        <f t="shared" si="223"/>
        <v>0</v>
      </c>
      <c r="KW232" s="201"/>
      <c r="KX232" s="201"/>
      <c r="KY232" s="203"/>
      <c r="KZ232" s="201"/>
      <c r="LA232" s="201"/>
      <c r="LB232" s="201"/>
      <c r="LC232" s="201" t="str">
        <f t="shared" si="224"/>
        <v/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>
        <f t="shared" si="205"/>
        <v>0</v>
      </c>
      <c r="GA233" s="201"/>
      <c r="GB233" s="201"/>
      <c r="GC233" s="203"/>
      <c r="GD233" s="201"/>
      <c r="GE233" s="201"/>
      <c r="GF233" s="201"/>
      <c r="GG233" s="201">
        <f t="shared" si="206"/>
        <v>0</v>
      </c>
      <c r="GH233" s="201"/>
      <c r="GI233" s="201"/>
      <c r="GJ233" s="203"/>
      <c r="GK233" s="201"/>
      <c r="GL233" s="201"/>
      <c r="GM233" s="201"/>
      <c r="GN233" s="201">
        <f t="shared" si="207"/>
        <v>0</v>
      </c>
      <c r="GO233" s="201"/>
      <c r="GP233" s="201"/>
      <c r="GQ233" s="203"/>
      <c r="GR233" s="201"/>
      <c r="GS233" s="201"/>
      <c r="GT233" s="201"/>
      <c r="GU233" s="201">
        <f t="shared" si="208"/>
        <v>0</v>
      </c>
      <c r="GV233" s="201"/>
      <c r="GW233" s="201"/>
      <c r="GX233" s="203"/>
      <c r="GY233" s="201"/>
      <c r="GZ233" s="201"/>
      <c r="HA233" s="201"/>
      <c r="HB233" s="201">
        <f t="shared" si="209"/>
        <v>0</v>
      </c>
      <c r="HC233" s="201"/>
      <c r="HD233" s="201"/>
      <c r="HE233" s="203"/>
      <c r="HF233" s="201"/>
      <c r="HG233" s="201"/>
      <c r="HH233" s="201"/>
      <c r="HI233" s="201">
        <f t="shared" si="210"/>
        <v>0</v>
      </c>
      <c r="HJ233" s="201"/>
      <c r="HK233" s="201"/>
      <c r="HL233" s="201"/>
      <c r="HM233" s="201"/>
      <c r="HN233" s="201"/>
      <c r="HO233" s="201"/>
      <c r="HP233" s="201">
        <f t="shared" si="211"/>
        <v>0</v>
      </c>
      <c r="HQ233" s="201"/>
      <c r="HR233" s="201"/>
      <c r="HS233" s="203"/>
      <c r="HT233" s="201"/>
      <c r="HU233" s="201"/>
      <c r="HV233" s="201"/>
      <c r="HW233" s="201">
        <f t="shared" si="212"/>
        <v>0</v>
      </c>
      <c r="HX233" s="201"/>
      <c r="HY233" s="201"/>
      <c r="HZ233" s="203"/>
      <c r="IA233" s="201"/>
      <c r="IB233" s="201"/>
      <c r="IC233" s="201"/>
      <c r="ID233" s="201">
        <f t="shared" si="213"/>
        <v>0</v>
      </c>
      <c r="IE233" s="201"/>
      <c r="IF233" s="201"/>
      <c r="IG233" s="203"/>
      <c r="IH233" s="201"/>
      <c r="II233" s="201"/>
      <c r="IJ233" s="201"/>
      <c r="IK233" s="201">
        <f t="shared" si="214"/>
        <v>0</v>
      </c>
      <c r="IL233" s="201"/>
      <c r="IM233" s="201"/>
      <c r="IN233" s="203"/>
      <c r="IO233" s="201"/>
      <c r="IP233" s="201"/>
      <c r="IQ233" s="201"/>
      <c r="IR233" s="201">
        <f t="shared" si="215"/>
        <v>0</v>
      </c>
      <c r="IS233" s="201"/>
      <c r="IT233" s="201"/>
      <c r="IU233" s="203"/>
      <c r="IV233" s="201"/>
      <c r="IW233" s="201"/>
      <c r="IX233" s="201"/>
      <c r="IY233" s="201">
        <f t="shared" si="216"/>
        <v>0</v>
      </c>
      <c r="IZ233" s="201"/>
      <c r="JA233" s="201"/>
      <c r="JB233" s="201"/>
      <c r="JC233" s="201"/>
      <c r="JD233" s="201"/>
      <c r="JE233" s="201"/>
      <c r="JF233" s="201">
        <f t="shared" si="217"/>
        <v>0</v>
      </c>
      <c r="JG233" s="201"/>
      <c r="JH233" s="201"/>
      <c r="JI233" s="203"/>
      <c r="JJ233" s="201"/>
      <c r="JK233" s="201"/>
      <c r="JL233" s="201"/>
      <c r="JM233" s="201" t="e">
        <f t="shared" si="218"/>
        <v>#REF!</v>
      </c>
      <c r="JN233" s="201"/>
      <c r="JO233" s="201"/>
      <c r="JP233" s="203"/>
      <c r="JQ233" s="201"/>
      <c r="JR233" s="201"/>
      <c r="JS233" s="201"/>
      <c r="JT233" s="201">
        <f t="shared" si="219"/>
        <v>0</v>
      </c>
      <c r="JU233" s="201"/>
      <c r="JV233" s="201"/>
      <c r="JW233" s="203"/>
      <c r="JX233" s="201"/>
      <c r="JY233" s="201"/>
      <c r="JZ233" s="201"/>
      <c r="KA233" s="201">
        <f t="shared" si="220"/>
        <v>0</v>
      </c>
      <c r="KB233" s="201"/>
      <c r="KC233" s="201"/>
      <c r="KD233" s="203"/>
      <c r="KE233" s="201"/>
      <c r="KF233" s="201"/>
      <c r="KG233" s="201"/>
      <c r="KH233" s="201">
        <f t="shared" si="221"/>
        <v>0</v>
      </c>
      <c r="KI233" s="201"/>
      <c r="KJ233" s="201"/>
      <c r="KK233" s="203"/>
      <c r="KL233" s="201"/>
      <c r="KM233" s="201"/>
      <c r="KN233" s="201"/>
      <c r="KO233" s="201">
        <f t="shared" si="222"/>
        <v>0</v>
      </c>
      <c r="KP233" s="201"/>
      <c r="KQ233" s="201"/>
      <c r="KR233" s="201"/>
      <c r="KS233" s="201"/>
      <c r="KT233" s="201"/>
      <c r="KU233" s="201"/>
      <c r="KV233" s="201">
        <f t="shared" si="223"/>
        <v>0</v>
      </c>
      <c r="KW233" s="201"/>
      <c r="KX233" s="201"/>
      <c r="KY233" s="203"/>
      <c r="KZ233" s="201"/>
      <c r="LA233" s="201"/>
      <c r="LB233" s="201"/>
      <c r="LC233" s="201" t="str">
        <f t="shared" si="224"/>
        <v/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>
        <f t="shared" si="205"/>
        <v>0</v>
      </c>
      <c r="GA234" s="201"/>
      <c r="GB234" s="201"/>
      <c r="GC234" s="203"/>
      <c r="GD234" s="201"/>
      <c r="GE234" s="201"/>
      <c r="GF234" s="201"/>
      <c r="GG234" s="201">
        <f t="shared" si="206"/>
        <v>0</v>
      </c>
      <c r="GH234" s="201"/>
      <c r="GI234" s="201"/>
      <c r="GJ234" s="203"/>
      <c r="GK234" s="201"/>
      <c r="GL234" s="201"/>
      <c r="GM234" s="201"/>
      <c r="GN234" s="201">
        <f t="shared" si="207"/>
        <v>30</v>
      </c>
      <c r="GO234" s="201"/>
      <c r="GP234" s="201"/>
      <c r="GQ234" s="203"/>
      <c r="GR234" s="201"/>
      <c r="GS234" s="201"/>
      <c r="GT234" s="201"/>
      <c r="GU234" s="201">
        <f t="shared" si="208"/>
        <v>0</v>
      </c>
      <c r="GV234" s="201"/>
      <c r="GW234" s="201"/>
      <c r="GX234" s="203"/>
      <c r="GY234" s="201"/>
      <c r="GZ234" s="201"/>
      <c r="HA234" s="201"/>
      <c r="HB234" s="201">
        <f t="shared" si="209"/>
        <v>0</v>
      </c>
      <c r="HC234" s="201"/>
      <c r="HD234" s="201"/>
      <c r="HE234" s="203"/>
      <c r="HF234" s="201"/>
      <c r="HG234" s="201"/>
      <c r="HH234" s="201"/>
      <c r="HI234" s="201">
        <f t="shared" si="210"/>
        <v>0</v>
      </c>
      <c r="HJ234" s="201"/>
      <c r="HK234" s="201"/>
      <c r="HL234" s="201"/>
      <c r="HM234" s="201"/>
      <c r="HN234" s="201"/>
      <c r="HO234" s="201"/>
      <c r="HP234" s="201">
        <f t="shared" si="211"/>
        <v>0</v>
      </c>
      <c r="HQ234" s="201"/>
      <c r="HR234" s="201"/>
      <c r="HS234" s="203"/>
      <c r="HT234" s="201"/>
      <c r="HU234" s="201"/>
      <c r="HV234" s="201"/>
      <c r="HW234" s="201">
        <f t="shared" si="212"/>
        <v>0</v>
      </c>
      <c r="HX234" s="201"/>
      <c r="HY234" s="201"/>
      <c r="HZ234" s="203"/>
      <c r="IA234" s="201"/>
      <c r="IB234" s="201"/>
      <c r="IC234" s="201"/>
      <c r="ID234" s="201">
        <f t="shared" si="213"/>
        <v>0</v>
      </c>
      <c r="IE234" s="201"/>
      <c r="IF234" s="201"/>
      <c r="IG234" s="203"/>
      <c r="IH234" s="201"/>
      <c r="II234" s="201"/>
      <c r="IJ234" s="201"/>
      <c r="IK234" s="201">
        <f t="shared" si="214"/>
        <v>0</v>
      </c>
      <c r="IL234" s="201"/>
      <c r="IM234" s="201"/>
      <c r="IN234" s="203"/>
      <c r="IO234" s="201"/>
      <c r="IP234" s="201"/>
      <c r="IQ234" s="201"/>
      <c r="IR234" s="201">
        <f t="shared" si="215"/>
        <v>0</v>
      </c>
      <c r="IS234" s="201"/>
      <c r="IT234" s="201"/>
      <c r="IU234" s="203"/>
      <c r="IV234" s="201"/>
      <c r="IW234" s="201"/>
      <c r="IX234" s="201"/>
      <c r="IY234" s="201">
        <f t="shared" si="216"/>
        <v>0</v>
      </c>
      <c r="IZ234" s="201"/>
      <c r="JA234" s="201"/>
      <c r="JB234" s="201"/>
      <c r="JC234" s="201"/>
      <c r="JD234" s="201"/>
      <c r="JE234" s="201"/>
      <c r="JF234" s="201">
        <f t="shared" si="217"/>
        <v>30</v>
      </c>
      <c r="JG234" s="201"/>
      <c r="JH234" s="201"/>
      <c r="JI234" s="203"/>
      <c r="JJ234" s="201"/>
      <c r="JK234" s="201"/>
      <c r="JL234" s="201"/>
      <c r="JM234" s="201" t="e">
        <f t="shared" si="218"/>
        <v>#REF!</v>
      </c>
      <c r="JN234" s="201"/>
      <c r="JO234" s="201"/>
      <c r="JP234" s="203"/>
      <c r="JQ234" s="201"/>
      <c r="JR234" s="201"/>
      <c r="JS234" s="201"/>
      <c r="JT234" s="201">
        <f t="shared" si="219"/>
        <v>0</v>
      </c>
      <c r="JU234" s="201"/>
      <c r="JV234" s="201"/>
      <c r="JW234" s="203"/>
      <c r="JX234" s="201"/>
      <c r="JY234" s="201"/>
      <c r="JZ234" s="201"/>
      <c r="KA234" s="201">
        <f t="shared" si="220"/>
        <v>0</v>
      </c>
      <c r="KB234" s="201"/>
      <c r="KC234" s="201"/>
      <c r="KD234" s="203"/>
      <c r="KE234" s="201"/>
      <c r="KF234" s="201"/>
      <c r="KG234" s="201"/>
      <c r="KH234" s="201">
        <f t="shared" si="221"/>
        <v>30</v>
      </c>
      <c r="KI234" s="201"/>
      <c r="KJ234" s="201"/>
      <c r="KK234" s="203"/>
      <c r="KL234" s="201"/>
      <c r="KM234" s="201"/>
      <c r="KN234" s="201"/>
      <c r="KO234" s="201">
        <f t="shared" si="222"/>
        <v>0</v>
      </c>
      <c r="KP234" s="201"/>
      <c r="KQ234" s="201"/>
      <c r="KR234" s="201"/>
      <c r="KS234" s="201"/>
      <c r="KT234" s="201"/>
      <c r="KU234" s="201"/>
      <c r="KV234" s="201">
        <f t="shared" si="223"/>
        <v>0</v>
      </c>
      <c r="KW234" s="201"/>
      <c r="KX234" s="201"/>
      <c r="KY234" s="203"/>
      <c r="KZ234" s="201"/>
      <c r="LA234" s="201"/>
      <c r="LB234" s="201"/>
      <c r="LC234" s="201" t="str">
        <f t="shared" si="224"/>
        <v/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>
        <f t="shared" si="205"/>
        <v>0</v>
      </c>
      <c r="GA235" s="201"/>
      <c r="GB235" s="201"/>
      <c r="GC235" s="203"/>
      <c r="GD235" s="201"/>
      <c r="GE235" s="201"/>
      <c r="GF235" s="201"/>
      <c r="GG235" s="201">
        <f t="shared" si="206"/>
        <v>0</v>
      </c>
      <c r="GH235" s="201"/>
      <c r="GI235" s="201"/>
      <c r="GJ235" s="203"/>
      <c r="GK235" s="201"/>
      <c r="GL235" s="201"/>
      <c r="GM235" s="201"/>
      <c r="GN235" s="201">
        <f t="shared" si="207"/>
        <v>0</v>
      </c>
      <c r="GO235" s="201"/>
      <c r="GP235" s="201"/>
      <c r="GQ235" s="203"/>
      <c r="GR235" s="201"/>
      <c r="GS235" s="201"/>
      <c r="GT235" s="201"/>
      <c r="GU235" s="201">
        <f t="shared" si="208"/>
        <v>0</v>
      </c>
      <c r="GV235" s="201"/>
      <c r="GW235" s="201"/>
      <c r="GX235" s="203"/>
      <c r="GY235" s="201"/>
      <c r="GZ235" s="201"/>
      <c r="HA235" s="201"/>
      <c r="HB235" s="201">
        <f t="shared" si="209"/>
        <v>0</v>
      </c>
      <c r="HC235" s="201"/>
      <c r="HD235" s="201"/>
      <c r="HE235" s="203"/>
      <c r="HF235" s="201"/>
      <c r="HG235" s="201"/>
      <c r="HH235" s="201"/>
      <c r="HI235" s="201">
        <f t="shared" si="210"/>
        <v>0</v>
      </c>
      <c r="HJ235" s="201"/>
      <c r="HK235" s="201"/>
      <c r="HL235" s="201"/>
      <c r="HM235" s="201"/>
      <c r="HN235" s="201"/>
      <c r="HO235" s="201"/>
      <c r="HP235" s="201">
        <f t="shared" si="211"/>
        <v>0</v>
      </c>
      <c r="HQ235" s="201"/>
      <c r="HR235" s="201"/>
      <c r="HS235" s="203"/>
      <c r="HT235" s="201"/>
      <c r="HU235" s="201"/>
      <c r="HV235" s="201"/>
      <c r="HW235" s="201">
        <f t="shared" si="212"/>
        <v>0</v>
      </c>
      <c r="HX235" s="201"/>
      <c r="HY235" s="201"/>
      <c r="HZ235" s="203"/>
      <c r="IA235" s="201"/>
      <c r="IB235" s="201"/>
      <c r="IC235" s="201"/>
      <c r="ID235" s="201">
        <f t="shared" si="213"/>
        <v>0</v>
      </c>
      <c r="IE235" s="201"/>
      <c r="IF235" s="201"/>
      <c r="IG235" s="203"/>
      <c r="IH235" s="201"/>
      <c r="II235" s="201"/>
      <c r="IJ235" s="201"/>
      <c r="IK235" s="201">
        <f t="shared" si="214"/>
        <v>0</v>
      </c>
      <c r="IL235" s="201"/>
      <c r="IM235" s="201"/>
      <c r="IN235" s="203"/>
      <c r="IO235" s="201"/>
      <c r="IP235" s="201"/>
      <c r="IQ235" s="201"/>
      <c r="IR235" s="201">
        <f t="shared" si="215"/>
        <v>20</v>
      </c>
      <c r="IS235" s="201"/>
      <c r="IT235" s="201"/>
      <c r="IU235" s="203"/>
      <c r="IV235" s="201"/>
      <c r="IW235" s="201"/>
      <c r="IX235" s="201"/>
      <c r="IY235" s="201">
        <f t="shared" si="216"/>
        <v>0</v>
      </c>
      <c r="IZ235" s="201"/>
      <c r="JA235" s="201"/>
      <c r="JB235" s="201"/>
      <c r="JC235" s="201"/>
      <c r="JD235" s="201"/>
      <c r="JE235" s="201"/>
      <c r="JF235" s="201">
        <f t="shared" si="217"/>
        <v>0</v>
      </c>
      <c r="JG235" s="201"/>
      <c r="JH235" s="201"/>
      <c r="JI235" s="203"/>
      <c r="JJ235" s="201"/>
      <c r="JK235" s="201"/>
      <c r="JL235" s="201"/>
      <c r="JM235" s="201" t="e">
        <f t="shared" si="218"/>
        <v>#REF!</v>
      </c>
      <c r="JN235" s="201"/>
      <c r="JO235" s="201"/>
      <c r="JP235" s="203"/>
      <c r="JQ235" s="201"/>
      <c r="JR235" s="201"/>
      <c r="JS235" s="201"/>
      <c r="JT235" s="201">
        <f t="shared" si="219"/>
        <v>0</v>
      </c>
      <c r="JU235" s="201"/>
      <c r="JV235" s="201"/>
      <c r="JW235" s="203"/>
      <c r="JX235" s="201"/>
      <c r="JY235" s="201"/>
      <c r="JZ235" s="201"/>
      <c r="KA235" s="201">
        <f t="shared" si="220"/>
        <v>0</v>
      </c>
      <c r="KB235" s="201"/>
      <c r="KC235" s="201"/>
      <c r="KD235" s="203"/>
      <c r="KE235" s="201"/>
      <c r="KF235" s="201"/>
      <c r="KG235" s="201"/>
      <c r="KH235" s="201">
        <f t="shared" si="221"/>
        <v>0</v>
      </c>
      <c r="KI235" s="201"/>
      <c r="KJ235" s="201"/>
      <c r="KK235" s="203"/>
      <c r="KL235" s="201"/>
      <c r="KM235" s="201"/>
      <c r="KN235" s="201"/>
      <c r="KO235" s="201">
        <f t="shared" si="222"/>
        <v>0</v>
      </c>
      <c r="KP235" s="201"/>
      <c r="KQ235" s="201"/>
      <c r="KR235" s="201"/>
      <c r="KS235" s="201"/>
      <c r="KT235" s="201"/>
      <c r="KU235" s="201"/>
      <c r="KV235" s="201">
        <f t="shared" si="223"/>
        <v>0</v>
      </c>
      <c r="KW235" s="201"/>
      <c r="KX235" s="201"/>
      <c r="KY235" s="203"/>
      <c r="KZ235" s="201"/>
      <c r="LA235" s="201"/>
      <c r="LB235" s="201"/>
      <c r="LC235" s="201" t="str">
        <f t="shared" si="224"/>
        <v/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>
        <f t="shared" si="205"/>
        <v>0</v>
      </c>
      <c r="GA236" s="201"/>
      <c r="GB236" s="201"/>
      <c r="GC236" s="203"/>
      <c r="GD236" s="201"/>
      <c r="GE236" s="201"/>
      <c r="GF236" s="201"/>
      <c r="GG236" s="201">
        <f t="shared" si="206"/>
        <v>0</v>
      </c>
      <c r="GH236" s="201"/>
      <c r="GI236" s="201"/>
      <c r="GJ236" s="203"/>
      <c r="GK236" s="201"/>
      <c r="GL236" s="201"/>
      <c r="GM236" s="201"/>
      <c r="GN236" s="201">
        <f t="shared" si="207"/>
        <v>0</v>
      </c>
      <c r="GO236" s="201"/>
      <c r="GP236" s="201"/>
      <c r="GQ236" s="203"/>
      <c r="GR236" s="201"/>
      <c r="GS236" s="201"/>
      <c r="GT236" s="201"/>
      <c r="GU236" s="201">
        <f t="shared" si="208"/>
        <v>0</v>
      </c>
      <c r="GV236" s="201"/>
      <c r="GW236" s="201"/>
      <c r="GX236" s="203"/>
      <c r="GY236" s="201"/>
      <c r="GZ236" s="201"/>
      <c r="HA236" s="201"/>
      <c r="HB236" s="201">
        <f t="shared" si="209"/>
        <v>0</v>
      </c>
      <c r="HC236" s="201"/>
      <c r="HD236" s="201"/>
      <c r="HE236" s="203"/>
      <c r="HF236" s="201"/>
      <c r="HG236" s="201"/>
      <c r="HH236" s="201"/>
      <c r="HI236" s="201">
        <f t="shared" si="210"/>
        <v>0</v>
      </c>
      <c r="HJ236" s="201"/>
      <c r="HK236" s="201"/>
      <c r="HL236" s="201"/>
      <c r="HM236" s="201"/>
      <c r="HN236" s="201"/>
      <c r="HO236" s="201"/>
      <c r="HP236" s="201">
        <f t="shared" si="211"/>
        <v>0</v>
      </c>
      <c r="HQ236" s="201"/>
      <c r="HR236" s="201"/>
      <c r="HS236" s="203"/>
      <c r="HT236" s="201"/>
      <c r="HU236" s="201"/>
      <c r="HV236" s="201"/>
      <c r="HW236" s="201">
        <f t="shared" si="212"/>
        <v>20</v>
      </c>
      <c r="HX236" s="201"/>
      <c r="HY236" s="201"/>
      <c r="HZ236" s="203"/>
      <c r="IA236" s="201"/>
      <c r="IB236" s="201"/>
      <c r="IC236" s="201"/>
      <c r="ID236" s="201">
        <f t="shared" si="213"/>
        <v>0</v>
      </c>
      <c r="IE236" s="201"/>
      <c r="IF236" s="201"/>
      <c r="IG236" s="203"/>
      <c r="IH236" s="201"/>
      <c r="II236" s="201"/>
      <c r="IJ236" s="201"/>
      <c r="IK236" s="201">
        <f t="shared" si="214"/>
        <v>0</v>
      </c>
      <c r="IL236" s="201"/>
      <c r="IM236" s="201"/>
      <c r="IN236" s="203"/>
      <c r="IO236" s="201"/>
      <c r="IP236" s="201"/>
      <c r="IQ236" s="201"/>
      <c r="IR236" s="201">
        <f t="shared" si="215"/>
        <v>0</v>
      </c>
      <c r="IS236" s="201"/>
      <c r="IT236" s="201"/>
      <c r="IU236" s="203"/>
      <c r="IV236" s="201"/>
      <c r="IW236" s="201"/>
      <c r="IX236" s="201"/>
      <c r="IY236" s="201">
        <f t="shared" si="216"/>
        <v>0</v>
      </c>
      <c r="IZ236" s="201"/>
      <c r="JA236" s="201"/>
      <c r="JB236" s="201"/>
      <c r="JC236" s="201"/>
      <c r="JD236" s="201"/>
      <c r="JE236" s="201"/>
      <c r="JF236" s="201">
        <f t="shared" si="217"/>
        <v>0</v>
      </c>
      <c r="JG236" s="201"/>
      <c r="JH236" s="201"/>
      <c r="JI236" s="203"/>
      <c r="JJ236" s="201"/>
      <c r="JK236" s="201"/>
      <c r="JL236" s="201"/>
      <c r="JM236" s="201" t="e">
        <f t="shared" si="218"/>
        <v>#REF!</v>
      </c>
      <c r="JN236" s="201"/>
      <c r="JO236" s="201"/>
      <c r="JP236" s="203"/>
      <c r="JQ236" s="201"/>
      <c r="JR236" s="201"/>
      <c r="JS236" s="201"/>
      <c r="JT236" s="201">
        <f t="shared" si="219"/>
        <v>0</v>
      </c>
      <c r="JU236" s="201"/>
      <c r="JV236" s="201"/>
      <c r="JW236" s="203"/>
      <c r="JX236" s="201"/>
      <c r="JY236" s="201"/>
      <c r="JZ236" s="201"/>
      <c r="KA236" s="201">
        <f t="shared" si="220"/>
        <v>0</v>
      </c>
      <c r="KB236" s="201"/>
      <c r="KC236" s="201"/>
      <c r="KD236" s="203"/>
      <c r="KE236" s="201"/>
      <c r="KF236" s="201"/>
      <c r="KG236" s="201"/>
      <c r="KH236" s="201">
        <f t="shared" si="221"/>
        <v>0</v>
      </c>
      <c r="KI236" s="201"/>
      <c r="KJ236" s="201"/>
      <c r="KK236" s="203"/>
      <c r="KL236" s="201"/>
      <c r="KM236" s="201"/>
      <c r="KN236" s="201"/>
      <c r="KO236" s="201">
        <f t="shared" si="222"/>
        <v>0</v>
      </c>
      <c r="KP236" s="201"/>
      <c r="KQ236" s="201"/>
      <c r="KR236" s="201"/>
      <c r="KS236" s="201"/>
      <c r="KT236" s="201"/>
      <c r="KU236" s="201"/>
      <c r="KV236" s="201">
        <f t="shared" si="223"/>
        <v>0</v>
      </c>
      <c r="KW236" s="201"/>
      <c r="KX236" s="201"/>
      <c r="KY236" s="203"/>
      <c r="KZ236" s="201"/>
      <c r="LA236" s="201"/>
      <c r="LB236" s="201"/>
      <c r="LC236" s="201" t="str">
        <f t="shared" si="224"/>
        <v/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>
        <f t="shared" si="205"/>
        <v>0</v>
      </c>
      <c r="GA237" s="201"/>
      <c r="GB237" s="201"/>
      <c r="GC237" s="203"/>
      <c r="GD237" s="201"/>
      <c r="GE237" s="201"/>
      <c r="GF237" s="201"/>
      <c r="GG237" s="201">
        <f t="shared" si="206"/>
        <v>0</v>
      </c>
      <c r="GH237" s="201"/>
      <c r="GI237" s="201"/>
      <c r="GJ237" s="203"/>
      <c r="GK237" s="201"/>
      <c r="GL237" s="201"/>
      <c r="GM237" s="201"/>
      <c r="GN237" s="201">
        <f t="shared" si="207"/>
        <v>0</v>
      </c>
      <c r="GO237" s="201"/>
      <c r="GP237" s="201"/>
      <c r="GQ237" s="203"/>
      <c r="GR237" s="201"/>
      <c r="GS237" s="201"/>
      <c r="GT237" s="201"/>
      <c r="GU237" s="201">
        <f t="shared" si="208"/>
        <v>0</v>
      </c>
      <c r="GV237" s="201"/>
      <c r="GW237" s="201"/>
      <c r="GX237" s="203"/>
      <c r="GY237" s="201"/>
      <c r="GZ237" s="201"/>
      <c r="HA237" s="201"/>
      <c r="HB237" s="201">
        <f t="shared" si="209"/>
        <v>0</v>
      </c>
      <c r="HC237" s="201"/>
      <c r="HD237" s="201"/>
      <c r="HE237" s="203"/>
      <c r="HF237" s="201"/>
      <c r="HG237" s="201"/>
      <c r="HH237" s="201"/>
      <c r="HI237" s="201">
        <f t="shared" si="210"/>
        <v>0</v>
      </c>
      <c r="HJ237" s="201"/>
      <c r="HK237" s="201"/>
      <c r="HL237" s="201"/>
      <c r="HM237" s="201"/>
      <c r="HN237" s="201"/>
      <c r="HO237" s="201"/>
      <c r="HP237" s="201">
        <f t="shared" si="211"/>
        <v>0</v>
      </c>
      <c r="HQ237" s="201"/>
      <c r="HR237" s="201"/>
      <c r="HS237" s="203"/>
      <c r="HT237" s="201"/>
      <c r="HU237" s="201"/>
      <c r="HV237" s="201"/>
      <c r="HW237" s="201">
        <f t="shared" si="212"/>
        <v>0</v>
      </c>
      <c r="HX237" s="201"/>
      <c r="HY237" s="201"/>
      <c r="HZ237" s="203"/>
      <c r="IA237" s="201"/>
      <c r="IB237" s="201"/>
      <c r="IC237" s="201"/>
      <c r="ID237" s="201">
        <f t="shared" si="213"/>
        <v>0</v>
      </c>
      <c r="IE237" s="201"/>
      <c r="IF237" s="201"/>
      <c r="IG237" s="203"/>
      <c r="IH237" s="201"/>
      <c r="II237" s="201"/>
      <c r="IJ237" s="201"/>
      <c r="IK237" s="201">
        <f t="shared" si="214"/>
        <v>0</v>
      </c>
      <c r="IL237" s="201"/>
      <c r="IM237" s="201"/>
      <c r="IN237" s="203"/>
      <c r="IO237" s="201"/>
      <c r="IP237" s="201"/>
      <c r="IQ237" s="201"/>
      <c r="IR237" s="201">
        <f t="shared" si="215"/>
        <v>0</v>
      </c>
      <c r="IS237" s="201"/>
      <c r="IT237" s="201"/>
      <c r="IU237" s="203"/>
      <c r="IV237" s="201"/>
      <c r="IW237" s="201"/>
      <c r="IX237" s="201"/>
      <c r="IY237" s="201">
        <f t="shared" si="216"/>
        <v>0</v>
      </c>
      <c r="IZ237" s="201"/>
      <c r="JA237" s="201"/>
      <c r="JB237" s="201"/>
      <c r="JC237" s="201"/>
      <c r="JD237" s="201"/>
      <c r="JE237" s="201"/>
      <c r="JF237" s="201">
        <f t="shared" si="217"/>
        <v>0</v>
      </c>
      <c r="JG237" s="201"/>
      <c r="JH237" s="201"/>
      <c r="JI237" s="203"/>
      <c r="JJ237" s="201"/>
      <c r="JK237" s="201"/>
      <c r="JL237" s="201"/>
      <c r="JM237" s="201" t="e">
        <f t="shared" si="218"/>
        <v>#REF!</v>
      </c>
      <c r="JN237" s="201"/>
      <c r="JO237" s="201"/>
      <c r="JP237" s="203"/>
      <c r="JQ237" s="201"/>
      <c r="JR237" s="201"/>
      <c r="JS237" s="201"/>
      <c r="JT237" s="201">
        <f t="shared" si="219"/>
        <v>0</v>
      </c>
      <c r="JU237" s="201"/>
      <c r="JV237" s="201"/>
      <c r="JW237" s="203"/>
      <c r="JX237" s="201"/>
      <c r="JY237" s="201"/>
      <c r="JZ237" s="201"/>
      <c r="KA237" s="201">
        <f t="shared" si="220"/>
        <v>0</v>
      </c>
      <c r="KB237" s="201"/>
      <c r="KC237" s="201"/>
      <c r="KD237" s="203"/>
      <c r="KE237" s="201"/>
      <c r="KF237" s="201"/>
      <c r="KG237" s="201"/>
      <c r="KH237" s="201">
        <f t="shared" si="221"/>
        <v>0</v>
      </c>
      <c r="KI237" s="201"/>
      <c r="KJ237" s="201"/>
      <c r="KK237" s="203"/>
      <c r="KL237" s="201"/>
      <c r="KM237" s="201"/>
      <c r="KN237" s="201"/>
      <c r="KO237" s="201">
        <f t="shared" si="222"/>
        <v>0</v>
      </c>
      <c r="KP237" s="201"/>
      <c r="KQ237" s="201"/>
      <c r="KR237" s="201"/>
      <c r="KS237" s="201"/>
      <c r="KT237" s="201"/>
      <c r="KU237" s="201"/>
      <c r="KV237" s="201">
        <f t="shared" si="223"/>
        <v>0</v>
      </c>
      <c r="KW237" s="201"/>
      <c r="KX237" s="201"/>
      <c r="KY237" s="203"/>
      <c r="KZ237" s="201"/>
      <c r="LA237" s="201"/>
      <c r="LB237" s="201"/>
      <c r="LC237" s="201" t="str">
        <f t="shared" si="224"/>
        <v/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>
        <f t="shared" si="205"/>
        <v>0</v>
      </c>
      <c r="GA238" s="201"/>
      <c r="GB238" s="201"/>
      <c r="GC238" s="203"/>
      <c r="GD238" s="201"/>
      <c r="GE238" s="201"/>
      <c r="GF238" s="201"/>
      <c r="GG238" s="201">
        <f t="shared" si="206"/>
        <v>20</v>
      </c>
      <c r="GH238" s="201"/>
      <c r="GI238" s="201"/>
      <c r="GJ238" s="203"/>
      <c r="GK238" s="201"/>
      <c r="GL238" s="201"/>
      <c r="GM238" s="201"/>
      <c r="GN238" s="201">
        <f t="shared" si="207"/>
        <v>30</v>
      </c>
      <c r="GO238" s="201"/>
      <c r="GP238" s="201"/>
      <c r="GQ238" s="203"/>
      <c r="GR238" s="201"/>
      <c r="GS238" s="201"/>
      <c r="GT238" s="201"/>
      <c r="GU238" s="201">
        <f t="shared" si="208"/>
        <v>0</v>
      </c>
      <c r="GV238" s="201"/>
      <c r="GW238" s="201"/>
      <c r="GX238" s="203"/>
      <c r="GY238" s="201"/>
      <c r="GZ238" s="201"/>
      <c r="HA238" s="201"/>
      <c r="HB238" s="201">
        <f t="shared" si="209"/>
        <v>20</v>
      </c>
      <c r="HC238" s="201"/>
      <c r="HD238" s="201"/>
      <c r="HE238" s="203"/>
      <c r="HF238" s="201"/>
      <c r="HG238" s="201"/>
      <c r="HH238" s="201"/>
      <c r="HI238" s="201">
        <f t="shared" si="210"/>
        <v>0</v>
      </c>
      <c r="HJ238" s="201"/>
      <c r="HK238" s="201"/>
      <c r="HL238" s="201"/>
      <c r="HM238" s="201"/>
      <c r="HN238" s="201"/>
      <c r="HO238" s="201"/>
      <c r="HP238" s="201">
        <f t="shared" si="211"/>
        <v>0</v>
      </c>
      <c r="HQ238" s="201"/>
      <c r="HR238" s="201"/>
      <c r="HS238" s="203"/>
      <c r="HT238" s="201"/>
      <c r="HU238" s="201"/>
      <c r="HV238" s="201"/>
      <c r="HW238" s="201">
        <f t="shared" si="212"/>
        <v>20</v>
      </c>
      <c r="HX238" s="201"/>
      <c r="HY238" s="201"/>
      <c r="HZ238" s="203"/>
      <c r="IA238" s="201"/>
      <c r="IB238" s="201"/>
      <c r="IC238" s="201"/>
      <c r="ID238" s="201">
        <f t="shared" si="213"/>
        <v>0</v>
      </c>
      <c r="IE238" s="201"/>
      <c r="IF238" s="201"/>
      <c r="IG238" s="203"/>
      <c r="IH238" s="201"/>
      <c r="II238" s="201"/>
      <c r="IJ238" s="201"/>
      <c r="IK238" s="201">
        <f t="shared" si="214"/>
        <v>0</v>
      </c>
      <c r="IL238" s="201"/>
      <c r="IM238" s="201"/>
      <c r="IN238" s="203"/>
      <c r="IO238" s="201"/>
      <c r="IP238" s="201"/>
      <c r="IQ238" s="201"/>
      <c r="IR238" s="201">
        <f t="shared" si="215"/>
        <v>20</v>
      </c>
      <c r="IS238" s="201"/>
      <c r="IT238" s="201"/>
      <c r="IU238" s="203"/>
      <c r="IV238" s="201"/>
      <c r="IW238" s="201"/>
      <c r="IX238" s="201"/>
      <c r="IY238" s="201">
        <f t="shared" si="216"/>
        <v>0</v>
      </c>
      <c r="IZ238" s="201"/>
      <c r="JA238" s="201"/>
      <c r="JB238" s="201"/>
      <c r="JC238" s="201"/>
      <c r="JD238" s="201"/>
      <c r="JE238" s="201"/>
      <c r="JF238" s="201">
        <f t="shared" si="217"/>
        <v>30</v>
      </c>
      <c r="JG238" s="201"/>
      <c r="JH238" s="201"/>
      <c r="JI238" s="203"/>
      <c r="JJ238" s="201"/>
      <c r="JK238" s="201"/>
      <c r="JL238" s="201"/>
      <c r="JM238" s="201" t="e">
        <f t="shared" si="218"/>
        <v>#REF!</v>
      </c>
      <c r="JN238" s="201"/>
      <c r="JO238" s="201"/>
      <c r="JP238" s="203"/>
      <c r="JQ238" s="201"/>
      <c r="JR238" s="201"/>
      <c r="JS238" s="201"/>
      <c r="JT238" s="201">
        <f t="shared" si="219"/>
        <v>20</v>
      </c>
      <c r="JU238" s="201"/>
      <c r="JV238" s="201"/>
      <c r="JW238" s="203"/>
      <c r="JX238" s="201"/>
      <c r="JY238" s="201"/>
      <c r="JZ238" s="201"/>
      <c r="KA238" s="201">
        <f t="shared" si="220"/>
        <v>0</v>
      </c>
      <c r="KB238" s="201"/>
      <c r="KC238" s="201"/>
      <c r="KD238" s="203"/>
      <c r="KE238" s="201"/>
      <c r="KF238" s="201"/>
      <c r="KG238" s="201"/>
      <c r="KH238" s="201">
        <f t="shared" si="221"/>
        <v>30</v>
      </c>
      <c r="KI238" s="201"/>
      <c r="KJ238" s="201"/>
      <c r="KK238" s="203"/>
      <c r="KL238" s="201"/>
      <c r="KM238" s="201"/>
      <c r="KN238" s="201"/>
      <c r="KO238" s="201">
        <f t="shared" si="222"/>
        <v>0</v>
      </c>
      <c r="KP238" s="201"/>
      <c r="KQ238" s="201"/>
      <c r="KR238" s="201"/>
      <c r="KS238" s="201"/>
      <c r="KT238" s="201"/>
      <c r="KU238" s="201"/>
      <c r="KV238" s="201">
        <f t="shared" si="223"/>
        <v>0</v>
      </c>
      <c r="KW238" s="201"/>
      <c r="KX238" s="201"/>
      <c r="KY238" s="203"/>
      <c r="KZ238" s="201"/>
      <c r="LA238" s="201"/>
      <c r="LB238" s="201"/>
      <c r="LC238" s="201" t="str">
        <f t="shared" si="224"/>
        <v/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>
        <f t="shared" si="205"/>
        <v>0</v>
      </c>
      <c r="GA239" s="201"/>
      <c r="GB239" s="201"/>
      <c r="GC239" s="203"/>
      <c r="GD239" s="201"/>
      <c r="GE239" s="201"/>
      <c r="GF239" s="201"/>
      <c r="GG239" s="201">
        <f t="shared" si="206"/>
        <v>0</v>
      </c>
      <c r="GH239" s="201"/>
      <c r="GI239" s="201"/>
      <c r="GJ239" s="203"/>
      <c r="GK239" s="201"/>
      <c r="GL239" s="201"/>
      <c r="GM239" s="201"/>
      <c r="GN239" s="201">
        <f t="shared" si="207"/>
        <v>0</v>
      </c>
      <c r="GO239" s="201"/>
      <c r="GP239" s="201"/>
      <c r="GQ239" s="203"/>
      <c r="GR239" s="201"/>
      <c r="GS239" s="201"/>
      <c r="GT239" s="201"/>
      <c r="GU239" s="201">
        <f t="shared" si="208"/>
        <v>0</v>
      </c>
      <c r="GV239" s="201"/>
      <c r="GW239" s="201"/>
      <c r="GX239" s="203"/>
      <c r="GY239" s="201"/>
      <c r="GZ239" s="201"/>
      <c r="HA239" s="201"/>
      <c r="HB239" s="201">
        <f t="shared" si="209"/>
        <v>0</v>
      </c>
      <c r="HC239" s="201"/>
      <c r="HD239" s="201"/>
      <c r="HE239" s="203"/>
      <c r="HF239" s="201"/>
      <c r="HG239" s="201"/>
      <c r="HH239" s="201"/>
      <c r="HI239" s="201">
        <f t="shared" si="210"/>
        <v>0</v>
      </c>
      <c r="HJ239" s="201"/>
      <c r="HK239" s="201"/>
      <c r="HL239" s="201"/>
      <c r="HM239" s="201"/>
      <c r="HN239" s="201"/>
      <c r="HO239" s="201"/>
      <c r="HP239" s="201">
        <f t="shared" si="211"/>
        <v>20</v>
      </c>
      <c r="HQ239" s="201"/>
      <c r="HR239" s="201"/>
      <c r="HS239" s="203"/>
      <c r="HT239" s="201"/>
      <c r="HU239" s="201"/>
      <c r="HV239" s="201"/>
      <c r="HW239" s="201">
        <f t="shared" si="212"/>
        <v>20</v>
      </c>
      <c r="HX239" s="201"/>
      <c r="HY239" s="201"/>
      <c r="HZ239" s="203"/>
      <c r="IA239" s="201"/>
      <c r="IB239" s="201"/>
      <c r="IC239" s="201"/>
      <c r="ID239" s="201">
        <f t="shared" si="213"/>
        <v>0</v>
      </c>
      <c r="IE239" s="201"/>
      <c r="IF239" s="201"/>
      <c r="IG239" s="203"/>
      <c r="IH239" s="201"/>
      <c r="II239" s="201"/>
      <c r="IJ239" s="201"/>
      <c r="IK239" s="201">
        <f t="shared" si="214"/>
        <v>0</v>
      </c>
      <c r="IL239" s="201"/>
      <c r="IM239" s="201"/>
      <c r="IN239" s="203"/>
      <c r="IO239" s="201"/>
      <c r="IP239" s="201"/>
      <c r="IQ239" s="201"/>
      <c r="IR239" s="201">
        <f t="shared" si="215"/>
        <v>0</v>
      </c>
      <c r="IS239" s="201"/>
      <c r="IT239" s="201"/>
      <c r="IU239" s="203"/>
      <c r="IV239" s="201"/>
      <c r="IW239" s="201"/>
      <c r="IX239" s="201"/>
      <c r="IY239" s="201">
        <f t="shared" si="216"/>
        <v>0</v>
      </c>
      <c r="IZ239" s="201"/>
      <c r="JA239" s="201"/>
      <c r="JB239" s="201"/>
      <c r="JC239" s="201"/>
      <c r="JD239" s="201"/>
      <c r="JE239" s="201"/>
      <c r="JF239" s="201">
        <f t="shared" si="217"/>
        <v>20</v>
      </c>
      <c r="JG239" s="201"/>
      <c r="JH239" s="201"/>
      <c r="JI239" s="203"/>
      <c r="JJ239" s="201"/>
      <c r="JK239" s="201"/>
      <c r="JL239" s="201"/>
      <c r="JM239" s="201" t="e">
        <f t="shared" si="218"/>
        <v>#REF!</v>
      </c>
      <c r="JN239" s="201"/>
      <c r="JO239" s="201"/>
      <c r="JP239" s="203"/>
      <c r="JQ239" s="201"/>
      <c r="JR239" s="201"/>
      <c r="JS239" s="201"/>
      <c r="JT239" s="201">
        <f t="shared" si="219"/>
        <v>0</v>
      </c>
      <c r="JU239" s="201"/>
      <c r="JV239" s="201"/>
      <c r="JW239" s="203"/>
      <c r="JX239" s="201"/>
      <c r="JY239" s="201"/>
      <c r="JZ239" s="201"/>
      <c r="KA239" s="201">
        <f t="shared" si="220"/>
        <v>0</v>
      </c>
      <c r="KB239" s="201"/>
      <c r="KC239" s="201"/>
      <c r="KD239" s="203"/>
      <c r="KE239" s="201"/>
      <c r="KF239" s="201"/>
      <c r="KG239" s="201"/>
      <c r="KH239" s="201">
        <f t="shared" si="221"/>
        <v>0</v>
      </c>
      <c r="KI239" s="201"/>
      <c r="KJ239" s="201"/>
      <c r="KK239" s="203"/>
      <c r="KL239" s="201"/>
      <c r="KM239" s="201"/>
      <c r="KN239" s="201"/>
      <c r="KO239" s="201">
        <f t="shared" si="222"/>
        <v>0</v>
      </c>
      <c r="KP239" s="201"/>
      <c r="KQ239" s="201"/>
      <c r="KR239" s="201"/>
      <c r="KS239" s="201"/>
      <c r="KT239" s="201"/>
      <c r="KU239" s="201"/>
      <c r="KV239" s="201">
        <f t="shared" si="223"/>
        <v>20</v>
      </c>
      <c r="KW239" s="201"/>
      <c r="KX239" s="201"/>
      <c r="KY239" s="203"/>
      <c r="KZ239" s="201"/>
      <c r="LA239" s="201"/>
      <c r="LB239" s="201"/>
      <c r="LC239" s="201" t="str">
        <f t="shared" si="224"/>
        <v/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>
        <f t="shared" si="205"/>
        <v>0</v>
      </c>
      <c r="GA240" s="201"/>
      <c r="GB240" s="201"/>
      <c r="GC240" s="203"/>
      <c r="GD240" s="201"/>
      <c r="GE240" s="201"/>
      <c r="GF240" s="201"/>
      <c r="GG240" s="201">
        <f t="shared" si="206"/>
        <v>0</v>
      </c>
      <c r="GH240" s="201"/>
      <c r="GI240" s="201"/>
      <c r="GJ240" s="203"/>
      <c r="GK240" s="201"/>
      <c r="GL240" s="201"/>
      <c r="GM240" s="201"/>
      <c r="GN240" s="201">
        <f t="shared" si="207"/>
        <v>0</v>
      </c>
      <c r="GO240" s="201"/>
      <c r="GP240" s="201"/>
      <c r="GQ240" s="203"/>
      <c r="GR240" s="201"/>
      <c r="GS240" s="201"/>
      <c r="GT240" s="201"/>
      <c r="GU240" s="201">
        <f t="shared" si="208"/>
        <v>0</v>
      </c>
      <c r="GV240" s="201"/>
      <c r="GW240" s="201"/>
      <c r="GX240" s="203"/>
      <c r="GY240" s="201"/>
      <c r="GZ240" s="201"/>
      <c r="HA240" s="201"/>
      <c r="HB240" s="201">
        <f t="shared" si="209"/>
        <v>0</v>
      </c>
      <c r="HC240" s="201"/>
      <c r="HD240" s="201"/>
      <c r="HE240" s="203"/>
      <c r="HF240" s="201"/>
      <c r="HG240" s="201"/>
      <c r="HH240" s="201"/>
      <c r="HI240" s="201">
        <f t="shared" si="210"/>
        <v>0</v>
      </c>
      <c r="HJ240" s="201"/>
      <c r="HK240" s="201"/>
      <c r="HL240" s="201"/>
      <c r="HM240" s="201"/>
      <c r="HN240" s="201"/>
      <c r="HO240" s="201"/>
      <c r="HP240" s="201">
        <f t="shared" si="211"/>
        <v>0</v>
      </c>
      <c r="HQ240" s="201"/>
      <c r="HR240" s="201"/>
      <c r="HS240" s="203"/>
      <c r="HT240" s="201"/>
      <c r="HU240" s="201"/>
      <c r="HV240" s="201"/>
      <c r="HW240" s="201">
        <f t="shared" si="212"/>
        <v>0</v>
      </c>
      <c r="HX240" s="201"/>
      <c r="HY240" s="201"/>
      <c r="HZ240" s="203"/>
      <c r="IA240" s="201"/>
      <c r="IB240" s="201"/>
      <c r="IC240" s="201"/>
      <c r="ID240" s="201">
        <f t="shared" si="213"/>
        <v>0</v>
      </c>
      <c r="IE240" s="201"/>
      <c r="IF240" s="201"/>
      <c r="IG240" s="203"/>
      <c r="IH240" s="201"/>
      <c r="II240" s="201"/>
      <c r="IJ240" s="201"/>
      <c r="IK240" s="201">
        <f t="shared" si="214"/>
        <v>0</v>
      </c>
      <c r="IL240" s="201"/>
      <c r="IM240" s="201"/>
      <c r="IN240" s="203"/>
      <c r="IO240" s="201"/>
      <c r="IP240" s="201"/>
      <c r="IQ240" s="201"/>
      <c r="IR240" s="201">
        <f t="shared" si="215"/>
        <v>0</v>
      </c>
      <c r="IS240" s="201"/>
      <c r="IT240" s="201"/>
      <c r="IU240" s="203"/>
      <c r="IV240" s="201"/>
      <c r="IW240" s="201"/>
      <c r="IX240" s="201"/>
      <c r="IY240" s="201">
        <f t="shared" si="216"/>
        <v>0</v>
      </c>
      <c r="IZ240" s="201"/>
      <c r="JA240" s="201"/>
      <c r="JB240" s="201"/>
      <c r="JC240" s="201"/>
      <c r="JD240" s="201"/>
      <c r="JE240" s="201"/>
      <c r="JF240" s="201">
        <f t="shared" si="217"/>
        <v>0</v>
      </c>
      <c r="JG240" s="201"/>
      <c r="JH240" s="201"/>
      <c r="JI240" s="203"/>
      <c r="JJ240" s="201"/>
      <c r="JK240" s="201"/>
      <c r="JL240" s="201"/>
      <c r="JM240" s="201" t="e">
        <f t="shared" si="218"/>
        <v>#REF!</v>
      </c>
      <c r="JN240" s="201"/>
      <c r="JO240" s="201"/>
      <c r="JP240" s="203"/>
      <c r="JQ240" s="201"/>
      <c r="JR240" s="201"/>
      <c r="JS240" s="201"/>
      <c r="JT240" s="201">
        <f t="shared" si="219"/>
        <v>0</v>
      </c>
      <c r="JU240" s="201"/>
      <c r="JV240" s="201"/>
      <c r="JW240" s="203"/>
      <c r="JX240" s="201"/>
      <c r="JY240" s="201"/>
      <c r="JZ240" s="201"/>
      <c r="KA240" s="201">
        <f t="shared" si="220"/>
        <v>0</v>
      </c>
      <c r="KB240" s="201"/>
      <c r="KC240" s="201"/>
      <c r="KD240" s="203"/>
      <c r="KE240" s="201"/>
      <c r="KF240" s="201"/>
      <c r="KG240" s="201"/>
      <c r="KH240" s="201">
        <f t="shared" si="221"/>
        <v>0</v>
      </c>
      <c r="KI240" s="201"/>
      <c r="KJ240" s="201"/>
      <c r="KK240" s="203"/>
      <c r="KL240" s="201"/>
      <c r="KM240" s="201"/>
      <c r="KN240" s="201"/>
      <c r="KO240" s="201">
        <f t="shared" si="222"/>
        <v>0</v>
      </c>
      <c r="KP240" s="201"/>
      <c r="KQ240" s="201"/>
      <c r="KR240" s="201"/>
      <c r="KS240" s="201"/>
      <c r="KT240" s="201"/>
      <c r="KU240" s="201"/>
      <c r="KV240" s="201">
        <f t="shared" si="223"/>
        <v>0</v>
      </c>
      <c r="KW240" s="201"/>
      <c r="KX240" s="201"/>
      <c r="KY240" s="203"/>
      <c r="KZ240" s="201"/>
      <c r="LA240" s="201"/>
      <c r="LB240" s="201"/>
      <c r="LC240" s="201" t="str">
        <f t="shared" si="224"/>
        <v/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>
        <f t="shared" si="205"/>
        <v>0</v>
      </c>
      <c r="GA241" s="201"/>
      <c r="GB241" s="201"/>
      <c r="GC241" s="203"/>
      <c r="GD241" s="201"/>
      <c r="GE241" s="201"/>
      <c r="GF241" s="201"/>
      <c r="GG241" s="201">
        <f t="shared" si="206"/>
        <v>0</v>
      </c>
      <c r="GH241" s="201"/>
      <c r="GI241" s="201"/>
      <c r="GJ241" s="203"/>
      <c r="GK241" s="201"/>
      <c r="GL241" s="201"/>
      <c r="GM241" s="201"/>
      <c r="GN241" s="201">
        <f t="shared" si="207"/>
        <v>0</v>
      </c>
      <c r="GO241" s="201"/>
      <c r="GP241" s="201"/>
      <c r="GQ241" s="203"/>
      <c r="GR241" s="201"/>
      <c r="GS241" s="201"/>
      <c r="GT241" s="201"/>
      <c r="GU241" s="201">
        <f t="shared" si="208"/>
        <v>0</v>
      </c>
      <c r="GV241" s="201"/>
      <c r="GW241" s="201"/>
      <c r="GX241" s="203"/>
      <c r="GY241" s="201"/>
      <c r="GZ241" s="201"/>
      <c r="HA241" s="201"/>
      <c r="HB241" s="201">
        <f t="shared" si="209"/>
        <v>0</v>
      </c>
      <c r="HC241" s="201"/>
      <c r="HD241" s="201"/>
      <c r="HE241" s="203"/>
      <c r="HF241" s="201"/>
      <c r="HG241" s="201"/>
      <c r="HH241" s="201"/>
      <c r="HI241" s="201">
        <f t="shared" si="210"/>
        <v>0</v>
      </c>
      <c r="HJ241" s="201"/>
      <c r="HK241" s="201"/>
      <c r="HL241" s="201"/>
      <c r="HM241" s="201"/>
      <c r="HN241" s="201"/>
      <c r="HO241" s="201"/>
      <c r="HP241" s="201">
        <f t="shared" si="211"/>
        <v>0</v>
      </c>
      <c r="HQ241" s="201"/>
      <c r="HR241" s="201"/>
      <c r="HS241" s="203"/>
      <c r="HT241" s="201"/>
      <c r="HU241" s="201"/>
      <c r="HV241" s="201"/>
      <c r="HW241" s="201">
        <f t="shared" si="212"/>
        <v>0</v>
      </c>
      <c r="HX241" s="201"/>
      <c r="HY241" s="201"/>
      <c r="HZ241" s="203"/>
      <c r="IA241" s="201"/>
      <c r="IB241" s="201"/>
      <c r="IC241" s="201"/>
      <c r="ID241" s="201">
        <f t="shared" si="213"/>
        <v>0</v>
      </c>
      <c r="IE241" s="201"/>
      <c r="IF241" s="201"/>
      <c r="IG241" s="203"/>
      <c r="IH241" s="201"/>
      <c r="II241" s="201"/>
      <c r="IJ241" s="201"/>
      <c r="IK241" s="201">
        <f t="shared" si="214"/>
        <v>0</v>
      </c>
      <c r="IL241" s="201"/>
      <c r="IM241" s="201"/>
      <c r="IN241" s="203"/>
      <c r="IO241" s="201"/>
      <c r="IP241" s="201"/>
      <c r="IQ241" s="201"/>
      <c r="IR241" s="201">
        <f t="shared" si="215"/>
        <v>0</v>
      </c>
      <c r="IS241" s="201"/>
      <c r="IT241" s="201"/>
      <c r="IU241" s="203"/>
      <c r="IV241" s="201"/>
      <c r="IW241" s="201"/>
      <c r="IX241" s="201"/>
      <c r="IY241" s="201">
        <f t="shared" si="216"/>
        <v>0</v>
      </c>
      <c r="IZ241" s="201"/>
      <c r="JA241" s="201"/>
      <c r="JB241" s="201"/>
      <c r="JC241" s="201"/>
      <c r="JD241" s="201"/>
      <c r="JE241" s="201"/>
      <c r="JF241" s="201">
        <f t="shared" si="217"/>
        <v>0</v>
      </c>
      <c r="JG241" s="201"/>
      <c r="JH241" s="201"/>
      <c r="JI241" s="203"/>
      <c r="JJ241" s="201"/>
      <c r="JK241" s="201"/>
      <c r="JL241" s="201"/>
      <c r="JM241" s="201" t="e">
        <f t="shared" si="218"/>
        <v>#REF!</v>
      </c>
      <c r="JN241" s="201"/>
      <c r="JO241" s="201"/>
      <c r="JP241" s="203"/>
      <c r="JQ241" s="201"/>
      <c r="JR241" s="201"/>
      <c r="JS241" s="201"/>
      <c r="JT241" s="201">
        <f t="shared" si="219"/>
        <v>0</v>
      </c>
      <c r="JU241" s="201"/>
      <c r="JV241" s="201"/>
      <c r="JW241" s="203"/>
      <c r="JX241" s="201"/>
      <c r="JY241" s="201"/>
      <c r="JZ241" s="201"/>
      <c r="KA241" s="201">
        <f t="shared" si="220"/>
        <v>0</v>
      </c>
      <c r="KB241" s="201"/>
      <c r="KC241" s="201"/>
      <c r="KD241" s="203"/>
      <c r="KE241" s="201"/>
      <c r="KF241" s="201"/>
      <c r="KG241" s="201"/>
      <c r="KH241" s="201">
        <f t="shared" si="221"/>
        <v>0</v>
      </c>
      <c r="KI241" s="201"/>
      <c r="KJ241" s="201"/>
      <c r="KK241" s="203"/>
      <c r="KL241" s="201"/>
      <c r="KM241" s="201"/>
      <c r="KN241" s="201"/>
      <c r="KO241" s="201">
        <f t="shared" si="222"/>
        <v>0</v>
      </c>
      <c r="KP241" s="201"/>
      <c r="KQ241" s="201"/>
      <c r="KR241" s="201"/>
      <c r="KS241" s="201"/>
      <c r="KT241" s="201"/>
      <c r="KU241" s="201"/>
      <c r="KV241" s="201">
        <f t="shared" si="223"/>
        <v>0</v>
      </c>
      <c r="KW241" s="201"/>
      <c r="KX241" s="201"/>
      <c r="KY241" s="203"/>
      <c r="KZ241" s="201"/>
      <c r="LA241" s="201"/>
      <c r="LB241" s="201"/>
      <c r="LC241" s="201" t="str">
        <f t="shared" si="224"/>
        <v/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>
        <f t="shared" si="205"/>
        <v>0</v>
      </c>
      <c r="GA242" s="201"/>
      <c r="GB242" s="201"/>
      <c r="GC242" s="203"/>
      <c r="GD242" s="201"/>
      <c r="GE242" s="201"/>
      <c r="GF242" s="201"/>
      <c r="GG242" s="201">
        <f t="shared" si="206"/>
        <v>0</v>
      </c>
      <c r="GH242" s="201"/>
      <c r="GI242" s="201"/>
      <c r="GJ242" s="203"/>
      <c r="GK242" s="201"/>
      <c r="GL242" s="201"/>
      <c r="GM242" s="201"/>
      <c r="GN242" s="201">
        <f t="shared" si="207"/>
        <v>0</v>
      </c>
      <c r="GO242" s="201"/>
      <c r="GP242" s="201"/>
      <c r="GQ242" s="203"/>
      <c r="GR242" s="201"/>
      <c r="GS242" s="201"/>
      <c r="GT242" s="201"/>
      <c r="GU242" s="201">
        <f t="shared" si="208"/>
        <v>0</v>
      </c>
      <c r="GV242" s="201"/>
      <c r="GW242" s="201"/>
      <c r="GX242" s="203"/>
      <c r="GY242" s="201"/>
      <c r="GZ242" s="201"/>
      <c r="HA242" s="201"/>
      <c r="HB242" s="201">
        <f t="shared" si="209"/>
        <v>20</v>
      </c>
      <c r="HC242" s="201"/>
      <c r="HD242" s="201"/>
      <c r="HE242" s="203"/>
      <c r="HF242" s="201"/>
      <c r="HG242" s="201"/>
      <c r="HH242" s="201"/>
      <c r="HI242" s="201">
        <f t="shared" si="210"/>
        <v>20</v>
      </c>
      <c r="HJ242" s="201"/>
      <c r="HK242" s="201"/>
      <c r="HL242" s="201"/>
      <c r="HM242" s="201"/>
      <c r="HN242" s="201"/>
      <c r="HO242" s="201"/>
      <c r="HP242" s="201">
        <f t="shared" si="211"/>
        <v>20</v>
      </c>
      <c r="HQ242" s="201"/>
      <c r="HR242" s="201"/>
      <c r="HS242" s="203"/>
      <c r="HT242" s="201"/>
      <c r="HU242" s="201"/>
      <c r="HV242" s="201"/>
      <c r="HW242" s="201">
        <f t="shared" si="212"/>
        <v>0</v>
      </c>
      <c r="HX242" s="201"/>
      <c r="HY242" s="201"/>
      <c r="HZ242" s="203"/>
      <c r="IA242" s="201"/>
      <c r="IB242" s="201"/>
      <c r="IC242" s="201"/>
      <c r="ID242" s="201">
        <f t="shared" si="213"/>
        <v>0</v>
      </c>
      <c r="IE242" s="201"/>
      <c r="IF242" s="201"/>
      <c r="IG242" s="203"/>
      <c r="IH242" s="201"/>
      <c r="II242" s="201"/>
      <c r="IJ242" s="201"/>
      <c r="IK242" s="201">
        <f t="shared" si="214"/>
        <v>0</v>
      </c>
      <c r="IL242" s="201"/>
      <c r="IM242" s="201"/>
      <c r="IN242" s="203"/>
      <c r="IO242" s="201"/>
      <c r="IP242" s="201"/>
      <c r="IQ242" s="201"/>
      <c r="IR242" s="201">
        <f t="shared" si="215"/>
        <v>0</v>
      </c>
      <c r="IS242" s="201"/>
      <c r="IT242" s="201"/>
      <c r="IU242" s="203"/>
      <c r="IV242" s="201"/>
      <c r="IW242" s="201"/>
      <c r="IX242" s="201"/>
      <c r="IY242" s="201">
        <f t="shared" si="216"/>
        <v>0</v>
      </c>
      <c r="IZ242" s="201"/>
      <c r="JA242" s="201"/>
      <c r="JB242" s="201"/>
      <c r="JC242" s="201"/>
      <c r="JD242" s="201"/>
      <c r="JE242" s="201"/>
      <c r="JF242" s="201">
        <f t="shared" si="217"/>
        <v>0</v>
      </c>
      <c r="JG242" s="201"/>
      <c r="JH242" s="201"/>
      <c r="JI242" s="203"/>
      <c r="JJ242" s="201"/>
      <c r="JK242" s="201"/>
      <c r="JL242" s="201"/>
      <c r="JM242" s="201" t="e">
        <f t="shared" si="218"/>
        <v>#REF!</v>
      </c>
      <c r="JN242" s="201"/>
      <c r="JO242" s="201"/>
      <c r="JP242" s="203"/>
      <c r="JQ242" s="201"/>
      <c r="JR242" s="201"/>
      <c r="JS242" s="201"/>
      <c r="JT242" s="201">
        <f t="shared" si="219"/>
        <v>0</v>
      </c>
      <c r="JU242" s="201"/>
      <c r="JV242" s="201"/>
      <c r="JW242" s="203"/>
      <c r="JX242" s="201"/>
      <c r="JY242" s="201"/>
      <c r="JZ242" s="201"/>
      <c r="KA242" s="201">
        <f t="shared" si="220"/>
        <v>0</v>
      </c>
      <c r="KB242" s="201"/>
      <c r="KC242" s="201"/>
      <c r="KD242" s="203"/>
      <c r="KE242" s="201"/>
      <c r="KF242" s="201"/>
      <c r="KG242" s="201"/>
      <c r="KH242" s="201">
        <f t="shared" si="221"/>
        <v>0</v>
      </c>
      <c r="KI242" s="201"/>
      <c r="KJ242" s="201"/>
      <c r="KK242" s="203"/>
      <c r="KL242" s="201"/>
      <c r="KM242" s="201"/>
      <c r="KN242" s="201"/>
      <c r="KO242" s="201">
        <f t="shared" si="222"/>
        <v>0</v>
      </c>
      <c r="KP242" s="201"/>
      <c r="KQ242" s="201"/>
      <c r="KR242" s="201"/>
      <c r="KS242" s="201"/>
      <c r="KT242" s="201"/>
      <c r="KU242" s="201"/>
      <c r="KV242" s="201">
        <f t="shared" si="223"/>
        <v>20</v>
      </c>
      <c r="KW242" s="201"/>
      <c r="KX242" s="201"/>
      <c r="KY242" s="203"/>
      <c r="KZ242" s="201"/>
      <c r="LA242" s="201"/>
      <c r="LB242" s="201"/>
      <c r="LC242" s="201" t="str">
        <f t="shared" si="224"/>
        <v/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>
        <f t="shared" si="205"/>
        <v>0</v>
      </c>
      <c r="GA243" s="201"/>
      <c r="GB243" s="201"/>
      <c r="GC243" s="203"/>
      <c r="GD243" s="201"/>
      <c r="GE243" s="201"/>
      <c r="GF243" s="201"/>
      <c r="GG243" s="201">
        <f t="shared" si="206"/>
        <v>0</v>
      </c>
      <c r="GH243" s="201"/>
      <c r="GI243" s="201"/>
      <c r="GJ243" s="203"/>
      <c r="GK243" s="201"/>
      <c r="GL243" s="201"/>
      <c r="GM243" s="201"/>
      <c r="GN243" s="201">
        <f t="shared" si="207"/>
        <v>30</v>
      </c>
      <c r="GO243" s="201"/>
      <c r="GP243" s="201"/>
      <c r="GQ243" s="203"/>
      <c r="GR243" s="201"/>
      <c r="GS243" s="201"/>
      <c r="GT243" s="201"/>
      <c r="GU243" s="201">
        <f t="shared" si="208"/>
        <v>0</v>
      </c>
      <c r="GV243" s="201"/>
      <c r="GW243" s="201"/>
      <c r="GX243" s="203"/>
      <c r="GY243" s="201"/>
      <c r="GZ243" s="201"/>
      <c r="HA243" s="201"/>
      <c r="HB243" s="201">
        <f t="shared" si="209"/>
        <v>0</v>
      </c>
      <c r="HC243" s="201"/>
      <c r="HD243" s="201"/>
      <c r="HE243" s="203"/>
      <c r="HF243" s="201"/>
      <c r="HG243" s="201"/>
      <c r="HH243" s="201"/>
      <c r="HI243" s="201">
        <f t="shared" si="210"/>
        <v>0</v>
      </c>
      <c r="HJ243" s="201"/>
      <c r="HK243" s="201"/>
      <c r="HL243" s="201"/>
      <c r="HM243" s="201"/>
      <c r="HN243" s="201"/>
      <c r="HO243" s="201"/>
      <c r="HP243" s="201">
        <f t="shared" si="211"/>
        <v>0</v>
      </c>
      <c r="HQ243" s="201"/>
      <c r="HR243" s="201"/>
      <c r="HS243" s="203"/>
      <c r="HT243" s="201"/>
      <c r="HU243" s="201"/>
      <c r="HV243" s="201"/>
      <c r="HW243" s="201">
        <f t="shared" si="212"/>
        <v>0</v>
      </c>
      <c r="HX243" s="201"/>
      <c r="HY243" s="201"/>
      <c r="HZ243" s="203"/>
      <c r="IA243" s="201"/>
      <c r="IB243" s="201"/>
      <c r="IC243" s="201"/>
      <c r="ID243" s="201">
        <f t="shared" si="213"/>
        <v>0</v>
      </c>
      <c r="IE243" s="201"/>
      <c r="IF243" s="201"/>
      <c r="IG243" s="203"/>
      <c r="IH243" s="201"/>
      <c r="II243" s="201"/>
      <c r="IJ243" s="201"/>
      <c r="IK243" s="201">
        <f t="shared" si="214"/>
        <v>0</v>
      </c>
      <c r="IL243" s="201"/>
      <c r="IM243" s="201"/>
      <c r="IN243" s="203"/>
      <c r="IO243" s="201"/>
      <c r="IP243" s="201"/>
      <c r="IQ243" s="201"/>
      <c r="IR243" s="201">
        <f t="shared" si="215"/>
        <v>0</v>
      </c>
      <c r="IS243" s="201"/>
      <c r="IT243" s="201"/>
      <c r="IU243" s="203"/>
      <c r="IV243" s="201"/>
      <c r="IW243" s="201"/>
      <c r="IX243" s="201"/>
      <c r="IY243" s="201">
        <f t="shared" si="216"/>
        <v>0</v>
      </c>
      <c r="IZ243" s="201"/>
      <c r="JA243" s="201"/>
      <c r="JB243" s="201"/>
      <c r="JC243" s="201"/>
      <c r="JD243" s="201"/>
      <c r="JE243" s="201"/>
      <c r="JF243" s="201">
        <f t="shared" si="217"/>
        <v>20</v>
      </c>
      <c r="JG243" s="201"/>
      <c r="JH243" s="201"/>
      <c r="JI243" s="203"/>
      <c r="JJ243" s="201"/>
      <c r="JK243" s="201"/>
      <c r="JL243" s="201"/>
      <c r="JM243" s="201" t="e">
        <f t="shared" si="218"/>
        <v>#REF!</v>
      </c>
      <c r="JN243" s="201"/>
      <c r="JO243" s="201"/>
      <c r="JP243" s="203"/>
      <c r="JQ243" s="201"/>
      <c r="JR243" s="201"/>
      <c r="JS243" s="201"/>
      <c r="JT243" s="201">
        <f t="shared" si="219"/>
        <v>20</v>
      </c>
      <c r="JU243" s="201"/>
      <c r="JV243" s="201"/>
      <c r="JW243" s="203"/>
      <c r="JX243" s="201"/>
      <c r="JY243" s="201"/>
      <c r="JZ243" s="201"/>
      <c r="KA243" s="201">
        <f t="shared" si="220"/>
        <v>0</v>
      </c>
      <c r="KB243" s="201"/>
      <c r="KC243" s="201"/>
      <c r="KD243" s="203"/>
      <c r="KE243" s="201"/>
      <c r="KF243" s="201"/>
      <c r="KG243" s="201"/>
      <c r="KH243" s="201">
        <f t="shared" si="221"/>
        <v>0</v>
      </c>
      <c r="KI243" s="201"/>
      <c r="KJ243" s="201"/>
      <c r="KK243" s="203"/>
      <c r="KL243" s="201"/>
      <c r="KM243" s="201"/>
      <c r="KN243" s="201"/>
      <c r="KO243" s="201">
        <f t="shared" si="222"/>
        <v>0</v>
      </c>
      <c r="KP243" s="201"/>
      <c r="KQ243" s="201"/>
      <c r="KR243" s="201"/>
      <c r="KS243" s="201"/>
      <c r="KT243" s="201"/>
      <c r="KU243" s="201"/>
      <c r="KV243" s="201">
        <f t="shared" si="223"/>
        <v>0</v>
      </c>
      <c r="KW243" s="201"/>
      <c r="KX243" s="201"/>
      <c r="KY243" s="203"/>
      <c r="KZ243" s="201"/>
      <c r="LA243" s="201"/>
      <c r="LB243" s="201"/>
      <c r="LC243" s="201" t="str">
        <f t="shared" si="224"/>
        <v/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>
        <f t="shared" si="205"/>
        <v>0</v>
      </c>
      <c r="GA244" s="201"/>
      <c r="GB244" s="201"/>
      <c r="GC244" s="203"/>
      <c r="GD244" s="201"/>
      <c r="GE244" s="201"/>
      <c r="GF244" s="201"/>
      <c r="GG244" s="201">
        <f t="shared" si="206"/>
        <v>0</v>
      </c>
      <c r="GH244" s="201"/>
      <c r="GI244" s="201"/>
      <c r="GJ244" s="203"/>
      <c r="GK244" s="201"/>
      <c r="GL244" s="201"/>
      <c r="GM244" s="201"/>
      <c r="GN244" s="201">
        <f t="shared" si="207"/>
        <v>0</v>
      </c>
      <c r="GO244" s="201"/>
      <c r="GP244" s="201"/>
      <c r="GQ244" s="203"/>
      <c r="GR244" s="201"/>
      <c r="GS244" s="201"/>
      <c r="GT244" s="201"/>
      <c r="GU244" s="201">
        <f t="shared" si="208"/>
        <v>0</v>
      </c>
      <c r="GV244" s="201"/>
      <c r="GW244" s="201"/>
      <c r="GX244" s="203"/>
      <c r="GY244" s="201"/>
      <c r="GZ244" s="201"/>
      <c r="HA244" s="201"/>
      <c r="HB244" s="201">
        <f t="shared" si="209"/>
        <v>0</v>
      </c>
      <c r="HC244" s="201"/>
      <c r="HD244" s="201"/>
      <c r="HE244" s="203"/>
      <c r="HF244" s="201"/>
      <c r="HG244" s="201"/>
      <c r="HH244" s="201"/>
      <c r="HI244" s="201">
        <f t="shared" si="210"/>
        <v>0</v>
      </c>
      <c r="HJ244" s="201"/>
      <c r="HK244" s="201"/>
      <c r="HL244" s="201"/>
      <c r="HM244" s="201"/>
      <c r="HN244" s="201"/>
      <c r="HO244" s="201"/>
      <c r="HP244" s="201">
        <f t="shared" si="211"/>
        <v>0</v>
      </c>
      <c r="HQ244" s="201"/>
      <c r="HR244" s="201"/>
      <c r="HS244" s="203"/>
      <c r="HT244" s="201"/>
      <c r="HU244" s="201"/>
      <c r="HV244" s="201"/>
      <c r="HW244" s="201">
        <f t="shared" si="212"/>
        <v>30</v>
      </c>
      <c r="HX244" s="201"/>
      <c r="HY244" s="201"/>
      <c r="HZ244" s="203"/>
      <c r="IA244" s="201"/>
      <c r="IB244" s="201"/>
      <c r="IC244" s="201"/>
      <c r="ID244" s="201">
        <f t="shared" si="213"/>
        <v>0</v>
      </c>
      <c r="IE244" s="201"/>
      <c r="IF244" s="201"/>
      <c r="IG244" s="203"/>
      <c r="IH244" s="201"/>
      <c r="II244" s="201"/>
      <c r="IJ244" s="201"/>
      <c r="IK244" s="201">
        <f t="shared" si="214"/>
        <v>0</v>
      </c>
      <c r="IL244" s="201"/>
      <c r="IM244" s="201"/>
      <c r="IN244" s="203"/>
      <c r="IO244" s="201"/>
      <c r="IP244" s="201"/>
      <c r="IQ244" s="201"/>
      <c r="IR244" s="201">
        <f t="shared" si="215"/>
        <v>0</v>
      </c>
      <c r="IS244" s="201"/>
      <c r="IT244" s="201"/>
      <c r="IU244" s="203"/>
      <c r="IV244" s="201"/>
      <c r="IW244" s="201"/>
      <c r="IX244" s="201"/>
      <c r="IY244" s="201">
        <f t="shared" si="216"/>
        <v>0</v>
      </c>
      <c r="IZ244" s="201"/>
      <c r="JA244" s="201"/>
      <c r="JB244" s="201"/>
      <c r="JC244" s="201"/>
      <c r="JD244" s="201"/>
      <c r="JE244" s="201"/>
      <c r="JF244" s="201">
        <f t="shared" si="217"/>
        <v>30</v>
      </c>
      <c r="JG244" s="201"/>
      <c r="JH244" s="201"/>
      <c r="JI244" s="203"/>
      <c r="JJ244" s="201"/>
      <c r="JK244" s="201"/>
      <c r="JL244" s="201"/>
      <c r="JM244" s="201" t="e">
        <f t="shared" si="218"/>
        <v>#REF!</v>
      </c>
      <c r="JN244" s="201"/>
      <c r="JO244" s="201"/>
      <c r="JP244" s="203"/>
      <c r="JQ244" s="201"/>
      <c r="JR244" s="201"/>
      <c r="JS244" s="201"/>
      <c r="JT244" s="201">
        <f t="shared" si="219"/>
        <v>0</v>
      </c>
      <c r="JU244" s="201"/>
      <c r="JV244" s="201"/>
      <c r="JW244" s="203"/>
      <c r="JX244" s="201"/>
      <c r="JY244" s="201"/>
      <c r="JZ244" s="201"/>
      <c r="KA244" s="201">
        <f t="shared" si="220"/>
        <v>0</v>
      </c>
      <c r="KB244" s="201"/>
      <c r="KC244" s="201"/>
      <c r="KD244" s="203"/>
      <c r="KE244" s="201"/>
      <c r="KF244" s="201"/>
      <c r="KG244" s="201"/>
      <c r="KH244" s="201">
        <f t="shared" si="221"/>
        <v>0</v>
      </c>
      <c r="KI244" s="201"/>
      <c r="KJ244" s="201"/>
      <c r="KK244" s="203"/>
      <c r="KL244" s="201"/>
      <c r="KM244" s="201"/>
      <c r="KN244" s="201"/>
      <c r="KO244" s="201">
        <f t="shared" si="222"/>
        <v>0</v>
      </c>
      <c r="KP244" s="201"/>
      <c r="KQ244" s="201"/>
      <c r="KR244" s="201"/>
      <c r="KS244" s="201"/>
      <c r="KT244" s="201"/>
      <c r="KU244" s="201"/>
      <c r="KV244" s="201">
        <f t="shared" si="223"/>
        <v>30</v>
      </c>
      <c r="KW244" s="201"/>
      <c r="KX244" s="201"/>
      <c r="KY244" s="203"/>
      <c r="KZ244" s="201"/>
      <c r="LA244" s="201"/>
      <c r="LB244" s="201"/>
      <c r="LC244" s="201" t="str">
        <f t="shared" si="224"/>
        <v/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>
        <f t="shared" si="205"/>
        <v>0</v>
      </c>
      <c r="GA245" s="201"/>
      <c r="GB245" s="201"/>
      <c r="GC245" s="203"/>
      <c r="GD245" s="201"/>
      <c r="GE245" s="201"/>
      <c r="GF245" s="201"/>
      <c r="GG245" s="201">
        <f t="shared" si="206"/>
        <v>0</v>
      </c>
      <c r="GH245" s="201"/>
      <c r="GI245" s="201"/>
      <c r="GJ245" s="203"/>
      <c r="GK245" s="201"/>
      <c r="GL245" s="201"/>
      <c r="GM245" s="201"/>
      <c r="GN245" s="201">
        <f t="shared" si="207"/>
        <v>0</v>
      </c>
      <c r="GO245" s="201"/>
      <c r="GP245" s="201"/>
      <c r="GQ245" s="203"/>
      <c r="GR245" s="201"/>
      <c r="GS245" s="201"/>
      <c r="GT245" s="201"/>
      <c r="GU245" s="201">
        <f t="shared" si="208"/>
        <v>0</v>
      </c>
      <c r="GV245" s="201"/>
      <c r="GW245" s="201"/>
      <c r="GX245" s="203"/>
      <c r="GY245" s="201"/>
      <c r="GZ245" s="201"/>
      <c r="HA245" s="201"/>
      <c r="HB245" s="201">
        <f t="shared" si="209"/>
        <v>20</v>
      </c>
      <c r="HC245" s="201"/>
      <c r="HD245" s="201"/>
      <c r="HE245" s="203"/>
      <c r="HF245" s="201"/>
      <c r="HG245" s="201"/>
      <c r="HH245" s="201"/>
      <c r="HI245" s="201">
        <f t="shared" si="210"/>
        <v>0</v>
      </c>
      <c r="HJ245" s="201"/>
      <c r="HK245" s="201"/>
      <c r="HL245" s="201"/>
      <c r="HM245" s="201"/>
      <c r="HN245" s="201"/>
      <c r="HO245" s="201"/>
      <c r="HP245" s="201">
        <f t="shared" si="211"/>
        <v>0</v>
      </c>
      <c r="HQ245" s="201"/>
      <c r="HR245" s="201"/>
      <c r="HS245" s="203"/>
      <c r="HT245" s="201"/>
      <c r="HU245" s="201"/>
      <c r="HV245" s="201"/>
      <c r="HW245" s="201">
        <f t="shared" si="212"/>
        <v>0</v>
      </c>
      <c r="HX245" s="201"/>
      <c r="HY245" s="201"/>
      <c r="HZ245" s="203"/>
      <c r="IA245" s="201"/>
      <c r="IB245" s="201"/>
      <c r="IC245" s="201"/>
      <c r="ID245" s="201">
        <f t="shared" si="213"/>
        <v>0</v>
      </c>
      <c r="IE245" s="201"/>
      <c r="IF245" s="201"/>
      <c r="IG245" s="203"/>
      <c r="IH245" s="201"/>
      <c r="II245" s="201"/>
      <c r="IJ245" s="201"/>
      <c r="IK245" s="201">
        <f t="shared" si="214"/>
        <v>0</v>
      </c>
      <c r="IL245" s="201"/>
      <c r="IM245" s="201"/>
      <c r="IN245" s="203"/>
      <c r="IO245" s="201"/>
      <c r="IP245" s="201"/>
      <c r="IQ245" s="201"/>
      <c r="IR245" s="201">
        <f t="shared" si="215"/>
        <v>20</v>
      </c>
      <c r="IS245" s="201"/>
      <c r="IT245" s="201"/>
      <c r="IU245" s="203"/>
      <c r="IV245" s="201"/>
      <c r="IW245" s="201"/>
      <c r="IX245" s="201"/>
      <c r="IY245" s="201">
        <f t="shared" si="216"/>
        <v>0</v>
      </c>
      <c r="IZ245" s="201"/>
      <c r="JA245" s="201"/>
      <c r="JB245" s="201"/>
      <c r="JC245" s="201"/>
      <c r="JD245" s="201"/>
      <c r="JE245" s="201"/>
      <c r="JF245" s="201">
        <f t="shared" si="217"/>
        <v>0</v>
      </c>
      <c r="JG245" s="201"/>
      <c r="JH245" s="201"/>
      <c r="JI245" s="203"/>
      <c r="JJ245" s="201"/>
      <c r="JK245" s="201"/>
      <c r="JL245" s="201"/>
      <c r="JM245" s="201" t="e">
        <f t="shared" si="218"/>
        <v>#REF!</v>
      </c>
      <c r="JN245" s="201"/>
      <c r="JO245" s="201"/>
      <c r="JP245" s="203"/>
      <c r="JQ245" s="201"/>
      <c r="JR245" s="201"/>
      <c r="JS245" s="201"/>
      <c r="JT245" s="201">
        <f t="shared" si="219"/>
        <v>0</v>
      </c>
      <c r="JU245" s="201"/>
      <c r="JV245" s="201"/>
      <c r="JW245" s="203"/>
      <c r="JX245" s="201"/>
      <c r="JY245" s="201"/>
      <c r="JZ245" s="201"/>
      <c r="KA245" s="201">
        <f t="shared" si="220"/>
        <v>0</v>
      </c>
      <c r="KB245" s="201"/>
      <c r="KC245" s="201"/>
      <c r="KD245" s="203"/>
      <c r="KE245" s="201"/>
      <c r="KF245" s="201"/>
      <c r="KG245" s="201"/>
      <c r="KH245" s="201">
        <f t="shared" si="221"/>
        <v>0</v>
      </c>
      <c r="KI245" s="201"/>
      <c r="KJ245" s="201"/>
      <c r="KK245" s="203"/>
      <c r="KL245" s="201"/>
      <c r="KM245" s="201"/>
      <c r="KN245" s="201"/>
      <c r="KO245" s="201">
        <f t="shared" si="222"/>
        <v>0</v>
      </c>
      <c r="KP245" s="201"/>
      <c r="KQ245" s="201"/>
      <c r="KR245" s="201"/>
      <c r="KS245" s="201"/>
      <c r="KT245" s="201"/>
      <c r="KU245" s="201"/>
      <c r="KV245" s="201">
        <f t="shared" si="223"/>
        <v>0</v>
      </c>
      <c r="KW245" s="201"/>
      <c r="KX245" s="201"/>
      <c r="KY245" s="203"/>
      <c r="KZ245" s="201"/>
      <c r="LA245" s="201"/>
      <c r="LB245" s="201"/>
      <c r="LC245" s="201" t="str">
        <f t="shared" si="224"/>
        <v/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>
        <f t="shared" si="205"/>
        <v>0</v>
      </c>
      <c r="GA246" s="201"/>
      <c r="GB246" s="201"/>
      <c r="GC246" s="203"/>
      <c r="GD246" s="201"/>
      <c r="GE246" s="201"/>
      <c r="GF246" s="201"/>
      <c r="GG246" s="201">
        <f t="shared" si="206"/>
        <v>0</v>
      </c>
      <c r="GH246" s="201"/>
      <c r="GI246" s="201"/>
      <c r="GJ246" s="203"/>
      <c r="GK246" s="201"/>
      <c r="GL246" s="201"/>
      <c r="GM246" s="201"/>
      <c r="GN246" s="201">
        <f t="shared" si="207"/>
        <v>30</v>
      </c>
      <c r="GO246" s="201"/>
      <c r="GP246" s="201"/>
      <c r="GQ246" s="203"/>
      <c r="GR246" s="201"/>
      <c r="GS246" s="201"/>
      <c r="GT246" s="201"/>
      <c r="GU246" s="201">
        <f t="shared" si="208"/>
        <v>0</v>
      </c>
      <c r="GV246" s="201"/>
      <c r="GW246" s="201"/>
      <c r="GX246" s="203"/>
      <c r="GY246" s="201"/>
      <c r="GZ246" s="201"/>
      <c r="HA246" s="201"/>
      <c r="HB246" s="201">
        <f t="shared" si="209"/>
        <v>0</v>
      </c>
      <c r="HC246" s="201"/>
      <c r="HD246" s="201"/>
      <c r="HE246" s="203"/>
      <c r="HF246" s="201"/>
      <c r="HG246" s="201"/>
      <c r="HH246" s="201"/>
      <c r="HI246" s="201">
        <f t="shared" si="210"/>
        <v>20</v>
      </c>
      <c r="HJ246" s="201"/>
      <c r="HK246" s="201"/>
      <c r="HL246" s="201"/>
      <c r="HM246" s="201"/>
      <c r="HN246" s="201"/>
      <c r="HO246" s="201"/>
      <c r="HP246" s="201">
        <f t="shared" si="211"/>
        <v>0</v>
      </c>
      <c r="HQ246" s="201"/>
      <c r="HR246" s="201"/>
      <c r="HS246" s="203"/>
      <c r="HT246" s="201"/>
      <c r="HU246" s="201"/>
      <c r="HV246" s="201"/>
      <c r="HW246" s="201">
        <f t="shared" si="212"/>
        <v>20</v>
      </c>
      <c r="HX246" s="201"/>
      <c r="HY246" s="201"/>
      <c r="HZ246" s="203"/>
      <c r="IA246" s="201"/>
      <c r="IB246" s="201"/>
      <c r="IC246" s="201"/>
      <c r="ID246" s="201">
        <f t="shared" si="213"/>
        <v>0</v>
      </c>
      <c r="IE246" s="201"/>
      <c r="IF246" s="201"/>
      <c r="IG246" s="203"/>
      <c r="IH246" s="201"/>
      <c r="II246" s="201"/>
      <c r="IJ246" s="201"/>
      <c r="IK246" s="201">
        <f t="shared" si="214"/>
        <v>0</v>
      </c>
      <c r="IL246" s="201"/>
      <c r="IM246" s="201"/>
      <c r="IN246" s="203"/>
      <c r="IO246" s="201"/>
      <c r="IP246" s="201"/>
      <c r="IQ246" s="201"/>
      <c r="IR246" s="201">
        <f t="shared" si="215"/>
        <v>0</v>
      </c>
      <c r="IS246" s="201"/>
      <c r="IT246" s="201"/>
      <c r="IU246" s="203"/>
      <c r="IV246" s="201"/>
      <c r="IW246" s="201"/>
      <c r="IX246" s="201"/>
      <c r="IY246" s="201">
        <f t="shared" si="216"/>
        <v>0</v>
      </c>
      <c r="IZ246" s="201"/>
      <c r="JA246" s="201"/>
      <c r="JB246" s="201"/>
      <c r="JC246" s="201"/>
      <c r="JD246" s="201"/>
      <c r="JE246" s="201"/>
      <c r="JF246" s="201">
        <f t="shared" si="217"/>
        <v>0</v>
      </c>
      <c r="JG246" s="201"/>
      <c r="JH246" s="201"/>
      <c r="JI246" s="203"/>
      <c r="JJ246" s="201"/>
      <c r="JK246" s="201"/>
      <c r="JL246" s="201"/>
      <c r="JM246" s="201" t="e">
        <f t="shared" si="218"/>
        <v>#REF!</v>
      </c>
      <c r="JN246" s="201"/>
      <c r="JO246" s="201"/>
      <c r="JP246" s="203"/>
      <c r="JQ246" s="201"/>
      <c r="JR246" s="201"/>
      <c r="JS246" s="201"/>
      <c r="JT246" s="201">
        <f t="shared" si="219"/>
        <v>0</v>
      </c>
      <c r="JU246" s="201"/>
      <c r="JV246" s="201"/>
      <c r="JW246" s="203"/>
      <c r="JX246" s="201"/>
      <c r="JY246" s="201"/>
      <c r="JZ246" s="201"/>
      <c r="KA246" s="201">
        <f t="shared" si="220"/>
        <v>0</v>
      </c>
      <c r="KB246" s="201"/>
      <c r="KC246" s="201"/>
      <c r="KD246" s="203"/>
      <c r="KE246" s="201"/>
      <c r="KF246" s="201"/>
      <c r="KG246" s="201"/>
      <c r="KH246" s="201">
        <f t="shared" si="221"/>
        <v>0</v>
      </c>
      <c r="KI246" s="201"/>
      <c r="KJ246" s="201"/>
      <c r="KK246" s="203"/>
      <c r="KL246" s="201"/>
      <c r="KM246" s="201"/>
      <c r="KN246" s="201"/>
      <c r="KO246" s="201">
        <f t="shared" si="222"/>
        <v>0</v>
      </c>
      <c r="KP246" s="201"/>
      <c r="KQ246" s="201"/>
      <c r="KR246" s="201"/>
      <c r="KS246" s="201"/>
      <c r="KT246" s="201"/>
      <c r="KU246" s="201"/>
      <c r="KV246" s="201">
        <f t="shared" si="223"/>
        <v>0</v>
      </c>
      <c r="KW246" s="201"/>
      <c r="KX246" s="201"/>
      <c r="KY246" s="203"/>
      <c r="KZ246" s="201"/>
      <c r="LA246" s="201"/>
      <c r="LB246" s="201"/>
      <c r="LC246" s="201" t="str">
        <f t="shared" si="224"/>
        <v/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>
        <f t="shared" si="205"/>
        <v>0</v>
      </c>
      <c r="GA247" s="201"/>
      <c r="GB247" s="201"/>
      <c r="GC247" s="203"/>
      <c r="GD247" s="201"/>
      <c r="GE247" s="201"/>
      <c r="GF247" s="201"/>
      <c r="GG247" s="201">
        <f t="shared" si="206"/>
        <v>20</v>
      </c>
      <c r="GH247" s="201"/>
      <c r="GI247" s="201"/>
      <c r="GJ247" s="203"/>
      <c r="GK247" s="201"/>
      <c r="GL247" s="201"/>
      <c r="GM247" s="201"/>
      <c r="GN247" s="201">
        <f t="shared" si="207"/>
        <v>0</v>
      </c>
      <c r="GO247" s="201"/>
      <c r="GP247" s="201"/>
      <c r="GQ247" s="203"/>
      <c r="GR247" s="201"/>
      <c r="GS247" s="201"/>
      <c r="GT247" s="201"/>
      <c r="GU247" s="201">
        <f t="shared" si="208"/>
        <v>0</v>
      </c>
      <c r="GV247" s="201"/>
      <c r="GW247" s="201"/>
      <c r="GX247" s="203"/>
      <c r="GY247" s="201"/>
      <c r="GZ247" s="201"/>
      <c r="HA247" s="201"/>
      <c r="HB247" s="201">
        <f t="shared" si="209"/>
        <v>0</v>
      </c>
      <c r="HC247" s="201"/>
      <c r="HD247" s="201"/>
      <c r="HE247" s="203"/>
      <c r="HF247" s="201"/>
      <c r="HG247" s="201"/>
      <c r="HH247" s="201"/>
      <c r="HI247" s="201">
        <f t="shared" si="210"/>
        <v>0</v>
      </c>
      <c r="HJ247" s="201"/>
      <c r="HK247" s="201"/>
      <c r="HL247" s="201"/>
      <c r="HM247" s="201"/>
      <c r="HN247" s="201"/>
      <c r="HO247" s="201"/>
      <c r="HP247" s="201">
        <f t="shared" si="211"/>
        <v>0</v>
      </c>
      <c r="HQ247" s="201"/>
      <c r="HR247" s="201"/>
      <c r="HS247" s="203"/>
      <c r="HT247" s="201"/>
      <c r="HU247" s="201"/>
      <c r="HV247" s="201"/>
      <c r="HW247" s="201">
        <f t="shared" si="212"/>
        <v>0</v>
      </c>
      <c r="HX247" s="201"/>
      <c r="HY247" s="201"/>
      <c r="HZ247" s="203"/>
      <c r="IA247" s="201"/>
      <c r="IB247" s="201"/>
      <c r="IC247" s="201"/>
      <c r="ID247" s="201">
        <f t="shared" si="213"/>
        <v>0</v>
      </c>
      <c r="IE247" s="201"/>
      <c r="IF247" s="201"/>
      <c r="IG247" s="203"/>
      <c r="IH247" s="201"/>
      <c r="II247" s="201"/>
      <c r="IJ247" s="201"/>
      <c r="IK247" s="201">
        <f t="shared" si="214"/>
        <v>0</v>
      </c>
      <c r="IL247" s="201"/>
      <c r="IM247" s="201"/>
      <c r="IN247" s="203"/>
      <c r="IO247" s="201"/>
      <c r="IP247" s="201"/>
      <c r="IQ247" s="201"/>
      <c r="IR247" s="201">
        <f t="shared" si="215"/>
        <v>0</v>
      </c>
      <c r="IS247" s="201"/>
      <c r="IT247" s="201"/>
      <c r="IU247" s="203"/>
      <c r="IV247" s="201"/>
      <c r="IW247" s="201"/>
      <c r="IX247" s="201"/>
      <c r="IY247" s="201">
        <f t="shared" si="216"/>
        <v>0</v>
      </c>
      <c r="IZ247" s="201"/>
      <c r="JA247" s="201"/>
      <c r="JB247" s="201"/>
      <c r="JC247" s="201"/>
      <c r="JD247" s="201"/>
      <c r="JE247" s="201"/>
      <c r="JF247" s="201">
        <f t="shared" si="217"/>
        <v>0</v>
      </c>
      <c r="JG247" s="201"/>
      <c r="JH247" s="201"/>
      <c r="JI247" s="203"/>
      <c r="JJ247" s="201"/>
      <c r="JK247" s="201"/>
      <c r="JL247" s="201"/>
      <c r="JM247" s="201" t="e">
        <f t="shared" si="218"/>
        <v>#REF!</v>
      </c>
      <c r="JN247" s="201"/>
      <c r="JO247" s="201"/>
      <c r="JP247" s="203"/>
      <c r="JQ247" s="201"/>
      <c r="JR247" s="201"/>
      <c r="JS247" s="201"/>
      <c r="JT247" s="201">
        <f t="shared" si="219"/>
        <v>0</v>
      </c>
      <c r="JU247" s="201"/>
      <c r="JV247" s="201"/>
      <c r="JW247" s="203"/>
      <c r="JX247" s="201"/>
      <c r="JY247" s="201"/>
      <c r="JZ247" s="201"/>
      <c r="KA247" s="201">
        <f t="shared" si="220"/>
        <v>0</v>
      </c>
      <c r="KB247" s="201"/>
      <c r="KC247" s="201"/>
      <c r="KD247" s="203"/>
      <c r="KE247" s="201"/>
      <c r="KF247" s="201"/>
      <c r="KG247" s="201"/>
      <c r="KH247" s="201">
        <f t="shared" si="221"/>
        <v>30</v>
      </c>
      <c r="KI247" s="201"/>
      <c r="KJ247" s="201"/>
      <c r="KK247" s="203"/>
      <c r="KL247" s="201"/>
      <c r="KM247" s="201"/>
      <c r="KN247" s="201"/>
      <c r="KO247" s="201">
        <f t="shared" si="222"/>
        <v>0</v>
      </c>
      <c r="KP247" s="201"/>
      <c r="KQ247" s="201"/>
      <c r="KR247" s="201"/>
      <c r="KS247" s="201"/>
      <c r="KT247" s="201"/>
      <c r="KU247" s="201"/>
      <c r="KV247" s="201">
        <f t="shared" si="223"/>
        <v>0</v>
      </c>
      <c r="KW247" s="201"/>
      <c r="KX247" s="201"/>
      <c r="KY247" s="203"/>
      <c r="KZ247" s="201"/>
      <c r="LA247" s="201"/>
      <c r="LB247" s="201"/>
      <c r="LC247" s="201" t="str">
        <f t="shared" si="224"/>
        <v/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>
        <f t="shared" si="205"/>
        <v>0</v>
      </c>
      <c r="GA248" s="201"/>
      <c r="GB248" s="201"/>
      <c r="GC248" s="203"/>
      <c r="GD248" s="201"/>
      <c r="GE248" s="201"/>
      <c r="GF248" s="201"/>
      <c r="GG248" s="201">
        <f t="shared" si="206"/>
        <v>0</v>
      </c>
      <c r="GH248" s="201"/>
      <c r="GI248" s="201"/>
      <c r="GJ248" s="203"/>
      <c r="GK248" s="201"/>
      <c r="GL248" s="201"/>
      <c r="GM248" s="201"/>
      <c r="GN248" s="201">
        <f t="shared" si="207"/>
        <v>30</v>
      </c>
      <c r="GO248" s="201"/>
      <c r="GP248" s="201"/>
      <c r="GQ248" s="203"/>
      <c r="GR248" s="201"/>
      <c r="GS248" s="201"/>
      <c r="GT248" s="201"/>
      <c r="GU248" s="201">
        <f t="shared" si="208"/>
        <v>0</v>
      </c>
      <c r="GV248" s="201"/>
      <c r="GW248" s="201"/>
      <c r="GX248" s="203"/>
      <c r="GY248" s="201"/>
      <c r="GZ248" s="201"/>
      <c r="HA248" s="201"/>
      <c r="HB248" s="201">
        <f t="shared" si="209"/>
        <v>0</v>
      </c>
      <c r="HC248" s="201"/>
      <c r="HD248" s="201"/>
      <c r="HE248" s="203"/>
      <c r="HF248" s="201"/>
      <c r="HG248" s="201"/>
      <c r="HH248" s="201"/>
      <c r="HI248" s="201">
        <f t="shared" si="210"/>
        <v>0</v>
      </c>
      <c r="HJ248" s="201"/>
      <c r="HK248" s="201"/>
      <c r="HL248" s="201"/>
      <c r="HM248" s="201"/>
      <c r="HN248" s="201"/>
      <c r="HO248" s="201"/>
      <c r="HP248" s="201">
        <f t="shared" si="211"/>
        <v>0</v>
      </c>
      <c r="HQ248" s="201"/>
      <c r="HR248" s="201"/>
      <c r="HS248" s="203"/>
      <c r="HT248" s="201"/>
      <c r="HU248" s="201"/>
      <c r="HV248" s="201"/>
      <c r="HW248" s="201">
        <f t="shared" si="212"/>
        <v>0</v>
      </c>
      <c r="HX248" s="201"/>
      <c r="HY248" s="201"/>
      <c r="HZ248" s="203"/>
      <c r="IA248" s="201"/>
      <c r="IB248" s="201"/>
      <c r="IC248" s="201"/>
      <c r="ID248" s="201">
        <f t="shared" si="213"/>
        <v>0</v>
      </c>
      <c r="IE248" s="201"/>
      <c r="IF248" s="201"/>
      <c r="IG248" s="203"/>
      <c r="IH248" s="201"/>
      <c r="II248" s="201"/>
      <c r="IJ248" s="201"/>
      <c r="IK248" s="201">
        <f t="shared" si="214"/>
        <v>30</v>
      </c>
      <c r="IL248" s="201"/>
      <c r="IM248" s="201"/>
      <c r="IN248" s="203"/>
      <c r="IO248" s="201"/>
      <c r="IP248" s="201"/>
      <c r="IQ248" s="201"/>
      <c r="IR248" s="201">
        <f t="shared" si="215"/>
        <v>0</v>
      </c>
      <c r="IS248" s="201"/>
      <c r="IT248" s="201"/>
      <c r="IU248" s="203"/>
      <c r="IV248" s="201"/>
      <c r="IW248" s="201"/>
      <c r="IX248" s="201"/>
      <c r="IY248" s="201">
        <f t="shared" si="216"/>
        <v>0</v>
      </c>
      <c r="IZ248" s="201"/>
      <c r="JA248" s="201"/>
      <c r="JB248" s="201"/>
      <c r="JC248" s="201"/>
      <c r="JD248" s="201"/>
      <c r="JE248" s="201"/>
      <c r="JF248" s="201">
        <f t="shared" si="217"/>
        <v>30</v>
      </c>
      <c r="JG248" s="201"/>
      <c r="JH248" s="201"/>
      <c r="JI248" s="203"/>
      <c r="JJ248" s="201"/>
      <c r="JK248" s="201"/>
      <c r="JL248" s="201"/>
      <c r="JM248" s="201" t="e">
        <f t="shared" si="218"/>
        <v>#REF!</v>
      </c>
      <c r="JN248" s="201"/>
      <c r="JO248" s="201"/>
      <c r="JP248" s="203"/>
      <c r="JQ248" s="201"/>
      <c r="JR248" s="201"/>
      <c r="JS248" s="201"/>
      <c r="JT248" s="201">
        <f t="shared" si="219"/>
        <v>0</v>
      </c>
      <c r="JU248" s="201"/>
      <c r="JV248" s="201"/>
      <c r="JW248" s="203"/>
      <c r="JX248" s="201"/>
      <c r="JY248" s="201"/>
      <c r="JZ248" s="201"/>
      <c r="KA248" s="201">
        <f t="shared" si="220"/>
        <v>0</v>
      </c>
      <c r="KB248" s="201"/>
      <c r="KC248" s="201"/>
      <c r="KD248" s="203"/>
      <c r="KE248" s="201"/>
      <c r="KF248" s="201"/>
      <c r="KG248" s="201"/>
      <c r="KH248" s="201">
        <f t="shared" si="221"/>
        <v>0</v>
      </c>
      <c r="KI248" s="201"/>
      <c r="KJ248" s="201"/>
      <c r="KK248" s="203"/>
      <c r="KL248" s="201"/>
      <c r="KM248" s="201"/>
      <c r="KN248" s="201"/>
      <c r="KO248" s="201">
        <f t="shared" si="222"/>
        <v>0</v>
      </c>
      <c r="KP248" s="201"/>
      <c r="KQ248" s="201"/>
      <c r="KR248" s="201"/>
      <c r="KS248" s="201"/>
      <c r="KT248" s="201"/>
      <c r="KU248" s="201"/>
      <c r="KV248" s="201">
        <f t="shared" si="223"/>
        <v>0</v>
      </c>
      <c r="KW248" s="201"/>
      <c r="KX248" s="201"/>
      <c r="KY248" s="203"/>
      <c r="KZ248" s="201"/>
      <c r="LA248" s="201"/>
      <c r="LB248" s="201"/>
      <c r="LC248" s="201" t="str">
        <f t="shared" si="224"/>
        <v/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>
        <f t="shared" si="205"/>
        <v>0</v>
      </c>
      <c r="GA249" s="201"/>
      <c r="GB249" s="201"/>
      <c r="GC249" s="203"/>
      <c r="GD249" s="201"/>
      <c r="GE249" s="201"/>
      <c r="GF249" s="201"/>
      <c r="GG249" s="201">
        <f t="shared" si="206"/>
        <v>0</v>
      </c>
      <c r="GH249" s="201"/>
      <c r="GI249" s="201"/>
      <c r="GJ249" s="203"/>
      <c r="GK249" s="201"/>
      <c r="GL249" s="201"/>
      <c r="GM249" s="201"/>
      <c r="GN249" s="201">
        <f t="shared" si="207"/>
        <v>0</v>
      </c>
      <c r="GO249" s="201"/>
      <c r="GP249" s="201"/>
      <c r="GQ249" s="203"/>
      <c r="GR249" s="201"/>
      <c r="GS249" s="201"/>
      <c r="GT249" s="201"/>
      <c r="GU249" s="201">
        <f t="shared" si="208"/>
        <v>0</v>
      </c>
      <c r="GV249" s="201"/>
      <c r="GW249" s="201"/>
      <c r="GX249" s="203"/>
      <c r="GY249" s="201"/>
      <c r="GZ249" s="201"/>
      <c r="HA249" s="201"/>
      <c r="HB249" s="201">
        <f t="shared" si="209"/>
        <v>0</v>
      </c>
      <c r="HC249" s="201"/>
      <c r="HD249" s="201"/>
      <c r="HE249" s="203"/>
      <c r="HF249" s="201"/>
      <c r="HG249" s="201"/>
      <c r="HH249" s="201"/>
      <c r="HI249" s="201">
        <f t="shared" si="210"/>
        <v>0</v>
      </c>
      <c r="HJ249" s="201"/>
      <c r="HK249" s="201"/>
      <c r="HL249" s="201"/>
      <c r="HM249" s="201"/>
      <c r="HN249" s="201"/>
      <c r="HO249" s="201"/>
      <c r="HP249" s="201">
        <f t="shared" si="211"/>
        <v>0</v>
      </c>
      <c r="HQ249" s="201"/>
      <c r="HR249" s="201"/>
      <c r="HS249" s="203"/>
      <c r="HT249" s="201"/>
      <c r="HU249" s="201"/>
      <c r="HV249" s="201"/>
      <c r="HW249" s="201">
        <f t="shared" si="212"/>
        <v>0</v>
      </c>
      <c r="HX249" s="201"/>
      <c r="HY249" s="201"/>
      <c r="HZ249" s="203"/>
      <c r="IA249" s="201"/>
      <c r="IB249" s="201"/>
      <c r="IC249" s="201"/>
      <c r="ID249" s="201">
        <f t="shared" si="213"/>
        <v>0</v>
      </c>
      <c r="IE249" s="201"/>
      <c r="IF249" s="201"/>
      <c r="IG249" s="203"/>
      <c r="IH249" s="201"/>
      <c r="II249" s="201"/>
      <c r="IJ249" s="201"/>
      <c r="IK249" s="201">
        <f t="shared" si="214"/>
        <v>0</v>
      </c>
      <c r="IL249" s="201"/>
      <c r="IM249" s="201"/>
      <c r="IN249" s="203"/>
      <c r="IO249" s="201"/>
      <c r="IP249" s="201"/>
      <c r="IQ249" s="201"/>
      <c r="IR249" s="201">
        <f t="shared" si="215"/>
        <v>0</v>
      </c>
      <c r="IS249" s="201"/>
      <c r="IT249" s="201"/>
      <c r="IU249" s="203"/>
      <c r="IV249" s="201"/>
      <c r="IW249" s="201"/>
      <c r="IX249" s="201"/>
      <c r="IY249" s="201">
        <f t="shared" si="216"/>
        <v>0</v>
      </c>
      <c r="IZ249" s="201"/>
      <c r="JA249" s="201"/>
      <c r="JB249" s="201"/>
      <c r="JC249" s="201"/>
      <c r="JD249" s="201"/>
      <c r="JE249" s="201"/>
      <c r="JF249" s="201">
        <f t="shared" si="217"/>
        <v>0</v>
      </c>
      <c r="JG249" s="201"/>
      <c r="JH249" s="201"/>
      <c r="JI249" s="203"/>
      <c r="JJ249" s="201"/>
      <c r="JK249" s="201"/>
      <c r="JL249" s="201"/>
      <c r="JM249" s="201" t="e">
        <f t="shared" si="218"/>
        <v>#REF!</v>
      </c>
      <c r="JN249" s="201"/>
      <c r="JO249" s="201"/>
      <c r="JP249" s="203"/>
      <c r="JQ249" s="201"/>
      <c r="JR249" s="201"/>
      <c r="JS249" s="201"/>
      <c r="JT249" s="201">
        <f t="shared" si="219"/>
        <v>0</v>
      </c>
      <c r="JU249" s="201"/>
      <c r="JV249" s="201"/>
      <c r="JW249" s="203"/>
      <c r="JX249" s="201"/>
      <c r="JY249" s="201"/>
      <c r="JZ249" s="201"/>
      <c r="KA249" s="201">
        <f t="shared" si="220"/>
        <v>0</v>
      </c>
      <c r="KB249" s="201"/>
      <c r="KC249" s="201"/>
      <c r="KD249" s="203"/>
      <c r="KE249" s="201"/>
      <c r="KF249" s="201"/>
      <c r="KG249" s="201"/>
      <c r="KH249" s="201">
        <f t="shared" si="221"/>
        <v>0</v>
      </c>
      <c r="KI249" s="201"/>
      <c r="KJ249" s="201"/>
      <c r="KK249" s="203"/>
      <c r="KL249" s="201"/>
      <c r="KM249" s="201"/>
      <c r="KN249" s="201"/>
      <c r="KO249" s="201">
        <f t="shared" si="222"/>
        <v>0</v>
      </c>
      <c r="KP249" s="201"/>
      <c r="KQ249" s="201"/>
      <c r="KR249" s="201"/>
      <c r="KS249" s="201"/>
      <c r="KT249" s="201"/>
      <c r="KU249" s="201"/>
      <c r="KV249" s="201">
        <f t="shared" si="223"/>
        <v>0</v>
      </c>
      <c r="KW249" s="201"/>
      <c r="KX249" s="201"/>
      <c r="KY249" s="203"/>
      <c r="KZ249" s="201"/>
      <c r="LA249" s="201"/>
      <c r="LB249" s="201"/>
      <c r="LC249" s="201" t="str">
        <f t="shared" si="224"/>
        <v/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>
        <f t="shared" si="205"/>
        <v>0</v>
      </c>
      <c r="GA250" s="201"/>
      <c r="GB250" s="201"/>
      <c r="GC250" s="203"/>
      <c r="GD250" s="201"/>
      <c r="GE250" s="201"/>
      <c r="GF250" s="201"/>
      <c r="GG250" s="201">
        <f t="shared" si="206"/>
        <v>0</v>
      </c>
      <c r="GH250" s="201"/>
      <c r="GI250" s="201"/>
      <c r="GJ250" s="203"/>
      <c r="GK250" s="201"/>
      <c r="GL250" s="201"/>
      <c r="GM250" s="201"/>
      <c r="GN250" s="201">
        <f t="shared" si="207"/>
        <v>0</v>
      </c>
      <c r="GO250" s="201"/>
      <c r="GP250" s="201"/>
      <c r="GQ250" s="203"/>
      <c r="GR250" s="201"/>
      <c r="GS250" s="201"/>
      <c r="GT250" s="201"/>
      <c r="GU250" s="201">
        <f t="shared" si="208"/>
        <v>0</v>
      </c>
      <c r="GV250" s="201"/>
      <c r="GW250" s="201"/>
      <c r="GX250" s="203"/>
      <c r="GY250" s="201"/>
      <c r="GZ250" s="201"/>
      <c r="HA250" s="201"/>
      <c r="HB250" s="201">
        <f t="shared" si="209"/>
        <v>20</v>
      </c>
      <c r="HC250" s="201"/>
      <c r="HD250" s="201"/>
      <c r="HE250" s="203"/>
      <c r="HF250" s="201"/>
      <c r="HG250" s="201"/>
      <c r="HH250" s="201"/>
      <c r="HI250" s="201">
        <f t="shared" si="210"/>
        <v>0</v>
      </c>
      <c r="HJ250" s="201"/>
      <c r="HK250" s="201"/>
      <c r="HL250" s="201"/>
      <c r="HM250" s="201"/>
      <c r="HN250" s="201"/>
      <c r="HO250" s="201"/>
      <c r="HP250" s="201">
        <f t="shared" si="211"/>
        <v>0</v>
      </c>
      <c r="HQ250" s="201"/>
      <c r="HR250" s="201"/>
      <c r="HS250" s="203"/>
      <c r="HT250" s="201"/>
      <c r="HU250" s="201"/>
      <c r="HV250" s="201"/>
      <c r="HW250" s="201">
        <f t="shared" si="212"/>
        <v>0</v>
      </c>
      <c r="HX250" s="201"/>
      <c r="HY250" s="201"/>
      <c r="HZ250" s="203"/>
      <c r="IA250" s="201"/>
      <c r="IB250" s="201"/>
      <c r="IC250" s="201"/>
      <c r="ID250" s="201">
        <f t="shared" si="213"/>
        <v>0</v>
      </c>
      <c r="IE250" s="201"/>
      <c r="IF250" s="201"/>
      <c r="IG250" s="203"/>
      <c r="IH250" s="201"/>
      <c r="II250" s="201"/>
      <c r="IJ250" s="201"/>
      <c r="IK250" s="201">
        <f t="shared" si="214"/>
        <v>0</v>
      </c>
      <c r="IL250" s="201"/>
      <c r="IM250" s="201"/>
      <c r="IN250" s="203"/>
      <c r="IO250" s="201"/>
      <c r="IP250" s="201"/>
      <c r="IQ250" s="201"/>
      <c r="IR250" s="201">
        <f t="shared" si="215"/>
        <v>20</v>
      </c>
      <c r="IS250" s="201"/>
      <c r="IT250" s="201"/>
      <c r="IU250" s="203"/>
      <c r="IV250" s="201"/>
      <c r="IW250" s="201"/>
      <c r="IX250" s="201"/>
      <c r="IY250" s="201">
        <f t="shared" si="216"/>
        <v>0</v>
      </c>
      <c r="IZ250" s="201"/>
      <c r="JA250" s="201"/>
      <c r="JB250" s="201"/>
      <c r="JC250" s="201"/>
      <c r="JD250" s="201"/>
      <c r="JE250" s="201"/>
      <c r="JF250" s="201">
        <f t="shared" si="217"/>
        <v>0</v>
      </c>
      <c r="JG250" s="201"/>
      <c r="JH250" s="201"/>
      <c r="JI250" s="203"/>
      <c r="JJ250" s="201"/>
      <c r="JK250" s="201"/>
      <c r="JL250" s="201"/>
      <c r="JM250" s="201" t="e">
        <f t="shared" si="218"/>
        <v>#REF!</v>
      </c>
      <c r="JN250" s="201"/>
      <c r="JO250" s="201"/>
      <c r="JP250" s="203"/>
      <c r="JQ250" s="201"/>
      <c r="JR250" s="201"/>
      <c r="JS250" s="201"/>
      <c r="JT250" s="201">
        <f t="shared" si="219"/>
        <v>0</v>
      </c>
      <c r="JU250" s="201"/>
      <c r="JV250" s="201"/>
      <c r="JW250" s="203"/>
      <c r="JX250" s="201"/>
      <c r="JY250" s="201"/>
      <c r="JZ250" s="201"/>
      <c r="KA250" s="201">
        <f t="shared" si="220"/>
        <v>0</v>
      </c>
      <c r="KB250" s="201"/>
      <c r="KC250" s="201"/>
      <c r="KD250" s="203"/>
      <c r="KE250" s="201"/>
      <c r="KF250" s="201"/>
      <c r="KG250" s="201"/>
      <c r="KH250" s="201">
        <f t="shared" si="221"/>
        <v>0</v>
      </c>
      <c r="KI250" s="201"/>
      <c r="KJ250" s="201"/>
      <c r="KK250" s="203"/>
      <c r="KL250" s="201"/>
      <c r="KM250" s="201"/>
      <c r="KN250" s="201"/>
      <c r="KO250" s="201">
        <f t="shared" si="222"/>
        <v>0</v>
      </c>
      <c r="KP250" s="201"/>
      <c r="KQ250" s="201"/>
      <c r="KR250" s="201"/>
      <c r="KS250" s="201"/>
      <c r="KT250" s="201"/>
      <c r="KU250" s="201"/>
      <c r="KV250" s="201">
        <f t="shared" si="223"/>
        <v>0</v>
      </c>
      <c r="KW250" s="201"/>
      <c r="KX250" s="201"/>
      <c r="KY250" s="203"/>
      <c r="KZ250" s="201"/>
      <c r="LA250" s="201"/>
      <c r="LB250" s="201"/>
      <c r="LC250" s="201" t="str">
        <f t="shared" si="224"/>
        <v/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>
        <f t="shared" si="205"/>
        <v>0</v>
      </c>
      <c r="GA251" s="201"/>
      <c r="GB251" s="201"/>
      <c r="GC251" s="203"/>
      <c r="GD251" s="201"/>
      <c r="GE251" s="201"/>
      <c r="GF251" s="201"/>
      <c r="GG251" s="201">
        <f t="shared" si="206"/>
        <v>0</v>
      </c>
      <c r="GH251" s="201"/>
      <c r="GI251" s="201"/>
      <c r="GJ251" s="203"/>
      <c r="GK251" s="201"/>
      <c r="GL251" s="201"/>
      <c r="GM251" s="201"/>
      <c r="GN251" s="201">
        <f t="shared" si="207"/>
        <v>0</v>
      </c>
      <c r="GO251" s="201"/>
      <c r="GP251" s="201"/>
      <c r="GQ251" s="203"/>
      <c r="GR251" s="201"/>
      <c r="GS251" s="201"/>
      <c r="GT251" s="201"/>
      <c r="GU251" s="201">
        <f t="shared" si="208"/>
        <v>0</v>
      </c>
      <c r="GV251" s="201"/>
      <c r="GW251" s="201"/>
      <c r="GX251" s="203"/>
      <c r="GY251" s="201"/>
      <c r="GZ251" s="201"/>
      <c r="HA251" s="201"/>
      <c r="HB251" s="201">
        <f t="shared" si="209"/>
        <v>0</v>
      </c>
      <c r="HC251" s="201"/>
      <c r="HD251" s="201"/>
      <c r="HE251" s="203"/>
      <c r="HF251" s="201"/>
      <c r="HG251" s="201"/>
      <c r="HH251" s="201"/>
      <c r="HI251" s="201">
        <f t="shared" si="210"/>
        <v>0</v>
      </c>
      <c r="HJ251" s="201"/>
      <c r="HK251" s="201"/>
      <c r="HL251" s="201"/>
      <c r="HM251" s="201"/>
      <c r="HN251" s="201"/>
      <c r="HO251" s="201"/>
      <c r="HP251" s="201">
        <f t="shared" si="211"/>
        <v>0</v>
      </c>
      <c r="HQ251" s="201"/>
      <c r="HR251" s="201"/>
      <c r="HS251" s="203"/>
      <c r="HT251" s="201"/>
      <c r="HU251" s="201"/>
      <c r="HV251" s="201"/>
      <c r="HW251" s="201">
        <f t="shared" si="212"/>
        <v>0</v>
      </c>
      <c r="HX251" s="201"/>
      <c r="HY251" s="201"/>
      <c r="HZ251" s="203"/>
      <c r="IA251" s="201"/>
      <c r="IB251" s="201"/>
      <c r="IC251" s="201"/>
      <c r="ID251" s="201">
        <f t="shared" si="213"/>
        <v>0</v>
      </c>
      <c r="IE251" s="201"/>
      <c r="IF251" s="201"/>
      <c r="IG251" s="203"/>
      <c r="IH251" s="201"/>
      <c r="II251" s="201"/>
      <c r="IJ251" s="201"/>
      <c r="IK251" s="201">
        <f t="shared" si="214"/>
        <v>0</v>
      </c>
      <c r="IL251" s="201"/>
      <c r="IM251" s="201"/>
      <c r="IN251" s="203"/>
      <c r="IO251" s="201"/>
      <c r="IP251" s="201"/>
      <c r="IQ251" s="201"/>
      <c r="IR251" s="201">
        <f t="shared" si="215"/>
        <v>20</v>
      </c>
      <c r="IS251" s="201"/>
      <c r="IT251" s="201"/>
      <c r="IU251" s="203"/>
      <c r="IV251" s="201"/>
      <c r="IW251" s="201"/>
      <c r="IX251" s="201"/>
      <c r="IY251" s="201">
        <f t="shared" si="216"/>
        <v>0</v>
      </c>
      <c r="IZ251" s="201"/>
      <c r="JA251" s="201"/>
      <c r="JB251" s="201"/>
      <c r="JC251" s="201"/>
      <c r="JD251" s="201"/>
      <c r="JE251" s="201"/>
      <c r="JF251" s="201">
        <f t="shared" si="217"/>
        <v>0</v>
      </c>
      <c r="JG251" s="201"/>
      <c r="JH251" s="201"/>
      <c r="JI251" s="203"/>
      <c r="JJ251" s="201"/>
      <c r="JK251" s="201"/>
      <c r="JL251" s="201"/>
      <c r="JM251" s="201" t="e">
        <f t="shared" si="218"/>
        <v>#REF!</v>
      </c>
      <c r="JN251" s="201"/>
      <c r="JO251" s="201"/>
      <c r="JP251" s="203"/>
      <c r="JQ251" s="201"/>
      <c r="JR251" s="201"/>
      <c r="JS251" s="201"/>
      <c r="JT251" s="201">
        <f t="shared" si="219"/>
        <v>0</v>
      </c>
      <c r="JU251" s="201"/>
      <c r="JV251" s="201"/>
      <c r="JW251" s="203"/>
      <c r="JX251" s="201"/>
      <c r="JY251" s="201"/>
      <c r="JZ251" s="201"/>
      <c r="KA251" s="201">
        <f t="shared" si="220"/>
        <v>0</v>
      </c>
      <c r="KB251" s="201"/>
      <c r="KC251" s="201"/>
      <c r="KD251" s="203"/>
      <c r="KE251" s="201"/>
      <c r="KF251" s="201"/>
      <c r="KG251" s="201"/>
      <c r="KH251" s="201">
        <f t="shared" si="221"/>
        <v>30</v>
      </c>
      <c r="KI251" s="201"/>
      <c r="KJ251" s="201"/>
      <c r="KK251" s="203"/>
      <c r="KL251" s="201"/>
      <c r="KM251" s="201"/>
      <c r="KN251" s="201"/>
      <c r="KO251" s="201">
        <f t="shared" si="222"/>
        <v>0</v>
      </c>
      <c r="KP251" s="201"/>
      <c r="KQ251" s="201"/>
      <c r="KR251" s="201"/>
      <c r="KS251" s="201"/>
      <c r="KT251" s="201"/>
      <c r="KU251" s="201"/>
      <c r="KV251" s="201">
        <f t="shared" si="223"/>
        <v>0</v>
      </c>
      <c r="KW251" s="201"/>
      <c r="KX251" s="201"/>
      <c r="KY251" s="203"/>
      <c r="KZ251" s="201"/>
      <c r="LA251" s="201"/>
      <c r="LB251" s="201"/>
      <c r="LC251" s="201" t="str">
        <f t="shared" si="224"/>
        <v/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>
        <f t="shared" si="205"/>
        <v>0</v>
      </c>
      <c r="GA252" s="201"/>
      <c r="GB252" s="201"/>
      <c r="GC252" s="203"/>
      <c r="GD252" s="201"/>
      <c r="GE252" s="201"/>
      <c r="GF252" s="201"/>
      <c r="GG252" s="201">
        <f t="shared" si="206"/>
        <v>0</v>
      </c>
      <c r="GH252" s="201"/>
      <c r="GI252" s="201"/>
      <c r="GJ252" s="203"/>
      <c r="GK252" s="201"/>
      <c r="GL252" s="201"/>
      <c r="GM252" s="201"/>
      <c r="GN252" s="201">
        <f t="shared" si="207"/>
        <v>0</v>
      </c>
      <c r="GO252" s="201"/>
      <c r="GP252" s="201"/>
      <c r="GQ252" s="203"/>
      <c r="GR252" s="201"/>
      <c r="GS252" s="201"/>
      <c r="GT252" s="201"/>
      <c r="GU252" s="201">
        <f t="shared" si="208"/>
        <v>0</v>
      </c>
      <c r="GV252" s="201"/>
      <c r="GW252" s="201"/>
      <c r="GX252" s="203"/>
      <c r="GY252" s="201"/>
      <c r="GZ252" s="201"/>
      <c r="HA252" s="201"/>
      <c r="HB252" s="201">
        <f t="shared" si="209"/>
        <v>0</v>
      </c>
      <c r="HC252" s="201"/>
      <c r="HD252" s="201"/>
      <c r="HE252" s="203"/>
      <c r="HF252" s="201"/>
      <c r="HG252" s="201"/>
      <c r="HH252" s="201"/>
      <c r="HI252" s="201">
        <f t="shared" si="210"/>
        <v>0</v>
      </c>
      <c r="HJ252" s="201"/>
      <c r="HK252" s="201"/>
      <c r="HL252" s="201"/>
      <c r="HM252" s="201"/>
      <c r="HN252" s="201"/>
      <c r="HO252" s="201"/>
      <c r="HP252" s="201">
        <f t="shared" si="211"/>
        <v>0</v>
      </c>
      <c r="HQ252" s="201"/>
      <c r="HR252" s="201"/>
      <c r="HS252" s="203"/>
      <c r="HT252" s="201"/>
      <c r="HU252" s="201"/>
      <c r="HV252" s="201"/>
      <c r="HW252" s="201">
        <f t="shared" si="212"/>
        <v>0</v>
      </c>
      <c r="HX252" s="201"/>
      <c r="HY252" s="201"/>
      <c r="HZ252" s="203"/>
      <c r="IA252" s="201"/>
      <c r="IB252" s="201"/>
      <c r="IC252" s="201"/>
      <c r="ID252" s="201">
        <f t="shared" si="213"/>
        <v>0</v>
      </c>
      <c r="IE252" s="201"/>
      <c r="IF252" s="201"/>
      <c r="IG252" s="203"/>
      <c r="IH252" s="201"/>
      <c r="II252" s="201"/>
      <c r="IJ252" s="201"/>
      <c r="IK252" s="201">
        <f t="shared" si="214"/>
        <v>0</v>
      </c>
      <c r="IL252" s="201"/>
      <c r="IM252" s="201"/>
      <c r="IN252" s="203"/>
      <c r="IO252" s="201"/>
      <c r="IP252" s="201"/>
      <c r="IQ252" s="201"/>
      <c r="IR252" s="201">
        <f t="shared" si="215"/>
        <v>0</v>
      </c>
      <c r="IS252" s="201"/>
      <c r="IT252" s="201"/>
      <c r="IU252" s="203"/>
      <c r="IV252" s="201"/>
      <c r="IW252" s="201"/>
      <c r="IX252" s="201"/>
      <c r="IY252" s="201">
        <f t="shared" si="216"/>
        <v>0</v>
      </c>
      <c r="IZ252" s="201"/>
      <c r="JA252" s="201"/>
      <c r="JB252" s="201"/>
      <c r="JC252" s="201"/>
      <c r="JD252" s="201"/>
      <c r="JE252" s="201"/>
      <c r="JF252" s="201">
        <f t="shared" si="217"/>
        <v>0</v>
      </c>
      <c r="JG252" s="201"/>
      <c r="JH252" s="201"/>
      <c r="JI252" s="203"/>
      <c r="JJ252" s="201"/>
      <c r="JK252" s="201"/>
      <c r="JL252" s="201"/>
      <c r="JM252" s="201" t="e">
        <f t="shared" si="218"/>
        <v>#REF!</v>
      </c>
      <c r="JN252" s="201"/>
      <c r="JO252" s="201"/>
      <c r="JP252" s="203"/>
      <c r="JQ252" s="201"/>
      <c r="JR252" s="201"/>
      <c r="JS252" s="201"/>
      <c r="JT252" s="201">
        <f t="shared" si="219"/>
        <v>0</v>
      </c>
      <c r="JU252" s="201"/>
      <c r="JV252" s="201"/>
      <c r="JW252" s="203"/>
      <c r="JX252" s="201"/>
      <c r="JY252" s="201"/>
      <c r="JZ252" s="201"/>
      <c r="KA252" s="201">
        <f t="shared" si="220"/>
        <v>0</v>
      </c>
      <c r="KB252" s="201"/>
      <c r="KC252" s="201"/>
      <c r="KD252" s="203"/>
      <c r="KE252" s="201"/>
      <c r="KF252" s="201"/>
      <c r="KG252" s="201"/>
      <c r="KH252" s="201">
        <f t="shared" si="221"/>
        <v>0</v>
      </c>
      <c r="KI252" s="201"/>
      <c r="KJ252" s="201"/>
      <c r="KK252" s="203"/>
      <c r="KL252" s="201"/>
      <c r="KM252" s="201"/>
      <c r="KN252" s="201"/>
      <c r="KO252" s="201">
        <f t="shared" si="222"/>
        <v>0</v>
      </c>
      <c r="KP252" s="201"/>
      <c r="KQ252" s="201"/>
      <c r="KR252" s="201"/>
      <c r="KS252" s="201"/>
      <c r="KT252" s="201"/>
      <c r="KU252" s="201"/>
      <c r="KV252" s="201">
        <f t="shared" si="223"/>
        <v>0</v>
      </c>
      <c r="KW252" s="201"/>
      <c r="KX252" s="201"/>
      <c r="KY252" s="203"/>
      <c r="KZ252" s="201"/>
      <c r="LA252" s="201"/>
      <c r="LB252" s="201"/>
      <c r="LC252" s="201" t="str">
        <f t="shared" si="224"/>
        <v/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>
        <f t="shared" si="205"/>
        <v>0</v>
      </c>
      <c r="GA253" s="201"/>
      <c r="GB253" s="201"/>
      <c r="GC253" s="203"/>
      <c r="GD253" s="201"/>
      <c r="GE253" s="201"/>
      <c r="GF253" s="201"/>
      <c r="GG253" s="201">
        <f t="shared" si="206"/>
        <v>0</v>
      </c>
      <c r="GH253" s="201"/>
      <c r="GI253" s="201"/>
      <c r="GJ253" s="203"/>
      <c r="GK253" s="201"/>
      <c r="GL253" s="201"/>
      <c r="GM253" s="201"/>
      <c r="GN253" s="201">
        <f t="shared" si="207"/>
        <v>0</v>
      </c>
      <c r="GO253" s="201"/>
      <c r="GP253" s="201"/>
      <c r="GQ253" s="203"/>
      <c r="GR253" s="201"/>
      <c r="GS253" s="201"/>
      <c r="GT253" s="201"/>
      <c r="GU253" s="201">
        <f t="shared" si="208"/>
        <v>0</v>
      </c>
      <c r="GV253" s="201"/>
      <c r="GW253" s="201"/>
      <c r="GX253" s="203"/>
      <c r="GY253" s="201"/>
      <c r="GZ253" s="201"/>
      <c r="HA253" s="201"/>
      <c r="HB253" s="201">
        <f t="shared" si="209"/>
        <v>0</v>
      </c>
      <c r="HC253" s="201"/>
      <c r="HD253" s="201"/>
      <c r="HE253" s="203"/>
      <c r="HF253" s="201"/>
      <c r="HG253" s="201"/>
      <c r="HH253" s="201"/>
      <c r="HI253" s="201">
        <f t="shared" si="210"/>
        <v>0</v>
      </c>
      <c r="HJ253" s="201"/>
      <c r="HK253" s="201"/>
      <c r="HL253" s="201"/>
      <c r="HM253" s="201"/>
      <c r="HN253" s="201"/>
      <c r="HO253" s="201"/>
      <c r="HP253" s="201">
        <f t="shared" si="211"/>
        <v>0</v>
      </c>
      <c r="HQ253" s="201"/>
      <c r="HR253" s="201"/>
      <c r="HS253" s="203"/>
      <c r="HT253" s="201"/>
      <c r="HU253" s="201"/>
      <c r="HV253" s="201"/>
      <c r="HW253" s="201">
        <f t="shared" si="212"/>
        <v>0</v>
      </c>
      <c r="HX253" s="201"/>
      <c r="HY253" s="201"/>
      <c r="HZ253" s="203"/>
      <c r="IA253" s="201"/>
      <c r="IB253" s="201"/>
      <c r="IC253" s="201"/>
      <c r="ID253" s="201">
        <f t="shared" si="213"/>
        <v>0</v>
      </c>
      <c r="IE253" s="201"/>
      <c r="IF253" s="201"/>
      <c r="IG253" s="203"/>
      <c r="IH253" s="201"/>
      <c r="II253" s="201"/>
      <c r="IJ253" s="201"/>
      <c r="IK253" s="201">
        <f t="shared" si="214"/>
        <v>0</v>
      </c>
      <c r="IL253" s="201"/>
      <c r="IM253" s="201"/>
      <c r="IN253" s="203"/>
      <c r="IO253" s="201"/>
      <c r="IP253" s="201"/>
      <c r="IQ253" s="201"/>
      <c r="IR253" s="201">
        <f t="shared" si="215"/>
        <v>0</v>
      </c>
      <c r="IS253" s="201"/>
      <c r="IT253" s="201"/>
      <c r="IU253" s="203"/>
      <c r="IV253" s="201"/>
      <c r="IW253" s="201"/>
      <c r="IX253" s="201"/>
      <c r="IY253" s="201">
        <f t="shared" si="216"/>
        <v>0</v>
      </c>
      <c r="IZ253" s="201"/>
      <c r="JA253" s="201"/>
      <c r="JB253" s="201"/>
      <c r="JC253" s="201"/>
      <c r="JD253" s="201"/>
      <c r="JE253" s="201"/>
      <c r="JF253" s="201">
        <f t="shared" si="217"/>
        <v>0</v>
      </c>
      <c r="JG253" s="201"/>
      <c r="JH253" s="201"/>
      <c r="JI253" s="203"/>
      <c r="JJ253" s="201"/>
      <c r="JK253" s="201"/>
      <c r="JL253" s="201"/>
      <c r="JM253" s="201" t="e">
        <f t="shared" si="218"/>
        <v>#REF!</v>
      </c>
      <c r="JN253" s="201"/>
      <c r="JO253" s="201"/>
      <c r="JP253" s="203"/>
      <c r="JQ253" s="201"/>
      <c r="JR253" s="201"/>
      <c r="JS253" s="201"/>
      <c r="JT253" s="201">
        <f t="shared" si="219"/>
        <v>0</v>
      </c>
      <c r="JU253" s="201"/>
      <c r="JV253" s="201"/>
      <c r="JW253" s="203"/>
      <c r="JX253" s="201"/>
      <c r="JY253" s="201"/>
      <c r="JZ253" s="201"/>
      <c r="KA253" s="201">
        <f t="shared" si="220"/>
        <v>0</v>
      </c>
      <c r="KB253" s="201"/>
      <c r="KC253" s="201"/>
      <c r="KD253" s="203"/>
      <c r="KE253" s="201"/>
      <c r="KF253" s="201"/>
      <c r="KG253" s="201"/>
      <c r="KH253" s="201">
        <f t="shared" si="221"/>
        <v>0</v>
      </c>
      <c r="KI253" s="201"/>
      <c r="KJ253" s="201"/>
      <c r="KK253" s="203"/>
      <c r="KL253" s="201"/>
      <c r="KM253" s="201"/>
      <c r="KN253" s="201"/>
      <c r="KO253" s="201">
        <f t="shared" si="222"/>
        <v>0</v>
      </c>
      <c r="KP253" s="201"/>
      <c r="KQ253" s="201"/>
      <c r="KR253" s="201"/>
      <c r="KS253" s="201"/>
      <c r="KT253" s="201"/>
      <c r="KU253" s="201"/>
      <c r="KV253" s="201">
        <f t="shared" si="223"/>
        <v>0</v>
      </c>
      <c r="KW253" s="201"/>
      <c r="KX253" s="201"/>
      <c r="KY253" s="203"/>
      <c r="KZ253" s="201"/>
      <c r="LA253" s="201"/>
      <c r="LB253" s="201"/>
      <c r="LC253" s="201" t="str">
        <f t="shared" si="224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>
        <f t="shared" ref="FZ254:FZ267" si="302">FZ77</f>
        <v>0</v>
      </c>
      <c r="GA254" s="201"/>
      <c r="GB254" s="201"/>
      <c r="GC254" s="203"/>
      <c r="GD254" s="201"/>
      <c r="GE254" s="201"/>
      <c r="GF254" s="201"/>
      <c r="GG254" s="201">
        <f t="shared" ref="GG254:GG267" si="303">GG77</f>
        <v>20</v>
      </c>
      <c r="GH254" s="201"/>
      <c r="GI254" s="201"/>
      <c r="GJ254" s="203"/>
      <c r="GK254" s="201"/>
      <c r="GL254" s="201"/>
      <c r="GM254" s="201"/>
      <c r="GN254" s="201">
        <f t="shared" ref="GN254:GN267" si="304">GN77</f>
        <v>30</v>
      </c>
      <c r="GO254" s="201"/>
      <c r="GP254" s="201"/>
      <c r="GQ254" s="203"/>
      <c r="GR254" s="201"/>
      <c r="GS254" s="201"/>
      <c r="GT254" s="201"/>
      <c r="GU254" s="201">
        <f t="shared" ref="GU254:GU267" si="305">GU77</f>
        <v>0</v>
      </c>
      <c r="GV254" s="201"/>
      <c r="GW254" s="201"/>
      <c r="GX254" s="203"/>
      <c r="GY254" s="201"/>
      <c r="GZ254" s="201"/>
      <c r="HA254" s="201"/>
      <c r="HB254" s="201">
        <f t="shared" ref="HB254:HB267" si="306">HB77</f>
        <v>20</v>
      </c>
      <c r="HC254" s="201"/>
      <c r="HD254" s="201"/>
      <c r="HE254" s="203"/>
      <c r="HF254" s="201"/>
      <c r="HG254" s="201"/>
      <c r="HH254" s="201"/>
      <c r="HI254" s="201">
        <f t="shared" ref="HI254:HI267" si="307">HI77</f>
        <v>20</v>
      </c>
      <c r="HJ254" s="201"/>
      <c r="HK254" s="201"/>
      <c r="HL254" s="201"/>
      <c r="HM254" s="201"/>
      <c r="HN254" s="201"/>
      <c r="HO254" s="201"/>
      <c r="HP254" s="201">
        <f t="shared" ref="HP254:HP267" si="308">HP77</f>
        <v>0</v>
      </c>
      <c r="HQ254" s="201"/>
      <c r="HR254" s="201"/>
      <c r="HS254" s="203"/>
      <c r="HT254" s="201"/>
      <c r="HU254" s="201"/>
      <c r="HV254" s="201"/>
      <c r="HW254" s="201">
        <f t="shared" ref="HW254:HW267" si="309">HW77</f>
        <v>30</v>
      </c>
      <c r="HX254" s="201"/>
      <c r="HY254" s="201"/>
      <c r="HZ254" s="203"/>
      <c r="IA254" s="201"/>
      <c r="IB254" s="201"/>
      <c r="IC254" s="201"/>
      <c r="ID254" s="201">
        <f t="shared" ref="ID254:ID267" si="310">ID77</f>
        <v>0</v>
      </c>
      <c r="IE254" s="201"/>
      <c r="IF254" s="201"/>
      <c r="IG254" s="203"/>
      <c r="IH254" s="201"/>
      <c r="II254" s="201"/>
      <c r="IJ254" s="201"/>
      <c r="IK254" s="201">
        <f t="shared" ref="IK254:IK267" si="311">IK77</f>
        <v>0</v>
      </c>
      <c r="IL254" s="201"/>
      <c r="IM254" s="201"/>
      <c r="IN254" s="203"/>
      <c r="IO254" s="201"/>
      <c r="IP254" s="201"/>
      <c r="IQ254" s="201"/>
      <c r="IR254" s="201">
        <f t="shared" ref="IR254:IR267" si="312">IR77</f>
        <v>20</v>
      </c>
      <c r="IS254" s="201"/>
      <c r="IT254" s="201"/>
      <c r="IU254" s="203"/>
      <c r="IV254" s="201"/>
      <c r="IW254" s="201"/>
      <c r="IX254" s="201"/>
      <c r="IY254" s="201">
        <f t="shared" ref="IY254:IY267" si="313">IY77</f>
        <v>0</v>
      </c>
      <c r="IZ254" s="201"/>
      <c r="JA254" s="201"/>
      <c r="JB254" s="201"/>
      <c r="JC254" s="201"/>
      <c r="JD254" s="201"/>
      <c r="JE254" s="201"/>
      <c r="JF254" s="201">
        <f t="shared" ref="JF254:JF267" si="314">JF77</f>
        <v>0</v>
      </c>
      <c r="JG254" s="201"/>
      <c r="JH254" s="201"/>
      <c r="JI254" s="203"/>
      <c r="JJ254" s="201"/>
      <c r="JK254" s="201"/>
      <c r="JL254" s="201"/>
      <c r="JM254" s="201" t="e">
        <f t="shared" ref="JM254:JM267" si="315">JM77</f>
        <v>#REF!</v>
      </c>
      <c r="JN254" s="201"/>
      <c r="JO254" s="201"/>
      <c r="JP254" s="203"/>
      <c r="JQ254" s="201"/>
      <c r="JR254" s="201"/>
      <c r="JS254" s="201"/>
      <c r="JT254" s="201">
        <f t="shared" ref="JT254:JT267" si="316">JT77</f>
        <v>0</v>
      </c>
      <c r="JU254" s="201"/>
      <c r="JV254" s="201"/>
      <c r="JW254" s="203"/>
      <c r="JX254" s="201"/>
      <c r="JY254" s="201"/>
      <c r="JZ254" s="201"/>
      <c r="KA254" s="201">
        <f t="shared" ref="KA254:KA267" si="317">KA77</f>
        <v>0</v>
      </c>
      <c r="KB254" s="201"/>
      <c r="KC254" s="201"/>
      <c r="KD254" s="203"/>
      <c r="KE254" s="201"/>
      <c r="KF254" s="201"/>
      <c r="KG254" s="201"/>
      <c r="KH254" s="201">
        <f t="shared" ref="KH254:KH267" si="318">KH77</f>
        <v>0</v>
      </c>
      <c r="KI254" s="201"/>
      <c r="KJ254" s="201"/>
      <c r="KK254" s="203"/>
      <c r="KL254" s="201"/>
      <c r="KM254" s="201"/>
      <c r="KN254" s="201"/>
      <c r="KO254" s="201">
        <f t="shared" ref="KO254:KO267" si="319">KO77</f>
        <v>0</v>
      </c>
      <c r="KP254" s="201"/>
      <c r="KQ254" s="201"/>
      <c r="KR254" s="201"/>
      <c r="KS254" s="201"/>
      <c r="KT254" s="201"/>
      <c r="KU254" s="201"/>
      <c r="KV254" s="201">
        <f t="shared" ref="KV254:KV267" si="320">KV77</f>
        <v>20</v>
      </c>
      <c r="KW254" s="201"/>
      <c r="KX254" s="201"/>
      <c r="KY254" s="203"/>
      <c r="KZ254" s="201"/>
      <c r="LA254" s="201"/>
      <c r="LB254" s="201"/>
      <c r="LC254" s="201" t="str">
        <f t="shared" ref="LC254:LC267" si="321">LC77</f>
        <v/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>
        <f t="shared" si="302"/>
        <v>0</v>
      </c>
      <c r="GA255" s="201"/>
      <c r="GB255" s="201"/>
      <c r="GC255" s="203"/>
      <c r="GD255" s="201"/>
      <c r="GE255" s="201"/>
      <c r="GF255" s="201"/>
      <c r="GG255" s="201">
        <f t="shared" si="303"/>
        <v>0</v>
      </c>
      <c r="GH255" s="201"/>
      <c r="GI255" s="201"/>
      <c r="GJ255" s="203"/>
      <c r="GK255" s="201"/>
      <c r="GL255" s="201"/>
      <c r="GM255" s="201"/>
      <c r="GN255" s="201">
        <f t="shared" si="304"/>
        <v>0</v>
      </c>
      <c r="GO255" s="201"/>
      <c r="GP255" s="201"/>
      <c r="GQ255" s="203"/>
      <c r="GR255" s="201"/>
      <c r="GS255" s="201"/>
      <c r="GT255" s="201"/>
      <c r="GU255" s="201">
        <f t="shared" si="305"/>
        <v>0</v>
      </c>
      <c r="GV255" s="201"/>
      <c r="GW255" s="201"/>
      <c r="GX255" s="203"/>
      <c r="GY255" s="201"/>
      <c r="GZ255" s="201"/>
      <c r="HA255" s="201"/>
      <c r="HB255" s="201">
        <f t="shared" si="306"/>
        <v>0</v>
      </c>
      <c r="HC255" s="201"/>
      <c r="HD255" s="201"/>
      <c r="HE255" s="203"/>
      <c r="HF255" s="201"/>
      <c r="HG255" s="201"/>
      <c r="HH255" s="201"/>
      <c r="HI255" s="201">
        <f t="shared" si="307"/>
        <v>0</v>
      </c>
      <c r="HJ255" s="201"/>
      <c r="HK255" s="201"/>
      <c r="HL255" s="201"/>
      <c r="HM255" s="201"/>
      <c r="HN255" s="201"/>
      <c r="HO255" s="201"/>
      <c r="HP255" s="201">
        <f t="shared" si="308"/>
        <v>0</v>
      </c>
      <c r="HQ255" s="201"/>
      <c r="HR255" s="201"/>
      <c r="HS255" s="203"/>
      <c r="HT255" s="201"/>
      <c r="HU255" s="201"/>
      <c r="HV255" s="201"/>
      <c r="HW255" s="201">
        <f t="shared" si="309"/>
        <v>0</v>
      </c>
      <c r="HX255" s="201"/>
      <c r="HY255" s="201"/>
      <c r="HZ255" s="203"/>
      <c r="IA255" s="201"/>
      <c r="IB255" s="201"/>
      <c r="IC255" s="201"/>
      <c r="ID255" s="201">
        <f t="shared" si="310"/>
        <v>0</v>
      </c>
      <c r="IE255" s="201"/>
      <c r="IF255" s="201"/>
      <c r="IG255" s="203"/>
      <c r="IH255" s="201"/>
      <c r="II255" s="201"/>
      <c r="IJ255" s="201"/>
      <c r="IK255" s="201">
        <f t="shared" si="311"/>
        <v>0</v>
      </c>
      <c r="IL255" s="201"/>
      <c r="IM255" s="201"/>
      <c r="IN255" s="203"/>
      <c r="IO255" s="201"/>
      <c r="IP255" s="201"/>
      <c r="IQ255" s="201"/>
      <c r="IR255" s="201">
        <f t="shared" si="312"/>
        <v>0</v>
      </c>
      <c r="IS255" s="201"/>
      <c r="IT255" s="201"/>
      <c r="IU255" s="203"/>
      <c r="IV255" s="201"/>
      <c r="IW255" s="201"/>
      <c r="IX255" s="201"/>
      <c r="IY255" s="201">
        <f t="shared" si="313"/>
        <v>0</v>
      </c>
      <c r="IZ255" s="201"/>
      <c r="JA255" s="201"/>
      <c r="JB255" s="201"/>
      <c r="JC255" s="201"/>
      <c r="JD255" s="201"/>
      <c r="JE255" s="201"/>
      <c r="JF255" s="201">
        <f t="shared" si="314"/>
        <v>0</v>
      </c>
      <c r="JG255" s="201"/>
      <c r="JH255" s="201"/>
      <c r="JI255" s="203"/>
      <c r="JJ255" s="201"/>
      <c r="JK255" s="201"/>
      <c r="JL255" s="201"/>
      <c r="JM255" s="201" t="e">
        <f t="shared" si="315"/>
        <v>#REF!</v>
      </c>
      <c r="JN255" s="201"/>
      <c r="JO255" s="201"/>
      <c r="JP255" s="203"/>
      <c r="JQ255" s="201"/>
      <c r="JR255" s="201"/>
      <c r="JS255" s="201"/>
      <c r="JT255" s="201">
        <f t="shared" si="316"/>
        <v>0</v>
      </c>
      <c r="JU255" s="201"/>
      <c r="JV255" s="201"/>
      <c r="JW255" s="203"/>
      <c r="JX255" s="201"/>
      <c r="JY255" s="201"/>
      <c r="JZ255" s="201"/>
      <c r="KA255" s="201">
        <f t="shared" si="317"/>
        <v>0</v>
      </c>
      <c r="KB255" s="201"/>
      <c r="KC255" s="201"/>
      <c r="KD255" s="203"/>
      <c r="KE255" s="201"/>
      <c r="KF255" s="201"/>
      <c r="KG255" s="201"/>
      <c r="KH255" s="201">
        <f t="shared" si="318"/>
        <v>0</v>
      </c>
      <c r="KI255" s="201"/>
      <c r="KJ255" s="201"/>
      <c r="KK255" s="203"/>
      <c r="KL255" s="201"/>
      <c r="KM255" s="201"/>
      <c r="KN255" s="201"/>
      <c r="KO255" s="201">
        <f t="shared" si="319"/>
        <v>0</v>
      </c>
      <c r="KP255" s="201"/>
      <c r="KQ255" s="201"/>
      <c r="KR255" s="201"/>
      <c r="KS255" s="201"/>
      <c r="KT255" s="201"/>
      <c r="KU255" s="201"/>
      <c r="KV255" s="201">
        <f t="shared" si="320"/>
        <v>0</v>
      </c>
      <c r="KW255" s="201"/>
      <c r="KX255" s="201"/>
      <c r="KY255" s="203"/>
      <c r="KZ255" s="201"/>
      <c r="LA255" s="201"/>
      <c r="LB255" s="201"/>
      <c r="LC255" s="201" t="str">
        <f t="shared" si="321"/>
        <v/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>
        <f t="shared" si="302"/>
        <v>0</v>
      </c>
      <c r="GA256" s="201"/>
      <c r="GB256" s="201"/>
      <c r="GC256" s="203"/>
      <c r="GD256" s="201"/>
      <c r="GE256" s="201"/>
      <c r="GF256" s="201"/>
      <c r="GG256" s="201">
        <f t="shared" si="303"/>
        <v>0</v>
      </c>
      <c r="GH256" s="201"/>
      <c r="GI256" s="201"/>
      <c r="GJ256" s="203"/>
      <c r="GK256" s="201"/>
      <c r="GL256" s="201"/>
      <c r="GM256" s="201"/>
      <c r="GN256" s="201">
        <f t="shared" si="304"/>
        <v>0</v>
      </c>
      <c r="GO256" s="201"/>
      <c r="GP256" s="201"/>
      <c r="GQ256" s="203"/>
      <c r="GR256" s="201"/>
      <c r="GS256" s="201"/>
      <c r="GT256" s="201"/>
      <c r="GU256" s="201">
        <f t="shared" si="305"/>
        <v>0</v>
      </c>
      <c r="GV256" s="201"/>
      <c r="GW256" s="201"/>
      <c r="GX256" s="203"/>
      <c r="GY256" s="201"/>
      <c r="GZ256" s="201"/>
      <c r="HA256" s="201"/>
      <c r="HB256" s="201">
        <f t="shared" si="306"/>
        <v>20</v>
      </c>
      <c r="HC256" s="201"/>
      <c r="HD256" s="201"/>
      <c r="HE256" s="203"/>
      <c r="HF256" s="201"/>
      <c r="HG256" s="201"/>
      <c r="HH256" s="201"/>
      <c r="HI256" s="201">
        <f t="shared" si="307"/>
        <v>0</v>
      </c>
      <c r="HJ256" s="201"/>
      <c r="HK256" s="201"/>
      <c r="HL256" s="201"/>
      <c r="HM256" s="201"/>
      <c r="HN256" s="201"/>
      <c r="HO256" s="201"/>
      <c r="HP256" s="201">
        <f t="shared" si="308"/>
        <v>20</v>
      </c>
      <c r="HQ256" s="201"/>
      <c r="HR256" s="201"/>
      <c r="HS256" s="203"/>
      <c r="HT256" s="201"/>
      <c r="HU256" s="201"/>
      <c r="HV256" s="201"/>
      <c r="HW256" s="201">
        <f t="shared" si="309"/>
        <v>0</v>
      </c>
      <c r="HX256" s="201"/>
      <c r="HY256" s="201"/>
      <c r="HZ256" s="203"/>
      <c r="IA256" s="201"/>
      <c r="IB256" s="201"/>
      <c r="IC256" s="201"/>
      <c r="ID256" s="201">
        <f t="shared" si="310"/>
        <v>0</v>
      </c>
      <c r="IE256" s="201"/>
      <c r="IF256" s="201"/>
      <c r="IG256" s="203"/>
      <c r="IH256" s="201"/>
      <c r="II256" s="201"/>
      <c r="IJ256" s="201"/>
      <c r="IK256" s="201">
        <f t="shared" si="311"/>
        <v>30</v>
      </c>
      <c r="IL256" s="201"/>
      <c r="IM256" s="201"/>
      <c r="IN256" s="203"/>
      <c r="IO256" s="201"/>
      <c r="IP256" s="201"/>
      <c r="IQ256" s="201"/>
      <c r="IR256" s="201">
        <f t="shared" si="312"/>
        <v>0</v>
      </c>
      <c r="IS256" s="201"/>
      <c r="IT256" s="201"/>
      <c r="IU256" s="203"/>
      <c r="IV256" s="201"/>
      <c r="IW256" s="201"/>
      <c r="IX256" s="201"/>
      <c r="IY256" s="201">
        <f t="shared" si="313"/>
        <v>0</v>
      </c>
      <c r="IZ256" s="201"/>
      <c r="JA256" s="201"/>
      <c r="JB256" s="201"/>
      <c r="JC256" s="201"/>
      <c r="JD256" s="201"/>
      <c r="JE256" s="201"/>
      <c r="JF256" s="201">
        <f t="shared" si="314"/>
        <v>0</v>
      </c>
      <c r="JG256" s="201"/>
      <c r="JH256" s="201"/>
      <c r="JI256" s="203"/>
      <c r="JJ256" s="201"/>
      <c r="JK256" s="201"/>
      <c r="JL256" s="201"/>
      <c r="JM256" s="201" t="e">
        <f t="shared" si="315"/>
        <v>#REF!</v>
      </c>
      <c r="JN256" s="201"/>
      <c r="JO256" s="201"/>
      <c r="JP256" s="203"/>
      <c r="JQ256" s="201"/>
      <c r="JR256" s="201"/>
      <c r="JS256" s="201"/>
      <c r="JT256" s="201">
        <f t="shared" si="316"/>
        <v>0</v>
      </c>
      <c r="JU256" s="201"/>
      <c r="JV256" s="201"/>
      <c r="JW256" s="203"/>
      <c r="JX256" s="201"/>
      <c r="JY256" s="201"/>
      <c r="JZ256" s="201"/>
      <c r="KA256" s="201">
        <f t="shared" si="317"/>
        <v>0</v>
      </c>
      <c r="KB256" s="201"/>
      <c r="KC256" s="201"/>
      <c r="KD256" s="203"/>
      <c r="KE256" s="201"/>
      <c r="KF256" s="201"/>
      <c r="KG256" s="201"/>
      <c r="KH256" s="201">
        <f t="shared" si="318"/>
        <v>0</v>
      </c>
      <c r="KI256" s="201"/>
      <c r="KJ256" s="201"/>
      <c r="KK256" s="203"/>
      <c r="KL256" s="201"/>
      <c r="KM256" s="201"/>
      <c r="KN256" s="201"/>
      <c r="KO256" s="201">
        <f t="shared" si="319"/>
        <v>0</v>
      </c>
      <c r="KP256" s="201"/>
      <c r="KQ256" s="201"/>
      <c r="KR256" s="201"/>
      <c r="KS256" s="201"/>
      <c r="KT256" s="201"/>
      <c r="KU256" s="201"/>
      <c r="KV256" s="201">
        <f t="shared" si="320"/>
        <v>0</v>
      </c>
      <c r="KW256" s="201"/>
      <c r="KX256" s="201"/>
      <c r="KY256" s="203"/>
      <c r="KZ256" s="201"/>
      <c r="LA256" s="201"/>
      <c r="LB256" s="201"/>
      <c r="LC256" s="201" t="str">
        <f t="shared" si="321"/>
        <v/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>
        <f t="shared" si="302"/>
        <v>0</v>
      </c>
      <c r="GA257" s="201"/>
      <c r="GB257" s="201"/>
      <c r="GC257" s="203"/>
      <c r="GD257" s="201"/>
      <c r="GE257" s="201"/>
      <c r="GF257" s="201"/>
      <c r="GG257" s="201">
        <f t="shared" si="303"/>
        <v>0</v>
      </c>
      <c r="GH257" s="201"/>
      <c r="GI257" s="201"/>
      <c r="GJ257" s="203"/>
      <c r="GK257" s="201"/>
      <c r="GL257" s="201"/>
      <c r="GM257" s="201"/>
      <c r="GN257" s="201">
        <f t="shared" si="304"/>
        <v>0</v>
      </c>
      <c r="GO257" s="201"/>
      <c r="GP257" s="201"/>
      <c r="GQ257" s="203"/>
      <c r="GR257" s="201"/>
      <c r="GS257" s="201"/>
      <c r="GT257" s="201"/>
      <c r="GU257" s="201">
        <f t="shared" si="305"/>
        <v>0</v>
      </c>
      <c r="GV257" s="201"/>
      <c r="GW257" s="201"/>
      <c r="GX257" s="203"/>
      <c r="GY257" s="201"/>
      <c r="GZ257" s="201"/>
      <c r="HA257" s="201"/>
      <c r="HB257" s="201">
        <f t="shared" si="306"/>
        <v>0</v>
      </c>
      <c r="HC257" s="201"/>
      <c r="HD257" s="201"/>
      <c r="HE257" s="203"/>
      <c r="HF257" s="201"/>
      <c r="HG257" s="201"/>
      <c r="HH257" s="201"/>
      <c r="HI257" s="201">
        <f t="shared" si="307"/>
        <v>0</v>
      </c>
      <c r="HJ257" s="201"/>
      <c r="HK257" s="201"/>
      <c r="HL257" s="201"/>
      <c r="HM257" s="201"/>
      <c r="HN257" s="201"/>
      <c r="HO257" s="201"/>
      <c r="HP257" s="201">
        <f t="shared" si="308"/>
        <v>0</v>
      </c>
      <c r="HQ257" s="201"/>
      <c r="HR257" s="201"/>
      <c r="HS257" s="203"/>
      <c r="HT257" s="201"/>
      <c r="HU257" s="201"/>
      <c r="HV257" s="201"/>
      <c r="HW257" s="201">
        <f t="shared" si="309"/>
        <v>0</v>
      </c>
      <c r="HX257" s="201"/>
      <c r="HY257" s="201"/>
      <c r="HZ257" s="203"/>
      <c r="IA257" s="201"/>
      <c r="IB257" s="201"/>
      <c r="IC257" s="201"/>
      <c r="ID257" s="201">
        <f t="shared" si="310"/>
        <v>0</v>
      </c>
      <c r="IE257" s="201"/>
      <c r="IF257" s="201"/>
      <c r="IG257" s="203"/>
      <c r="IH257" s="201"/>
      <c r="II257" s="201"/>
      <c r="IJ257" s="201"/>
      <c r="IK257" s="201">
        <f t="shared" si="311"/>
        <v>0</v>
      </c>
      <c r="IL257" s="201"/>
      <c r="IM257" s="201"/>
      <c r="IN257" s="203"/>
      <c r="IO257" s="201"/>
      <c r="IP257" s="201"/>
      <c r="IQ257" s="201"/>
      <c r="IR257" s="201">
        <f t="shared" si="312"/>
        <v>0</v>
      </c>
      <c r="IS257" s="201"/>
      <c r="IT257" s="201"/>
      <c r="IU257" s="203"/>
      <c r="IV257" s="201"/>
      <c r="IW257" s="201"/>
      <c r="IX257" s="201"/>
      <c r="IY257" s="201">
        <f t="shared" si="313"/>
        <v>0</v>
      </c>
      <c r="IZ257" s="201"/>
      <c r="JA257" s="201"/>
      <c r="JB257" s="201"/>
      <c r="JC257" s="201"/>
      <c r="JD257" s="201"/>
      <c r="JE257" s="201"/>
      <c r="JF257" s="201">
        <f t="shared" si="314"/>
        <v>0</v>
      </c>
      <c r="JG257" s="201"/>
      <c r="JH257" s="201"/>
      <c r="JI257" s="203"/>
      <c r="JJ257" s="201"/>
      <c r="JK257" s="201"/>
      <c r="JL257" s="201"/>
      <c r="JM257" s="201" t="e">
        <f t="shared" si="315"/>
        <v>#REF!</v>
      </c>
      <c r="JN257" s="201"/>
      <c r="JO257" s="201"/>
      <c r="JP257" s="203"/>
      <c r="JQ257" s="201"/>
      <c r="JR257" s="201"/>
      <c r="JS257" s="201"/>
      <c r="JT257" s="201">
        <f t="shared" si="316"/>
        <v>0</v>
      </c>
      <c r="JU257" s="201"/>
      <c r="JV257" s="201"/>
      <c r="JW257" s="203"/>
      <c r="JX257" s="201"/>
      <c r="JY257" s="201"/>
      <c r="JZ257" s="201"/>
      <c r="KA257" s="201">
        <f t="shared" si="317"/>
        <v>0</v>
      </c>
      <c r="KB257" s="201"/>
      <c r="KC257" s="201"/>
      <c r="KD257" s="203"/>
      <c r="KE257" s="201"/>
      <c r="KF257" s="201"/>
      <c r="KG257" s="201"/>
      <c r="KH257" s="201">
        <f t="shared" si="318"/>
        <v>0</v>
      </c>
      <c r="KI257" s="201"/>
      <c r="KJ257" s="201"/>
      <c r="KK257" s="203"/>
      <c r="KL257" s="201"/>
      <c r="KM257" s="201"/>
      <c r="KN257" s="201"/>
      <c r="KO257" s="201">
        <f t="shared" si="319"/>
        <v>0</v>
      </c>
      <c r="KP257" s="201"/>
      <c r="KQ257" s="201"/>
      <c r="KR257" s="201"/>
      <c r="KS257" s="201"/>
      <c r="KT257" s="201"/>
      <c r="KU257" s="201"/>
      <c r="KV257" s="201">
        <f t="shared" si="320"/>
        <v>0</v>
      </c>
      <c r="KW257" s="201"/>
      <c r="KX257" s="201"/>
      <c r="KY257" s="203"/>
      <c r="KZ257" s="201"/>
      <c r="LA257" s="201"/>
      <c r="LB257" s="201"/>
      <c r="LC257" s="201" t="str">
        <f t="shared" si="321"/>
        <v/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>
        <f t="shared" si="302"/>
        <v>0</v>
      </c>
      <c r="GA258" s="201"/>
      <c r="GB258" s="201"/>
      <c r="GC258" s="203"/>
      <c r="GD258" s="201"/>
      <c r="GE258" s="201"/>
      <c r="GF258" s="201"/>
      <c r="GG258" s="201">
        <f t="shared" si="303"/>
        <v>0</v>
      </c>
      <c r="GH258" s="201"/>
      <c r="GI258" s="201"/>
      <c r="GJ258" s="203"/>
      <c r="GK258" s="201"/>
      <c r="GL258" s="201"/>
      <c r="GM258" s="201"/>
      <c r="GN258" s="201">
        <f t="shared" si="304"/>
        <v>0</v>
      </c>
      <c r="GO258" s="201"/>
      <c r="GP258" s="201"/>
      <c r="GQ258" s="203"/>
      <c r="GR258" s="201"/>
      <c r="GS258" s="201"/>
      <c r="GT258" s="201"/>
      <c r="GU258" s="201">
        <f t="shared" si="305"/>
        <v>20</v>
      </c>
      <c r="GV258" s="201"/>
      <c r="GW258" s="201"/>
      <c r="GX258" s="203"/>
      <c r="GY258" s="201"/>
      <c r="GZ258" s="201"/>
      <c r="HA258" s="201"/>
      <c r="HB258" s="201">
        <f t="shared" si="306"/>
        <v>20</v>
      </c>
      <c r="HC258" s="201"/>
      <c r="HD258" s="201"/>
      <c r="HE258" s="203"/>
      <c r="HF258" s="201"/>
      <c r="HG258" s="201"/>
      <c r="HH258" s="201"/>
      <c r="HI258" s="201">
        <f t="shared" si="307"/>
        <v>20</v>
      </c>
      <c r="HJ258" s="201"/>
      <c r="HK258" s="201"/>
      <c r="HL258" s="201"/>
      <c r="HM258" s="201"/>
      <c r="HN258" s="201"/>
      <c r="HO258" s="201"/>
      <c r="HP258" s="201">
        <f t="shared" si="308"/>
        <v>0</v>
      </c>
      <c r="HQ258" s="201"/>
      <c r="HR258" s="201"/>
      <c r="HS258" s="203"/>
      <c r="HT258" s="201"/>
      <c r="HU258" s="201"/>
      <c r="HV258" s="201"/>
      <c r="HW258" s="201">
        <f t="shared" si="309"/>
        <v>0</v>
      </c>
      <c r="HX258" s="201"/>
      <c r="HY258" s="201"/>
      <c r="HZ258" s="203"/>
      <c r="IA258" s="201"/>
      <c r="IB258" s="201"/>
      <c r="IC258" s="201"/>
      <c r="ID258" s="201">
        <f t="shared" si="310"/>
        <v>0</v>
      </c>
      <c r="IE258" s="201"/>
      <c r="IF258" s="201"/>
      <c r="IG258" s="203"/>
      <c r="IH258" s="201"/>
      <c r="II258" s="201"/>
      <c r="IJ258" s="201"/>
      <c r="IK258" s="201">
        <f t="shared" si="311"/>
        <v>0</v>
      </c>
      <c r="IL258" s="201"/>
      <c r="IM258" s="201"/>
      <c r="IN258" s="203"/>
      <c r="IO258" s="201"/>
      <c r="IP258" s="201"/>
      <c r="IQ258" s="201"/>
      <c r="IR258" s="201">
        <f t="shared" si="312"/>
        <v>20</v>
      </c>
      <c r="IS258" s="201"/>
      <c r="IT258" s="201"/>
      <c r="IU258" s="203"/>
      <c r="IV258" s="201"/>
      <c r="IW258" s="201"/>
      <c r="IX258" s="201"/>
      <c r="IY258" s="201">
        <f t="shared" si="313"/>
        <v>0</v>
      </c>
      <c r="IZ258" s="201"/>
      <c r="JA258" s="201"/>
      <c r="JB258" s="201"/>
      <c r="JC258" s="201"/>
      <c r="JD258" s="201"/>
      <c r="JE258" s="201"/>
      <c r="JF258" s="201">
        <f t="shared" si="314"/>
        <v>0</v>
      </c>
      <c r="JG258" s="201"/>
      <c r="JH258" s="201"/>
      <c r="JI258" s="203"/>
      <c r="JJ258" s="201"/>
      <c r="JK258" s="201"/>
      <c r="JL258" s="201"/>
      <c r="JM258" s="201" t="e">
        <f t="shared" si="315"/>
        <v>#REF!</v>
      </c>
      <c r="JN258" s="201"/>
      <c r="JO258" s="201"/>
      <c r="JP258" s="203"/>
      <c r="JQ258" s="201"/>
      <c r="JR258" s="201"/>
      <c r="JS258" s="201"/>
      <c r="JT258" s="201">
        <f t="shared" si="316"/>
        <v>0</v>
      </c>
      <c r="JU258" s="201"/>
      <c r="JV258" s="201"/>
      <c r="JW258" s="203"/>
      <c r="JX258" s="201"/>
      <c r="JY258" s="201"/>
      <c r="JZ258" s="201"/>
      <c r="KA258" s="201">
        <f t="shared" si="317"/>
        <v>0</v>
      </c>
      <c r="KB258" s="201"/>
      <c r="KC258" s="201"/>
      <c r="KD258" s="203"/>
      <c r="KE258" s="201"/>
      <c r="KF258" s="201"/>
      <c r="KG258" s="201"/>
      <c r="KH258" s="201">
        <f t="shared" si="318"/>
        <v>20</v>
      </c>
      <c r="KI258" s="201"/>
      <c r="KJ258" s="201"/>
      <c r="KK258" s="203"/>
      <c r="KL258" s="201"/>
      <c r="KM258" s="201"/>
      <c r="KN258" s="201"/>
      <c r="KO258" s="201">
        <f t="shared" si="319"/>
        <v>0</v>
      </c>
      <c r="KP258" s="201"/>
      <c r="KQ258" s="201"/>
      <c r="KR258" s="201"/>
      <c r="KS258" s="201"/>
      <c r="KT258" s="201"/>
      <c r="KU258" s="201"/>
      <c r="KV258" s="201">
        <f t="shared" si="320"/>
        <v>0</v>
      </c>
      <c r="KW258" s="201"/>
      <c r="KX258" s="201"/>
      <c r="KY258" s="203"/>
      <c r="KZ258" s="201"/>
      <c r="LA258" s="201"/>
      <c r="LB258" s="201"/>
      <c r="LC258" s="201" t="str">
        <f t="shared" si="321"/>
        <v/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>
        <f t="shared" si="302"/>
        <v>0</v>
      </c>
      <c r="GA259" s="201"/>
      <c r="GB259" s="201"/>
      <c r="GC259" s="203"/>
      <c r="GD259" s="201"/>
      <c r="GE259" s="201"/>
      <c r="GF259" s="201"/>
      <c r="GG259" s="201">
        <f t="shared" si="303"/>
        <v>0</v>
      </c>
      <c r="GH259" s="201"/>
      <c r="GI259" s="201"/>
      <c r="GJ259" s="203"/>
      <c r="GK259" s="201"/>
      <c r="GL259" s="201"/>
      <c r="GM259" s="201"/>
      <c r="GN259" s="201">
        <f t="shared" si="304"/>
        <v>0</v>
      </c>
      <c r="GO259" s="201"/>
      <c r="GP259" s="201"/>
      <c r="GQ259" s="203"/>
      <c r="GR259" s="201"/>
      <c r="GS259" s="201"/>
      <c r="GT259" s="201"/>
      <c r="GU259" s="201">
        <f t="shared" si="305"/>
        <v>0</v>
      </c>
      <c r="GV259" s="201"/>
      <c r="GW259" s="201"/>
      <c r="GX259" s="203"/>
      <c r="GY259" s="201"/>
      <c r="GZ259" s="201"/>
      <c r="HA259" s="201"/>
      <c r="HB259" s="201">
        <f t="shared" si="306"/>
        <v>0</v>
      </c>
      <c r="HC259" s="201"/>
      <c r="HD259" s="201"/>
      <c r="HE259" s="203"/>
      <c r="HF259" s="201"/>
      <c r="HG259" s="201"/>
      <c r="HH259" s="201"/>
      <c r="HI259" s="201">
        <f t="shared" si="307"/>
        <v>0</v>
      </c>
      <c r="HJ259" s="201"/>
      <c r="HK259" s="201"/>
      <c r="HL259" s="201"/>
      <c r="HM259" s="201"/>
      <c r="HN259" s="201"/>
      <c r="HO259" s="201"/>
      <c r="HP259" s="201">
        <f t="shared" si="308"/>
        <v>0</v>
      </c>
      <c r="HQ259" s="201"/>
      <c r="HR259" s="201"/>
      <c r="HS259" s="203"/>
      <c r="HT259" s="201"/>
      <c r="HU259" s="201"/>
      <c r="HV259" s="201"/>
      <c r="HW259" s="201">
        <f t="shared" si="309"/>
        <v>20</v>
      </c>
      <c r="HX259" s="201"/>
      <c r="HY259" s="201"/>
      <c r="HZ259" s="203"/>
      <c r="IA259" s="201"/>
      <c r="IB259" s="201"/>
      <c r="IC259" s="201"/>
      <c r="ID259" s="201">
        <f t="shared" si="310"/>
        <v>0</v>
      </c>
      <c r="IE259" s="201"/>
      <c r="IF259" s="201"/>
      <c r="IG259" s="203"/>
      <c r="IH259" s="201"/>
      <c r="II259" s="201"/>
      <c r="IJ259" s="201"/>
      <c r="IK259" s="201">
        <f t="shared" si="311"/>
        <v>30</v>
      </c>
      <c r="IL259" s="201"/>
      <c r="IM259" s="201"/>
      <c r="IN259" s="203"/>
      <c r="IO259" s="201"/>
      <c r="IP259" s="201"/>
      <c r="IQ259" s="201"/>
      <c r="IR259" s="201">
        <f t="shared" si="312"/>
        <v>20</v>
      </c>
      <c r="IS259" s="201"/>
      <c r="IT259" s="201"/>
      <c r="IU259" s="203"/>
      <c r="IV259" s="201"/>
      <c r="IW259" s="201"/>
      <c r="IX259" s="201"/>
      <c r="IY259" s="201">
        <f t="shared" si="313"/>
        <v>0</v>
      </c>
      <c r="IZ259" s="201"/>
      <c r="JA259" s="201"/>
      <c r="JB259" s="201"/>
      <c r="JC259" s="201"/>
      <c r="JD259" s="201"/>
      <c r="JE259" s="201"/>
      <c r="JF259" s="201">
        <f t="shared" si="314"/>
        <v>0</v>
      </c>
      <c r="JG259" s="201"/>
      <c r="JH259" s="201"/>
      <c r="JI259" s="203"/>
      <c r="JJ259" s="201"/>
      <c r="JK259" s="201"/>
      <c r="JL259" s="201"/>
      <c r="JM259" s="201" t="e">
        <f t="shared" si="315"/>
        <v>#REF!</v>
      </c>
      <c r="JN259" s="201"/>
      <c r="JO259" s="201"/>
      <c r="JP259" s="203"/>
      <c r="JQ259" s="201"/>
      <c r="JR259" s="201"/>
      <c r="JS259" s="201"/>
      <c r="JT259" s="201">
        <f t="shared" si="316"/>
        <v>0</v>
      </c>
      <c r="JU259" s="201"/>
      <c r="JV259" s="201"/>
      <c r="JW259" s="203"/>
      <c r="JX259" s="201"/>
      <c r="JY259" s="201"/>
      <c r="JZ259" s="201"/>
      <c r="KA259" s="201">
        <f t="shared" si="317"/>
        <v>0</v>
      </c>
      <c r="KB259" s="201"/>
      <c r="KC259" s="201"/>
      <c r="KD259" s="203"/>
      <c r="KE259" s="201"/>
      <c r="KF259" s="201"/>
      <c r="KG259" s="201"/>
      <c r="KH259" s="201">
        <f t="shared" si="318"/>
        <v>30</v>
      </c>
      <c r="KI259" s="201"/>
      <c r="KJ259" s="201"/>
      <c r="KK259" s="203"/>
      <c r="KL259" s="201"/>
      <c r="KM259" s="201"/>
      <c r="KN259" s="201"/>
      <c r="KO259" s="201">
        <f t="shared" si="319"/>
        <v>0</v>
      </c>
      <c r="KP259" s="201"/>
      <c r="KQ259" s="201"/>
      <c r="KR259" s="201"/>
      <c r="KS259" s="201"/>
      <c r="KT259" s="201"/>
      <c r="KU259" s="201"/>
      <c r="KV259" s="201">
        <f t="shared" si="320"/>
        <v>0</v>
      </c>
      <c r="KW259" s="201"/>
      <c r="KX259" s="201"/>
      <c r="KY259" s="203"/>
      <c r="KZ259" s="201"/>
      <c r="LA259" s="201"/>
      <c r="LB259" s="201"/>
      <c r="LC259" s="201" t="str">
        <f t="shared" si="321"/>
        <v/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>
        <f t="shared" si="302"/>
        <v>0</v>
      </c>
      <c r="GA260" s="201"/>
      <c r="GB260" s="201"/>
      <c r="GC260" s="203"/>
      <c r="GD260" s="201"/>
      <c r="GE260" s="201"/>
      <c r="GF260" s="201"/>
      <c r="GG260" s="201">
        <f t="shared" si="303"/>
        <v>30</v>
      </c>
      <c r="GH260" s="201"/>
      <c r="GI260" s="201"/>
      <c r="GJ260" s="203"/>
      <c r="GK260" s="201"/>
      <c r="GL260" s="201"/>
      <c r="GM260" s="201"/>
      <c r="GN260" s="201">
        <f t="shared" si="304"/>
        <v>0</v>
      </c>
      <c r="GO260" s="201"/>
      <c r="GP260" s="201"/>
      <c r="GQ260" s="203"/>
      <c r="GR260" s="201"/>
      <c r="GS260" s="201"/>
      <c r="GT260" s="201"/>
      <c r="GU260" s="201">
        <f t="shared" si="305"/>
        <v>0</v>
      </c>
      <c r="GV260" s="201"/>
      <c r="GW260" s="201"/>
      <c r="GX260" s="203"/>
      <c r="GY260" s="201"/>
      <c r="GZ260" s="201"/>
      <c r="HA260" s="201"/>
      <c r="HB260" s="201">
        <f t="shared" si="306"/>
        <v>20</v>
      </c>
      <c r="HC260" s="201"/>
      <c r="HD260" s="201"/>
      <c r="HE260" s="203"/>
      <c r="HF260" s="201"/>
      <c r="HG260" s="201"/>
      <c r="HH260" s="201"/>
      <c r="HI260" s="201">
        <f t="shared" si="307"/>
        <v>0</v>
      </c>
      <c r="HJ260" s="201"/>
      <c r="HK260" s="201"/>
      <c r="HL260" s="201"/>
      <c r="HM260" s="201"/>
      <c r="HN260" s="201"/>
      <c r="HO260" s="201"/>
      <c r="HP260" s="201">
        <f t="shared" si="308"/>
        <v>0</v>
      </c>
      <c r="HQ260" s="201"/>
      <c r="HR260" s="201"/>
      <c r="HS260" s="203"/>
      <c r="HT260" s="201"/>
      <c r="HU260" s="201"/>
      <c r="HV260" s="201"/>
      <c r="HW260" s="201">
        <f t="shared" si="309"/>
        <v>0</v>
      </c>
      <c r="HX260" s="201"/>
      <c r="HY260" s="201"/>
      <c r="HZ260" s="203"/>
      <c r="IA260" s="201"/>
      <c r="IB260" s="201"/>
      <c r="IC260" s="201"/>
      <c r="ID260" s="201">
        <f t="shared" si="310"/>
        <v>0</v>
      </c>
      <c r="IE260" s="201"/>
      <c r="IF260" s="201"/>
      <c r="IG260" s="203"/>
      <c r="IH260" s="201"/>
      <c r="II260" s="201"/>
      <c r="IJ260" s="201"/>
      <c r="IK260" s="201">
        <f t="shared" si="311"/>
        <v>0</v>
      </c>
      <c r="IL260" s="201"/>
      <c r="IM260" s="201"/>
      <c r="IN260" s="203"/>
      <c r="IO260" s="201"/>
      <c r="IP260" s="201"/>
      <c r="IQ260" s="201"/>
      <c r="IR260" s="201">
        <f t="shared" si="312"/>
        <v>0</v>
      </c>
      <c r="IS260" s="201"/>
      <c r="IT260" s="201"/>
      <c r="IU260" s="203"/>
      <c r="IV260" s="201"/>
      <c r="IW260" s="201"/>
      <c r="IX260" s="201"/>
      <c r="IY260" s="201">
        <f t="shared" si="313"/>
        <v>0</v>
      </c>
      <c r="IZ260" s="201"/>
      <c r="JA260" s="201"/>
      <c r="JB260" s="201"/>
      <c r="JC260" s="201"/>
      <c r="JD260" s="201"/>
      <c r="JE260" s="201"/>
      <c r="JF260" s="201">
        <f t="shared" si="314"/>
        <v>0</v>
      </c>
      <c r="JG260" s="201"/>
      <c r="JH260" s="201"/>
      <c r="JI260" s="203"/>
      <c r="JJ260" s="201"/>
      <c r="JK260" s="201"/>
      <c r="JL260" s="201"/>
      <c r="JM260" s="201" t="e">
        <f t="shared" si="315"/>
        <v>#REF!</v>
      </c>
      <c r="JN260" s="201"/>
      <c r="JO260" s="201"/>
      <c r="JP260" s="203"/>
      <c r="JQ260" s="201"/>
      <c r="JR260" s="201"/>
      <c r="JS260" s="201"/>
      <c r="JT260" s="201">
        <f t="shared" si="316"/>
        <v>0</v>
      </c>
      <c r="JU260" s="201"/>
      <c r="JV260" s="201"/>
      <c r="JW260" s="203"/>
      <c r="JX260" s="201"/>
      <c r="JY260" s="201"/>
      <c r="JZ260" s="201"/>
      <c r="KA260" s="201">
        <f t="shared" si="317"/>
        <v>0</v>
      </c>
      <c r="KB260" s="201"/>
      <c r="KC260" s="201"/>
      <c r="KD260" s="203"/>
      <c r="KE260" s="201"/>
      <c r="KF260" s="201"/>
      <c r="KG260" s="201"/>
      <c r="KH260" s="201">
        <f t="shared" si="318"/>
        <v>0</v>
      </c>
      <c r="KI260" s="201"/>
      <c r="KJ260" s="201"/>
      <c r="KK260" s="203"/>
      <c r="KL260" s="201"/>
      <c r="KM260" s="201"/>
      <c r="KN260" s="201"/>
      <c r="KO260" s="201">
        <f t="shared" si="319"/>
        <v>0</v>
      </c>
      <c r="KP260" s="201"/>
      <c r="KQ260" s="201"/>
      <c r="KR260" s="201"/>
      <c r="KS260" s="201"/>
      <c r="KT260" s="201"/>
      <c r="KU260" s="201"/>
      <c r="KV260" s="201">
        <f t="shared" si="320"/>
        <v>20</v>
      </c>
      <c r="KW260" s="201"/>
      <c r="KX260" s="201"/>
      <c r="KY260" s="203"/>
      <c r="KZ260" s="201"/>
      <c r="LA260" s="201"/>
      <c r="LB260" s="201"/>
      <c r="LC260" s="201" t="str">
        <f t="shared" si="321"/>
        <v/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>
        <f t="shared" si="302"/>
        <v>0</v>
      </c>
      <c r="GA261" s="201"/>
      <c r="GB261" s="201"/>
      <c r="GC261" s="203"/>
      <c r="GD261" s="201"/>
      <c r="GE261" s="201"/>
      <c r="GF261" s="201"/>
      <c r="GG261" s="201">
        <f t="shared" si="303"/>
        <v>0</v>
      </c>
      <c r="GH261" s="201"/>
      <c r="GI261" s="201"/>
      <c r="GJ261" s="203"/>
      <c r="GK261" s="201"/>
      <c r="GL261" s="201"/>
      <c r="GM261" s="201"/>
      <c r="GN261" s="201">
        <f t="shared" si="304"/>
        <v>0</v>
      </c>
      <c r="GO261" s="201"/>
      <c r="GP261" s="201"/>
      <c r="GQ261" s="203"/>
      <c r="GR261" s="201"/>
      <c r="GS261" s="201"/>
      <c r="GT261" s="201"/>
      <c r="GU261" s="201">
        <f t="shared" si="305"/>
        <v>0</v>
      </c>
      <c r="GV261" s="201"/>
      <c r="GW261" s="201"/>
      <c r="GX261" s="203"/>
      <c r="GY261" s="201"/>
      <c r="GZ261" s="201"/>
      <c r="HA261" s="201"/>
      <c r="HB261" s="201">
        <f t="shared" si="306"/>
        <v>20</v>
      </c>
      <c r="HC261" s="201"/>
      <c r="HD261" s="201"/>
      <c r="HE261" s="203"/>
      <c r="HF261" s="201"/>
      <c r="HG261" s="201"/>
      <c r="HH261" s="201"/>
      <c r="HI261" s="201">
        <f t="shared" si="307"/>
        <v>0</v>
      </c>
      <c r="HJ261" s="201"/>
      <c r="HK261" s="201"/>
      <c r="HL261" s="201"/>
      <c r="HM261" s="201"/>
      <c r="HN261" s="201"/>
      <c r="HO261" s="201"/>
      <c r="HP261" s="201">
        <f t="shared" si="308"/>
        <v>0</v>
      </c>
      <c r="HQ261" s="201"/>
      <c r="HR261" s="201"/>
      <c r="HS261" s="203"/>
      <c r="HT261" s="201"/>
      <c r="HU261" s="201"/>
      <c r="HV261" s="201"/>
      <c r="HW261" s="201">
        <f t="shared" si="309"/>
        <v>0</v>
      </c>
      <c r="HX261" s="201"/>
      <c r="HY261" s="201"/>
      <c r="HZ261" s="203"/>
      <c r="IA261" s="201"/>
      <c r="IB261" s="201"/>
      <c r="IC261" s="201"/>
      <c r="ID261" s="201">
        <f t="shared" si="310"/>
        <v>0</v>
      </c>
      <c r="IE261" s="201"/>
      <c r="IF261" s="201"/>
      <c r="IG261" s="203"/>
      <c r="IH261" s="201"/>
      <c r="II261" s="201"/>
      <c r="IJ261" s="201"/>
      <c r="IK261" s="201">
        <f t="shared" si="311"/>
        <v>0</v>
      </c>
      <c r="IL261" s="201"/>
      <c r="IM261" s="201"/>
      <c r="IN261" s="203"/>
      <c r="IO261" s="201"/>
      <c r="IP261" s="201"/>
      <c r="IQ261" s="201"/>
      <c r="IR261" s="201">
        <f t="shared" si="312"/>
        <v>0</v>
      </c>
      <c r="IS261" s="201"/>
      <c r="IT261" s="201"/>
      <c r="IU261" s="203"/>
      <c r="IV261" s="201"/>
      <c r="IW261" s="201"/>
      <c r="IX261" s="201"/>
      <c r="IY261" s="201">
        <f t="shared" si="313"/>
        <v>0</v>
      </c>
      <c r="IZ261" s="201"/>
      <c r="JA261" s="201"/>
      <c r="JB261" s="201"/>
      <c r="JC261" s="201"/>
      <c r="JD261" s="201"/>
      <c r="JE261" s="201"/>
      <c r="JF261" s="201">
        <f t="shared" si="314"/>
        <v>0</v>
      </c>
      <c r="JG261" s="201"/>
      <c r="JH261" s="201"/>
      <c r="JI261" s="203"/>
      <c r="JJ261" s="201"/>
      <c r="JK261" s="201"/>
      <c r="JL261" s="201"/>
      <c r="JM261" s="201" t="e">
        <f t="shared" si="315"/>
        <v>#REF!</v>
      </c>
      <c r="JN261" s="201"/>
      <c r="JO261" s="201"/>
      <c r="JP261" s="203"/>
      <c r="JQ261" s="201"/>
      <c r="JR261" s="201"/>
      <c r="JS261" s="201"/>
      <c r="JT261" s="201">
        <f t="shared" si="316"/>
        <v>0</v>
      </c>
      <c r="JU261" s="201"/>
      <c r="JV261" s="201"/>
      <c r="JW261" s="203"/>
      <c r="JX261" s="201"/>
      <c r="JY261" s="201"/>
      <c r="JZ261" s="201"/>
      <c r="KA261" s="201">
        <f t="shared" si="317"/>
        <v>0</v>
      </c>
      <c r="KB261" s="201"/>
      <c r="KC261" s="201"/>
      <c r="KD261" s="203"/>
      <c r="KE261" s="201"/>
      <c r="KF261" s="201"/>
      <c r="KG261" s="201"/>
      <c r="KH261" s="201">
        <f t="shared" si="318"/>
        <v>0</v>
      </c>
      <c r="KI261" s="201"/>
      <c r="KJ261" s="201"/>
      <c r="KK261" s="203"/>
      <c r="KL261" s="201"/>
      <c r="KM261" s="201"/>
      <c r="KN261" s="201"/>
      <c r="KO261" s="201">
        <f t="shared" si="319"/>
        <v>0</v>
      </c>
      <c r="KP261" s="201"/>
      <c r="KQ261" s="201"/>
      <c r="KR261" s="201"/>
      <c r="KS261" s="201"/>
      <c r="KT261" s="201"/>
      <c r="KU261" s="201"/>
      <c r="KV261" s="201">
        <f t="shared" si="320"/>
        <v>0</v>
      </c>
      <c r="KW261" s="201"/>
      <c r="KX261" s="201"/>
      <c r="KY261" s="203"/>
      <c r="KZ261" s="201"/>
      <c r="LA261" s="201"/>
      <c r="LB261" s="201"/>
      <c r="LC261" s="201" t="str">
        <f t="shared" si="321"/>
        <v/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AW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7" customWidth="1"/>
    <col min="12" max="12" width="13" style="257" customWidth="1"/>
    <col min="13" max="24" width="11.7109375" style="257" customWidth="1"/>
    <col min="25" max="25" width="12" style="257" customWidth="1"/>
    <col min="26" max="40" width="11.7109375" style="257" customWidth="1"/>
    <col min="41" max="41" width="12.85546875" style="257" customWidth="1"/>
    <col min="42" max="42" width="12" style="257" customWidth="1"/>
    <col min="43" max="43" width="12.7109375" style="257" customWidth="1"/>
    <col min="44" max="47" width="11.7109375" style="257" customWidth="1"/>
    <col min="48" max="48" width="11.7109375" style="257" hidden="1" customWidth="1"/>
    <col min="49" max="49" width="11.7109375" style="257" customWidth="1"/>
    <col min="50" max="50" width="11.7109375" style="257" hidden="1" customWidth="1"/>
    <col min="51" max="52" width="11.7109375" style="257" customWidth="1"/>
    <col min="53" max="53" width="12.5703125" style="257" customWidth="1"/>
    <col min="54" max="73" width="11.7109375" style="257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38" t="s">
        <v>143</v>
      </c>
      <c r="C2" s="339"/>
      <c r="D2" s="340" t="s">
        <v>152</v>
      </c>
      <c r="E2" s="341" t="s">
        <v>183</v>
      </c>
      <c r="F2" s="342" t="s">
        <v>180</v>
      </c>
      <c r="G2" s="343" t="s">
        <v>322</v>
      </c>
      <c r="H2" s="343" t="s">
        <v>181</v>
      </c>
      <c r="I2" s="344" t="s">
        <v>182</v>
      </c>
      <c r="J2" s="345" t="str">
        <f>IF(ISBLANK(Tipy!D3),"",Tipy!D3)</f>
        <v/>
      </c>
      <c r="K2" s="346" t="str">
        <f>IF(ISBLANK(Tipy!J3),"",Tipy!J3)</f>
        <v>Chelsea (V)</v>
      </c>
      <c r="L2" s="347" t="str">
        <f>IF(ISBLANK(Tipy!P3),"",Tipy!P3)</f>
        <v>Bournemouth (D)</v>
      </c>
      <c r="M2" s="347" t="str">
        <f>IF(ISBLANK(Tipy!V3),"",Tipy!V3)</f>
        <v>Newcastle (V)</v>
      </c>
      <c r="N2" s="347" t="str">
        <f>IF(ISBLANK(Tipy!AB3),"",Tipy!AB3)</f>
        <v>Aston Villa (D)</v>
      </c>
      <c r="O2" s="347" t="str">
        <f>IF(ISBLANK(Tipy!AH3),"",Tipy!AH3)</f>
        <v>Wolves (V)</v>
      </c>
      <c r="P2" s="348" t="str">
        <f>IF(ISBLANK(Tipy!AN3),"",Tipy!AN3)</f>
        <v>LASK Linz (V)</v>
      </c>
      <c r="Q2" s="347" t="str">
        <f>IF(ISBLANK(Tipy!AT3),"",Tipy!AT3)</f>
        <v>West Ham (D)</v>
      </c>
      <c r="R2" s="349" t="str">
        <f>IF(ISBLANK(Tipy!AZ3),"",Tipy!AZ3)</f>
        <v>Leicester (D)</v>
      </c>
      <c r="S2" s="347" t="str">
        <f>IF(ISBLANK(Tipy!BF3),"",Tipy!BF3)</f>
        <v>Tottenham (V)</v>
      </c>
      <c r="T2" s="348" t="str">
        <f>IF(ISBLANK(Tipy!BL3),"",Tipy!BL3)</f>
        <v>Union SG (D)</v>
      </c>
      <c r="U2" s="347" t="str">
        <f>IF(ISBLANK(Tipy!BR3),"",Tipy!BR3)</f>
        <v>Brighton (V)</v>
      </c>
      <c r="V2" s="347" t="str">
        <f>IF(ISBLANK(Tipy!BX3),"",Tipy!BX3)</f>
        <v>Everton (D)</v>
      </c>
      <c r="W2" s="348" t="str">
        <f>IF(ISBLANK(Tipy!CD3),"",Tipy!CD3)</f>
        <v>Toulouse (D)</v>
      </c>
      <c r="X2" s="347" t="str">
        <f>IF(ISBLANK(Tipy!CJ3),"",Tipy!CJ3)</f>
        <v>Nottingham (D)</v>
      </c>
      <c r="Y2" s="349" t="str">
        <f>IF(ISBLANK(Tipy!CP3),"",Tipy!CP3)</f>
        <v>Bournemouth (V)</v>
      </c>
      <c r="Z2" s="347" t="str">
        <f>IF(ISBLANK(Tipy!CV3),"",Tipy!CV3)</f>
        <v>Luton (V)</v>
      </c>
      <c r="AA2" s="348" t="str">
        <f>IF(ISBLANK(Tipy!DB3),"",Tipy!DB3)</f>
        <v>Toulouse (V)</v>
      </c>
      <c r="AB2" s="347" t="str">
        <f>IF(ISBLANK(Tipy!DH3),"",Tipy!DH3)</f>
        <v>Brentford (D)</v>
      </c>
      <c r="AC2" s="347" t="str">
        <f>IF(ISBLANK(Tipy!DN3),"",Tipy!DN3)</f>
        <v>Man City (V)</v>
      </c>
      <c r="AD2" s="348" t="str">
        <f>IF(ISBLANK(Tipy!DT3),"",Tipy!DT3)</f>
        <v>LASK Linz (D)</v>
      </c>
      <c r="AE2" s="347" t="str">
        <f>IF(ISBLANK(Tipy!DZ3),"",Tipy!DZ3)</f>
        <v>Fulham (D)</v>
      </c>
      <c r="AF2" s="347" t="str">
        <f>IF(ISBLANK(Tipy!EF3),"",Tipy!EF3)</f>
        <v>Sheffield (V)</v>
      </c>
      <c r="AG2" s="347" t="str">
        <f>IF(ISBLANK(Tipy!EL3),"",Tipy!EL3)</f>
        <v>Crystal Palace (V)</v>
      </c>
      <c r="AH2" s="348" t="str">
        <f>IF(ISBLANK(Tipy!ER3),"",Tipy!ER3)</f>
        <v>Union SG (V)</v>
      </c>
      <c r="AI2" s="347" t="str">
        <f>IF(ISBLANK(Tipy!EX3),"",Tipy!EX3)</f>
        <v>Man Utd (D)</v>
      </c>
      <c r="AJ2" s="349" t="str">
        <f>IF(ISBLANK(Tipy!FD3),"",Tipy!FD3)</f>
        <v xml:space="preserve"> West Ham (D)</v>
      </c>
      <c r="AK2" s="347" t="str">
        <f>IF(ISBLANK(Tipy!FJ3),"",Tipy!FJ3)</f>
        <v>Arsenal (D)</v>
      </c>
      <c r="AL2" s="347" t="str">
        <f>IF(ISBLANK(Tipy!FP3),"",Tipy!FP3)</f>
        <v>Burnley (V)</v>
      </c>
      <c r="AM2" s="347" t="str">
        <f>IF(ISBLANK(Tipy!FV3),"",Tipy!FV3)</f>
        <v>Newcastle (D)</v>
      </c>
      <c r="AN2" s="350" t="str">
        <f>IF(ISBLANK(Tipy!GB3),"",Tipy!GB3)</f>
        <v>Arsenal (V)</v>
      </c>
      <c r="AO2" s="349" t="str">
        <f>IF(ISBLANK(Tipy!GH3),"",Tipy!GH3)</f>
        <v>Fulham (D)</v>
      </c>
      <c r="AP2" s="347" t="str">
        <f>IF(ISBLANK(Tipy!GN3),"",Tipy!GN3)</f>
        <v>Bournemouth (V)</v>
      </c>
      <c r="AQ2" s="349" t="str">
        <f>IF(ISBLANK(Tipy!GT3),"",Tipy!GT3)</f>
        <v>Fulham (V)</v>
      </c>
      <c r="AR2" s="350" t="str">
        <f>IF(ISBLANK(Tipy!GZ3),"",Tipy!GZ3)</f>
        <v>Norwich (D)</v>
      </c>
      <c r="AS2" s="347" t="str">
        <f>IF(ISBLANK(Tipy!HF3),"",Tipy!HF3)</f>
        <v>Chelsea (D)</v>
      </c>
      <c r="AT2" s="347" t="str">
        <f>IF(ISBLANK(Tipy!HL3),"",Tipy!HL3)</f>
        <v>Arsenal (V)</v>
      </c>
      <c r="AU2" s="347" t="str">
        <f>IF(ISBLANK(Tipy!HR3),"",Tipy!HR3)</f>
        <v>Burnley (D)</v>
      </c>
      <c r="AV2" s="348" t="str">
        <f>IF(ISBLANK(Tipy!HX3),"",Tipy!HX3)</f>
        <v/>
      </c>
      <c r="AW2" s="347" t="str">
        <f>IF(ISBLANK(Tipy!ID3),"",Tipy!ID3)</f>
        <v>Brentford (V)</v>
      </c>
      <c r="AX2" s="348" t="str">
        <f>IF(ISBLANK(Tipy!IJ3),"",Tipy!IJ3)</f>
        <v/>
      </c>
      <c r="AY2" s="347" t="str">
        <f>IF(ISBLANK(Tipy!IP3),"",Tipy!IP3)</f>
        <v>Luton (D)</v>
      </c>
      <c r="AZ2" s="349" t="str">
        <f>IF(ISBLANK(Tipy!IV3),"",Tipy!IV3)</f>
        <v>Chelsea</v>
      </c>
      <c r="BA2" s="350" t="str">
        <f>IF(ISBLANK(Tipy!JB3),"",Tipy!JB3)</f>
        <v>Southampton (D)</v>
      </c>
      <c r="BB2" s="347" t="str">
        <f>IF(ISBLANK(Tipy!JH3),"",Tipy!JH3)</f>
        <v>Nottingham (V)</v>
      </c>
      <c r="BC2" s="348" t="str">
        <f>IF(ISBLANK(Tipy!JN3),"",Tipy!JN3)</f>
        <v>Sparta Praha (V)</v>
      </c>
      <c r="BD2" s="347" t="str">
        <f>IF(ISBLANK(Tipy!JT3),"",Tipy!JT3)</f>
        <v>Man City (D)</v>
      </c>
      <c r="BE2" s="348" t="str">
        <f>IF(ISBLANK(Tipy!JZ3),"",Tipy!JZ3)</f>
        <v>Sparta Praha (D)</v>
      </c>
      <c r="BF2" s="350" t="str">
        <f>IF(ISBLANK(Tipy!KF3),"",Tipy!KF3)</f>
        <v/>
      </c>
      <c r="BG2" s="347" t="str">
        <f>IF(ISBLANK(Tipy!KL3),"",Tipy!KL3)</f>
        <v>Everton (V)</v>
      </c>
      <c r="BH2" s="347" t="str">
        <f>IF(ISBLANK(Tipy!KR3),"",Tipy!KR3)</f>
        <v>Brighton (D)</v>
      </c>
      <c r="BI2" s="347" t="str">
        <f>IF(ISBLANK(Tipy!KX3),"",Tipy!KX3)</f>
        <v>Sheffield (D)</v>
      </c>
      <c r="BJ2" s="347" t="str">
        <f>IF(ISBLANK(Tipy!LD3),"",Tipy!LD3)</f>
        <v>Man Utd (V)</v>
      </c>
      <c r="BK2" s="348" t="str">
        <f>IF(ISBLANK(Tipy!LJ3),"",Tipy!LJ3)</f>
        <v/>
      </c>
      <c r="BL2" s="347" t="str">
        <f>IF(ISBLANK(Tipy!LP3),"",Tipy!LP3)</f>
        <v>Crystal Palace (D)</v>
      </c>
      <c r="BM2" s="348" t="str">
        <f>IF(ISBLANK(Tipy!LV3),"",Tipy!LV3)</f>
        <v/>
      </c>
      <c r="BN2" s="350" t="str">
        <f>IF(ISBLANK(Tipy!MB3),"",Tipy!MB3)</f>
        <v/>
      </c>
      <c r="BO2" s="347" t="str">
        <f>IF(ISBLANK(Tipy!MH3),"",Tipy!MH3)</f>
        <v>Fulham (V)</v>
      </c>
      <c r="BP2" s="347" t="str">
        <f>IF(ISBLANK(Tipy!MN3),"",Tipy!MN3)</f>
        <v>West Ham (V)</v>
      </c>
      <c r="BQ2" s="348" t="str">
        <f>IF(ISBLANK(Tipy!MT3),"",Tipy!MT3)</f>
        <v/>
      </c>
      <c r="BR2" s="347" t="str">
        <f>IF(ISBLANK(Tipy!MZ3),"",Tipy!MZ3)</f>
        <v>Tottenham (D)</v>
      </c>
      <c r="BS2" s="348" t="str">
        <f>IF(ISBLANK(Tipy!MF3),"",Tipy!MF3)</f>
        <v/>
      </c>
      <c r="BT2" s="347" t="str">
        <f>IF(ISBLANK(Tipy!NL3),"",Tipy!NL3)</f>
        <v>A.Villa (V)</v>
      </c>
      <c r="BU2" s="351" t="str">
        <f>IF(ISBLANK(Tipy!NR3),"",Tipy!NR3)</f>
        <v>Wolves (D)</v>
      </c>
      <c r="BV2" s="352" t="str">
        <f>IF(ISBLANK(Tipy!NX3),"",Tipy!NX3)</f>
        <v/>
      </c>
      <c r="BW2" s="353" t="str">
        <f>IF(ISBLANK(Tipy!OD3),"",Tipy!OD3)</f>
        <v/>
      </c>
      <c r="BX2" s="122"/>
      <c r="BY2" s="122"/>
      <c r="BZ2" s="529"/>
      <c r="CA2" s="529"/>
      <c r="CB2" s="370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60" t="s">
        <v>91</v>
      </c>
      <c r="C3" s="142">
        <f>Tipy!A36</f>
        <v>61</v>
      </c>
      <c r="D3" s="241" t="str">
        <f>IF(Tipy!B36="","",Tipy!B36)</f>
        <v>Lukyo</v>
      </c>
      <c r="E3" s="50">
        <f>SUM(F3:J3)</f>
        <v>1630</v>
      </c>
      <c r="F3" s="244">
        <f>IF(ISBLANK(Výsledky!$I$3),"-",SUM(K3:O3,Q3,S3,U3,V3,X3,Z3,AB3,AC3,AE3:AG3,AI3,AK3:AM3,AP3,AS3:AU3,AW3,AY3,BB3,BD3,BG3:BJ3,BL3,BO3,BP3,BR3,BT3,BU3))</f>
        <v>1070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250</v>
      </c>
      <c r="I3" s="245">
        <f>IF(ISBLANK(Výsledky!$GI$3),"-",SUM(AN3,AR3,BA3,BF3,BN3,BW3))</f>
        <v>120</v>
      </c>
      <c r="J3" s="261" t="str">
        <f>IF(ISBLANK(Výsledky!$I$3),"",Výsledky!I42)</f>
        <v>-</v>
      </c>
      <c r="K3" s="361">
        <f>IF(ISBLANK(Výsledky!$P$3),"",Výsledky!P42)</f>
        <v>10</v>
      </c>
      <c r="L3" s="362">
        <f>IF(ISBLANK(Výsledky!$W$3),"",Výsledky!W42)</f>
        <v>50</v>
      </c>
      <c r="M3" s="362">
        <f>IF(ISBLANK(Výsledky!$AD$3),"",Výsledky!AD42)</f>
        <v>60</v>
      </c>
      <c r="N3" s="362">
        <f>IF(ISBLANK(Výsledky!$AK$3),"",Výsledky!AK42)</f>
        <v>50</v>
      </c>
      <c r="O3" s="362">
        <f>IF(ISBLANK(Výsledky!$AR$3),"",Výsledky!AR42)</f>
        <v>60</v>
      </c>
      <c r="P3" s="362">
        <f>IF(ISBLANK(Výsledky!$AY$3),"",Výsledky!AY42)</f>
        <v>70</v>
      </c>
      <c r="Q3" s="362">
        <f>IF(ISBLANK(Výsledky!$BF$3),"",Výsledky!BF42)</f>
        <v>80</v>
      </c>
      <c r="R3" s="362">
        <f>IF(ISBLANK(Výsledky!$BM$3),"",Výsledky!BM42)</f>
        <v>100</v>
      </c>
      <c r="S3" s="561">
        <f>IF(ISBLANK(Výsledky!$BT$3),"",Výsledky!BT42)</f>
        <v>10</v>
      </c>
      <c r="T3" s="362">
        <f>IF(ISBLANK(Výsledky!$CA$3),"",Výsledky!CA42)</f>
        <v>20</v>
      </c>
      <c r="U3" s="362">
        <f>IF(ISBLANK(Výsledky!$CH$3),"",Výsledky!CH42)</f>
        <v>20</v>
      </c>
      <c r="V3" s="362">
        <f>IF(ISBLANK(Výsledky!$CO$3),"",Výsledky!CO42)</f>
        <v>60</v>
      </c>
      <c r="W3" s="362">
        <f>IF(ISBLANK(Výsledky!$CV$3),"",Výsledky!CV42)</f>
        <v>40</v>
      </c>
      <c r="X3" s="362">
        <f>IF(ISBLANK(Výsledky!$DC$3),"",Výsledky!DC42)</f>
        <v>100</v>
      </c>
      <c r="Y3" s="362">
        <f>IF(ISBLANK(Výsledky!$DJ$3),"",Výsledky!DJ42)</f>
        <v>70</v>
      </c>
      <c r="Z3" s="362">
        <f>IF(ISBLANK(Výsledky!$DQ$3),"",Výsledky!DQ42)</f>
        <v>0</v>
      </c>
      <c r="AA3" s="362">
        <f>IF(ISBLANK(Výsledky!$DX$3),"",Výsledky!DX42)</f>
        <v>20</v>
      </c>
      <c r="AB3" s="362">
        <f>IF(ISBLANK(Výsledky!$EE$3),"",Výsledky!EE42)</f>
        <v>70</v>
      </c>
      <c r="AC3" s="362">
        <f>IF(ISBLANK(Výsledky!$EL$3),"",Výsledky!EL42)</f>
        <v>20</v>
      </c>
      <c r="AD3" s="362">
        <f>IF(ISBLANK(Výsledky!$ES$3),"",Výsledky!ES42)</f>
        <v>40</v>
      </c>
      <c r="AE3" s="362">
        <f>IF(ISBLANK(Výsledky!$EZ$3),"",Výsledky!EZ42)</f>
        <v>20</v>
      </c>
      <c r="AF3" s="362">
        <f>IF(ISBLANK(Výsledky!$FG$3),"",Výsledky!FG42)</f>
        <v>40</v>
      </c>
      <c r="AG3" s="362">
        <f>IF(ISBLANK(Výsledky!$FN$3),"",Výsledky!FN42)</f>
        <v>50</v>
      </c>
      <c r="AH3" s="362">
        <f>IF(ISBLANK(Výsledky!$FU$3),"",Výsledky!FU42)</f>
        <v>0</v>
      </c>
      <c r="AI3" s="362">
        <f>IF(ISBLANK(Výsledky!$GB$3),"",Výsledky!GB42)</f>
        <v>0</v>
      </c>
      <c r="AJ3" s="362">
        <f>IF(ISBLANK(Výsledky!$GI$3),"",Výsledky!GI42)</f>
        <v>40</v>
      </c>
      <c r="AK3" s="362">
        <f>IF(ISBLANK(Výsledky!$GP$3),"",Výsledky!GP42)</f>
        <v>20</v>
      </c>
      <c r="AL3" s="362">
        <f>IF(ISBLANK(Výsledky!$GW$3),"",Výsledky!GW42)</f>
        <v>60</v>
      </c>
      <c r="AM3" s="362">
        <f>IF(ISBLANK(Výsledky!$HD$3),"",Výsledky!HD42)</f>
        <v>60</v>
      </c>
      <c r="AN3" s="362">
        <f>IF(ISBLANK(Výsledky!$HK$3),"",Výsledky!HK42)</f>
        <v>30</v>
      </c>
      <c r="AO3" s="362">
        <f>IF(ISBLANK(Výsledky!$HR$3),"",Výsledky!HR42)</f>
        <v>30</v>
      </c>
      <c r="AP3" s="362">
        <f>IF(ISBLANK(Výsledky!$HY$3),"",Výsledky!HY42)</f>
        <v>40</v>
      </c>
      <c r="AQ3" s="362">
        <f>IF(ISBLANK(Výsledky!$IF$3),"",Výsledky!IF42)</f>
        <v>10</v>
      </c>
      <c r="AR3" s="362">
        <f>IF(ISBLANK(Výsledky!$IM$3),"",Výsledky!IM42)</f>
        <v>40</v>
      </c>
      <c r="AS3" s="362">
        <f>IF(ISBLANK(Výsledky!$IT$3),"",Výsledky!IT42)</f>
        <v>30</v>
      </c>
      <c r="AT3" s="362">
        <f>IF(ISBLANK(Výsledky!$JA$3),"",Výsledky!JA42)</f>
        <v>0</v>
      </c>
      <c r="AU3" s="362">
        <f>IF(ISBLANK(Výsledky!$JH$3),"",Výsledky!JH42)</f>
        <v>80</v>
      </c>
      <c r="AV3" s="362" t="str">
        <f>IF(ISBLANK(Výsledky!$JO$3),"",Výsledky!JO42)</f>
        <v/>
      </c>
      <c r="AW3" s="362">
        <f>IF(ISBLANK(Výsledky!$JV$3),"",Výsledky!JV42)</f>
        <v>40</v>
      </c>
      <c r="AX3" s="362" t="str">
        <f>IF(ISBLANK(Výsledky!$KC$3),"",Výsledky!KC42)</f>
        <v/>
      </c>
      <c r="AY3" s="362">
        <f>IF(ISBLANK(Výsledky!$KJ$3),"",Výsledky!KJ42)</f>
        <v>40</v>
      </c>
      <c r="AZ3" s="362">
        <f>IF(ISBLANK(Výsledky!$KQ$3),"",Výsledky!KQ42)</f>
        <v>0</v>
      </c>
      <c r="BA3" s="362">
        <f>IF(ISBLANK(Výsledky!$KX$3),"",Výsledky!KX42)</f>
        <v>50</v>
      </c>
      <c r="BB3" s="362" t="str">
        <f>IF(ISBLANK(Výsledky!$LE$3),"",Výsledky!LE42)</f>
        <v/>
      </c>
      <c r="BC3" s="362" t="str">
        <f>IF(ISBLANK(Výsledky!$LL$3),"",Výsledky!LL42)</f>
        <v/>
      </c>
      <c r="BD3" s="362" t="str">
        <f>IF(ISBLANK(Výsledky!$LS$3),"",Výsledky!LS42)</f>
        <v/>
      </c>
      <c r="BE3" s="362" t="str">
        <f>IF(ISBLANK(Výsledky!$LZ$3),"",Výsledky!LZ42)</f>
        <v/>
      </c>
      <c r="BF3" s="362" t="str">
        <f>IF(ISBLANK(Výsledky!$MG$3),"",Výsledky!MG42)</f>
        <v/>
      </c>
      <c r="BG3" s="362" t="str">
        <f>IF(ISBLANK(Výsledky!$MN$3),"",Výsledky!MN42)</f>
        <v/>
      </c>
      <c r="BH3" s="362" t="str">
        <f>IF(ISBLANK(Výsledky!$MU$3),"",Výsledky!MU42)</f>
        <v/>
      </c>
      <c r="BI3" s="362" t="str">
        <f>IF(ISBLANK(Výsledky!$NB$3),"",Výsledky!NB42)</f>
        <v/>
      </c>
      <c r="BJ3" s="362" t="str">
        <f>IF(ISBLANK(Výsledky!$NI$3),"",Výsledky!NI42)</f>
        <v/>
      </c>
      <c r="BK3" s="362" t="str">
        <f>IF(ISBLANK(Výsledky!$NP$3),"",Výsledky!NP42)</f>
        <v/>
      </c>
      <c r="BL3" s="362" t="str">
        <f>IF(ISBLANK(Výsledky!$NW$3),"",Výsledky!NW42)</f>
        <v/>
      </c>
      <c r="BM3" s="362" t="str">
        <f>IF(ISBLANK(Výsledky!$OD$3),"",Výsledky!OD42)</f>
        <v/>
      </c>
      <c r="BN3" s="362" t="str">
        <f>IF(ISBLANK(Výsledky!$OK$3),"",Výsledky!OK42)</f>
        <v/>
      </c>
      <c r="BO3" s="362" t="str">
        <f>IF(ISBLANK(Výsledky!$OR$3),"",Výsledky!OR42)</f>
        <v/>
      </c>
      <c r="BP3" s="362" t="str">
        <f>IF(ISBLANK(Výsledky!$OY$3),"",Výsledky!OY42)</f>
        <v/>
      </c>
      <c r="BQ3" s="362" t="str">
        <f>IF(ISBLANK(Výsledky!$PF$3),"",Výsledky!PF42)</f>
        <v/>
      </c>
      <c r="BR3" s="362" t="str">
        <f>IF(ISBLANK(Výsledky!$PM$3),"",Výsledky!PM42)</f>
        <v/>
      </c>
      <c r="BS3" s="362" t="str">
        <f>IF(ISBLANK(Výsledky!$PT$3),"",Výsledky!PT42)</f>
        <v/>
      </c>
      <c r="BT3" s="362" t="str">
        <f>IF(ISBLANK(Výsledky!$QA$3),"",Výsledky!QA42)</f>
        <v/>
      </c>
      <c r="BU3" s="362" t="str">
        <f>IF(ISBLANK(Výsledky!$QH$3),"",Výsledky!QH42)</f>
        <v/>
      </c>
      <c r="BV3" s="362" t="str">
        <f>IF(ISBLANK(Výsledky!$QO$3),"",Výsledky!QO42)</f>
        <v/>
      </c>
      <c r="BW3" s="363" t="str">
        <f>IF(ISBLANK(Výsledky!$QV$3),"",Výsledky!QV42)</f>
        <v/>
      </c>
      <c r="BX3" s="49"/>
      <c r="BY3" s="122"/>
      <c r="BZ3" s="49"/>
      <c r="CA3" s="122"/>
      <c r="CB3" s="371"/>
      <c r="CC3" s="371"/>
      <c r="CD3" s="371"/>
      <c r="CE3" s="371"/>
      <c r="CF3" s="371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Tipy!A65</f>
        <v>8</v>
      </c>
      <c r="D4" s="242" t="str">
        <f>IF(Tipy!B65="","",Tipy!B65)</f>
        <v>Steve3465</v>
      </c>
      <c r="E4" s="51">
        <f>SUM(F4:J4)</f>
        <v>1610</v>
      </c>
      <c r="F4" s="246">
        <f>IF(ISBLANK(Výsledky!$I$3),"-",SUM(K4:O4,Q4,S4,U4,V4,X4,Z4,AB4,AC4,AE4:AG4,AI4,AK4:AM4,AP4,AS4:AU4,AW4,AY4,BB4,BD4,BG4:BJ4,BL4,BO4,BP4,BR4,BT4,BU4))</f>
        <v>1070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250</v>
      </c>
      <c r="I4" s="247">
        <f>IF(ISBLANK(Výsledky!$GI$3),"-",SUM(AN4,AR4,BA4,BF4,BN4,BW4))</f>
        <v>100</v>
      </c>
      <c r="J4" s="262" t="str">
        <f>IF(ISBLANK(Výsledky!$I$3),"",Výsledky!I70)</f>
        <v>-</v>
      </c>
      <c r="K4" s="265">
        <f>IF(ISBLANK(Výsledky!$P$3),"",Výsledky!P71)</f>
        <v>80</v>
      </c>
      <c r="L4" s="266">
        <f>IF(ISBLANK(Výsledky!$W$3),"",Výsledky!W71)</f>
        <v>50</v>
      </c>
      <c r="M4" s="256">
        <f>IF(ISBLANK(Výsledky!$AD$3),"",Výsledky!AD71)</f>
        <v>80</v>
      </c>
      <c r="N4" s="256">
        <f>IF(ISBLANK(Výsledky!$AK$3),"",Výsledky!AK71)</f>
        <v>20</v>
      </c>
      <c r="O4" s="256">
        <f>IF(ISBLANK(Výsledky!$AR$3),"",Výsledky!AR71)</f>
        <v>40</v>
      </c>
      <c r="P4" s="256">
        <f>IF(ISBLANK(Výsledky!$AY$3),"",Výsledky!AY71)</f>
        <v>50</v>
      </c>
      <c r="Q4" s="256">
        <f>IF(ISBLANK(Výsledky!$BF$3),"",Výsledky!BF71)</f>
        <v>80</v>
      </c>
      <c r="R4" s="256">
        <f>IF(ISBLANK(Výsledky!$BM$3),"",Výsledky!BM71)</f>
        <v>70</v>
      </c>
      <c r="S4" s="256">
        <f>IF(ISBLANK(Výsledky!$BT$3),"",Výsledky!BT71)</f>
        <v>0</v>
      </c>
      <c r="T4" s="256">
        <f>IF(ISBLANK(Výsledky!$CA$3),"",Výsledky!CA71)</f>
        <v>20</v>
      </c>
      <c r="U4" s="256">
        <f>IF(ISBLANK(Výsledky!$CH$3),"",Výsledky!CH71)</f>
        <v>20</v>
      </c>
      <c r="V4" s="256">
        <f>IF(ISBLANK(Výsledky!$CO$3),"",Výsledky!CO71)</f>
        <v>100</v>
      </c>
      <c r="W4" s="256">
        <f>IF(ISBLANK(Výsledky!$CV$3),"",Výsledky!CV71)</f>
        <v>60</v>
      </c>
      <c r="X4" s="256">
        <f>IF(ISBLANK(Výsledky!$DC$3),"",Výsledky!DC71)</f>
        <v>100</v>
      </c>
      <c r="Y4" s="256">
        <f>IF(ISBLANK(Výsledky!$DJ$3),"",Výsledky!DJ71)</f>
        <v>50</v>
      </c>
      <c r="Z4" s="256">
        <f>IF(ISBLANK(Výsledky!$DQ$3),"",Výsledky!DQ71)</f>
        <v>0</v>
      </c>
      <c r="AA4" s="256">
        <f>IF(ISBLANK(Výsledky!$DX$3),"",Výsledky!DX71)</f>
        <v>20</v>
      </c>
      <c r="AB4" s="256">
        <f>IF(ISBLANK(Výsledky!$EE$3),"",Výsledky!EE71)</f>
        <v>50</v>
      </c>
      <c r="AC4" s="256">
        <f>IF(ISBLANK(Výsledky!$EL$3),"",Výsledky!EL71)</f>
        <v>30</v>
      </c>
      <c r="AD4" s="256">
        <f>IF(ISBLANK(Výsledky!$ES$3),"",Výsledky!ES71)</f>
        <v>40</v>
      </c>
      <c r="AE4" s="256">
        <f>IF(ISBLANK(Výsledky!$EZ$3),"",Výsledky!EZ71)</f>
        <v>20</v>
      </c>
      <c r="AF4" s="256">
        <f>IF(ISBLANK(Výsledky!$FG$3),"",Výsledky!FG71)</f>
        <v>20</v>
      </c>
      <c r="AG4" s="256">
        <f>IF(ISBLANK(Výsledky!$FN$3),"",Výsledky!FN71)</f>
        <v>50</v>
      </c>
      <c r="AH4" s="256">
        <f>IF(ISBLANK(Výsledky!$FU$3),"",Výsledky!FU71)</f>
        <v>0</v>
      </c>
      <c r="AI4" s="256">
        <f>IF(ISBLANK(Výsledky!$GB$3),"",Výsledky!GB71)</f>
        <v>0</v>
      </c>
      <c r="AJ4" s="256">
        <f>IF(ISBLANK(Výsledky!$GI$3),"",Výsledky!GI71)</f>
        <v>40</v>
      </c>
      <c r="AK4" s="256">
        <f>IF(ISBLANK(Výsledky!$GP$3),"",Výsledky!GP71)</f>
        <v>50</v>
      </c>
      <c r="AL4" s="256">
        <f>IF(ISBLANK(Výsledky!$GW$3),"",Výsledky!GW71)</f>
        <v>30</v>
      </c>
      <c r="AM4" s="256">
        <f>IF(ISBLANK(Výsledky!$HD$3),"",Výsledky!HD71)</f>
        <v>40</v>
      </c>
      <c r="AN4" s="256">
        <f>IF(ISBLANK(Výsledky!$HK$3),"",Výsledky!HK71)</f>
        <v>0</v>
      </c>
      <c r="AO4" s="256">
        <f>IF(ISBLANK(Výsledky!$HR$3),"",Výsledky!HR71)</f>
        <v>30</v>
      </c>
      <c r="AP4" s="256">
        <f>IF(ISBLANK(Výsledky!$HY$3),"",Výsledky!HY71)</f>
        <v>30</v>
      </c>
      <c r="AQ4" s="256">
        <f>IF(ISBLANK(Výsledky!$IF$3),"",Výsledky!IF71)</f>
        <v>60</v>
      </c>
      <c r="AR4" s="256">
        <f>IF(ISBLANK(Výsledky!$IM$3),"",Výsledky!IM71)</f>
        <v>70</v>
      </c>
      <c r="AS4" s="256">
        <f>IF(ISBLANK(Výsledky!$IT$3),"",Výsledky!IT71)</f>
        <v>40</v>
      </c>
      <c r="AT4" s="256">
        <f>IF(ISBLANK(Výsledky!$JA$3),"",Výsledky!JA71)</f>
        <v>0</v>
      </c>
      <c r="AU4" s="256">
        <f>IF(ISBLANK(Výsledky!$JH$3),"",Výsledky!JH71)</f>
        <v>80</v>
      </c>
      <c r="AV4" s="256" t="str">
        <f>IF(ISBLANK(Výsledky!$JO$3),"",Výsledky!JO71)</f>
        <v/>
      </c>
      <c r="AW4" s="256">
        <f>IF(ISBLANK(Výsledky!$JV$3),"",Výsledky!JV71)</f>
        <v>20</v>
      </c>
      <c r="AX4" s="256" t="str">
        <f>IF(ISBLANK(Výsledky!$KC$3),"",Výsledky!KC71)</f>
        <v/>
      </c>
      <c r="AY4" s="256">
        <f>IF(ISBLANK(Výsledky!$KJ$3),"",Výsledky!KJ71)</f>
        <v>40</v>
      </c>
      <c r="AZ4" s="256">
        <f>IF(ISBLANK(Výsledky!$KQ$3),"",Výsledky!KQ71)</f>
        <v>0</v>
      </c>
      <c r="BA4" s="256">
        <f>IF(ISBLANK(Výsledky!$KX$3),"",Výsledky!KX71)</f>
        <v>30</v>
      </c>
      <c r="BB4" s="256" t="str">
        <f>IF(ISBLANK(Výsledky!$LE$3),"",Výsledky!LE71)</f>
        <v/>
      </c>
      <c r="BC4" s="256" t="str">
        <f>IF(ISBLANK(Výsledky!$LL$3),"",Výsledky!LL71)</f>
        <v/>
      </c>
      <c r="BD4" s="256" t="str">
        <f>IF(ISBLANK(Výsledky!$LS$3),"",Výsledky!LS71)</f>
        <v/>
      </c>
      <c r="BE4" s="256" t="str">
        <f>IF(ISBLANK(Výsledky!$LZ$3),"",Výsledky!LZ71)</f>
        <v/>
      </c>
      <c r="BF4" s="256" t="str">
        <f>IF(ISBLANK(Výsledky!$MG$3),"",Výsledky!MG71)</f>
        <v/>
      </c>
      <c r="BG4" s="256" t="str">
        <f>IF(ISBLANK(Výsledky!$MN$3),"",Výsledky!MN71)</f>
        <v/>
      </c>
      <c r="BH4" s="256" t="str">
        <f>IF(ISBLANK(Výsledky!$MU$3),"",Výsledky!MU71)</f>
        <v/>
      </c>
      <c r="BI4" s="256" t="str">
        <f>IF(ISBLANK(Výsledky!$NB$3),"",Výsledky!NB71)</f>
        <v/>
      </c>
      <c r="BJ4" s="256" t="str">
        <f>IF(ISBLANK(Výsledky!$NI$3),"",Výsledky!NI71)</f>
        <v/>
      </c>
      <c r="BK4" s="256" t="str">
        <f>IF(ISBLANK(Výsledky!$NP$3),"",Výsledky!NP71)</f>
        <v/>
      </c>
      <c r="BL4" s="256" t="str">
        <f>IF(ISBLANK(Výsledky!$NW$3),"",Výsledky!NW71)</f>
        <v/>
      </c>
      <c r="BM4" s="256" t="str">
        <f>IF(ISBLANK(Výsledky!$OD$3),"",Výsledky!OD71)</f>
        <v/>
      </c>
      <c r="BN4" s="256" t="str">
        <f>IF(ISBLANK(Výsledky!$OK$3),"",Výsledky!OK71)</f>
        <v/>
      </c>
      <c r="BO4" s="256" t="str">
        <f>IF(ISBLANK(Výsledky!$OR$3),"",Výsledky!OR71)</f>
        <v/>
      </c>
      <c r="BP4" s="256" t="str">
        <f>IF(ISBLANK(Výsledky!$OY$3),"",Výsledky!OY71)</f>
        <v/>
      </c>
      <c r="BQ4" s="256" t="str">
        <f>IF(ISBLANK(Výsledky!$PF$3),"",Výsledky!PF71)</f>
        <v/>
      </c>
      <c r="BR4" s="256" t="str">
        <f>IF(ISBLANK(Výsledky!$PM$3),"",Výsledky!PM71)</f>
        <v/>
      </c>
      <c r="BS4" s="256" t="str">
        <f>IF(ISBLANK(Výsledky!$PT$3),"",Výsledky!PT71)</f>
        <v/>
      </c>
      <c r="BT4" s="256" t="str">
        <f>IF(ISBLANK(Výsledky!$QA$3),"",Výsledky!QA71)</f>
        <v/>
      </c>
      <c r="BU4" s="256" t="str">
        <f>IF(ISBLANK(Výsledky!$QH$3),"",Výsledky!QH71)</f>
        <v/>
      </c>
      <c r="BV4" s="256" t="str">
        <f>IF(ISBLANK(Výsledky!$QO$3),"",Výsledky!QO71)</f>
        <v/>
      </c>
      <c r="BW4" s="291" t="str">
        <f>IF(ISBLANK(Výsledky!$QV$3),"",Výsledky!QV71)</f>
        <v/>
      </c>
      <c r="BX4" s="49"/>
      <c r="BY4" s="122"/>
      <c r="BZ4" s="49"/>
      <c r="CA4" s="122"/>
      <c r="CB4" s="371"/>
      <c r="CC4" s="371"/>
      <c r="CD4" s="371"/>
      <c r="CE4" s="371"/>
      <c r="CF4" s="371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Tipy!A17</f>
        <v>52</v>
      </c>
      <c r="D5" s="242" t="str">
        <f>IF(Tipy!B17="","",Tipy!B17)</f>
        <v>Dodes</v>
      </c>
      <c r="E5" s="51">
        <f>SUM(F5:J5)</f>
        <v>1590</v>
      </c>
      <c r="F5" s="246">
        <f>IF(ISBLANK(Výsledky!$I$3),"-",SUM(K5:O5,Q5,S5,U5,V5,X5,Z5,AB5,AC5,AE5:AG5,AI5,AK5:AM5,AP5,AS5:AU5,AW5,AY5,BB5,BD5,BG5:BJ5,BL5,BO5,BP5,BR5,BT5,BU5))</f>
        <v>1120</v>
      </c>
      <c r="G5" s="267">
        <f>IF(ISBLANK(Výsledky!$AY$3),"-",SUM(P5,T5,W5,AA5,AD5,AH5,AV5,AX5,BC5,BE5,BK5,BM5,BQ5,BS5,BV5))</f>
        <v>200</v>
      </c>
      <c r="H5" s="268">
        <f>IF(ISBLANK(Výsledky!$BM$3),"-",SUM(R5,Y5,AJ5,AO5,AQ5,AZ5))</f>
        <v>170</v>
      </c>
      <c r="I5" s="247">
        <f>IF(ISBLANK(Výsledky!$GI$3),"-",SUM(AN5,AR5,BA5,BF5,BN5,BW5))</f>
        <v>100</v>
      </c>
      <c r="J5" s="262" t="str">
        <f>IF(ISBLANK(Výsledky!$I$3),"",Výsledky!I23)</f>
        <v>-</v>
      </c>
      <c r="K5" s="265">
        <f>IF(ISBLANK(Výsledky!$P$3),"",Výsledky!P23)</f>
        <v>80</v>
      </c>
      <c r="L5" s="266">
        <f>IF(ISBLANK(Výsledky!$W$3),"",Výsledky!W23)</f>
        <v>80</v>
      </c>
      <c r="M5" s="256">
        <f>IF(ISBLANK(Výsledky!$AD$3),"",Výsledky!AD23)</f>
        <v>30</v>
      </c>
      <c r="N5" s="256">
        <f>IF(ISBLANK(Výsledky!$AK$3),"",Výsledky!AK23)</f>
        <v>30</v>
      </c>
      <c r="O5" s="256" t="str">
        <f>IF(ISBLANK(Výsledky!$AR$3),"",Výsledky!AR23)</f>
        <v>-</v>
      </c>
      <c r="P5" s="256">
        <f>IF(ISBLANK(Výsledky!$AY$3),"",Výsledky!AY23)</f>
        <v>60</v>
      </c>
      <c r="Q5" s="256">
        <f>IF(ISBLANK(Výsledky!$BF$3),"",Výsledky!BF23)</f>
        <v>80</v>
      </c>
      <c r="R5" s="256">
        <f>IF(ISBLANK(Výsledky!$BM$3),"",Výsledky!BM23)</f>
        <v>50</v>
      </c>
      <c r="S5" s="256">
        <f>IF(ISBLANK(Výsledky!$BT$3),"",Výsledky!BT23)</f>
        <v>10</v>
      </c>
      <c r="T5" s="256">
        <f>IF(ISBLANK(Výsledky!$CA$3),"",Výsledky!CA23)</f>
        <v>30</v>
      </c>
      <c r="U5" s="256">
        <f>IF(ISBLANK(Výsledky!$CH$3),"",Výsledky!CH23)</f>
        <v>30</v>
      </c>
      <c r="V5" s="256">
        <f>IF(ISBLANK(Výsledky!$CO$3),"",Výsledky!CO23)</f>
        <v>40</v>
      </c>
      <c r="W5" s="256">
        <f>IF(ISBLANK(Výsledky!$CV$3),"",Výsledky!CV23)</f>
        <v>40</v>
      </c>
      <c r="X5" s="256">
        <f>IF(ISBLANK(Výsledky!$DC$3),"",Výsledky!DC23)</f>
        <v>100</v>
      </c>
      <c r="Y5" s="256">
        <f>IF(ISBLANK(Výsledky!$DJ$3),"",Výsledky!DJ23)</f>
        <v>30</v>
      </c>
      <c r="Z5" s="256">
        <f>IF(ISBLANK(Výsledky!$DQ$3),"",Výsledky!DQ23)</f>
        <v>0</v>
      </c>
      <c r="AA5" s="256">
        <f>IF(ISBLANK(Výsledky!$DX$3),"",Výsledky!DX23)</f>
        <v>0</v>
      </c>
      <c r="AB5" s="256">
        <f>IF(ISBLANK(Výsledky!$EE$3),"",Výsledky!EE23)</f>
        <v>50</v>
      </c>
      <c r="AC5" s="256">
        <f>IF(ISBLANK(Výsledky!$EL$3),"",Výsledky!EL23)</f>
        <v>10</v>
      </c>
      <c r="AD5" s="256">
        <f>IF(ISBLANK(Výsledky!$ES$3),"",Výsledky!ES23)</f>
        <v>50</v>
      </c>
      <c r="AE5" s="256">
        <f>IF(ISBLANK(Výsledky!$EZ$3),"",Výsledky!EZ23)</f>
        <v>40</v>
      </c>
      <c r="AF5" s="256">
        <f>IF(ISBLANK(Výsledky!$FG$3),"",Výsledky!FG23)</f>
        <v>60</v>
      </c>
      <c r="AG5" s="256">
        <f>IF(ISBLANK(Výsledky!$FN$3),"",Výsledky!FN23)</f>
        <v>80</v>
      </c>
      <c r="AH5" s="256">
        <f>IF(ISBLANK(Výsledky!$FU$3),"",Výsledky!FU23)</f>
        <v>20</v>
      </c>
      <c r="AI5" s="256">
        <f>IF(ISBLANK(Výsledky!$GB$3),"",Výsledky!GB23)</f>
        <v>0</v>
      </c>
      <c r="AJ5" s="256">
        <f>IF(ISBLANK(Výsledky!$GI$3),"",Výsledky!GI23)</f>
        <v>40</v>
      </c>
      <c r="AK5" s="256">
        <f>IF(ISBLANK(Výsledky!$GP$3),"",Výsledky!GP23)</f>
        <v>60</v>
      </c>
      <c r="AL5" s="256">
        <f>IF(ISBLANK(Výsledky!$GW$3),"",Výsledky!GW23)</f>
        <v>20</v>
      </c>
      <c r="AM5" s="256">
        <f>IF(ISBLANK(Výsledky!$HD$3),"",Výsledky!HD23)</f>
        <v>60</v>
      </c>
      <c r="AN5" s="256">
        <f>IF(ISBLANK(Výsledky!$HK$3),"",Výsledky!HK23)</f>
        <v>0</v>
      </c>
      <c r="AO5" s="256">
        <f>IF(ISBLANK(Výsledky!$HR$3),"",Výsledky!HR23)</f>
        <v>50</v>
      </c>
      <c r="AP5" s="256">
        <f>IF(ISBLANK(Výsledky!$HY$3),"",Výsledky!HY23)</f>
        <v>40</v>
      </c>
      <c r="AQ5" s="256">
        <f>IF(ISBLANK(Výsledky!$IF$3),"",Výsledky!IF23)</f>
        <v>0</v>
      </c>
      <c r="AR5" s="256">
        <f>IF(ISBLANK(Výsledky!$IM$3),"",Výsledky!IM23)</f>
        <v>40</v>
      </c>
      <c r="AS5" s="256">
        <f>IF(ISBLANK(Výsledky!$IT$3),"",Výsledky!IT23)</f>
        <v>40</v>
      </c>
      <c r="AT5" s="256">
        <f>IF(ISBLANK(Výsledky!$JA$3),"",Výsledky!JA23)</f>
        <v>0</v>
      </c>
      <c r="AU5" s="256">
        <f>IF(ISBLANK(Výsledky!$JH$3),"",Výsledky!JH23)</f>
        <v>40</v>
      </c>
      <c r="AV5" s="256" t="str">
        <f>IF(ISBLANK(Výsledky!$JO$3),"",Výsledky!JO23)</f>
        <v/>
      </c>
      <c r="AW5" s="256">
        <f>IF(ISBLANK(Výsledky!$JV$3),"",Výsledky!JV23)</f>
        <v>30</v>
      </c>
      <c r="AX5" s="256" t="str">
        <f>IF(ISBLANK(Výsledky!$KC$3),"",Výsledky!KC23)</f>
        <v/>
      </c>
      <c r="AY5" s="256">
        <f>IF(ISBLANK(Výsledky!$KJ$3),"",Výsledky!KJ23)</f>
        <v>110</v>
      </c>
      <c r="AZ5" s="256">
        <f>IF(ISBLANK(Výsledky!$KQ$3),"",Výsledky!KQ23)</f>
        <v>0</v>
      </c>
      <c r="BA5" s="256">
        <f>IF(ISBLANK(Výsledky!$KX$3),"",Výsledky!KX23)</f>
        <v>60</v>
      </c>
      <c r="BB5" s="256" t="str">
        <f>IF(ISBLANK(Výsledky!$LE$3),"",Výsledky!LE23)</f>
        <v/>
      </c>
      <c r="BC5" s="256" t="str">
        <f>IF(ISBLANK(Výsledky!$LL$3),"",Výsledky!LL23)</f>
        <v/>
      </c>
      <c r="BD5" s="256" t="str">
        <f>IF(ISBLANK(Výsledky!$LS$3),"",Výsledky!LS23)</f>
        <v/>
      </c>
      <c r="BE5" s="256" t="str">
        <f>IF(ISBLANK(Výsledky!$LZ$3),"",Výsledky!LZ23)</f>
        <v/>
      </c>
      <c r="BF5" s="256" t="str">
        <f>IF(ISBLANK(Výsledky!$MG$3),"",Výsledky!MG23)</f>
        <v/>
      </c>
      <c r="BG5" s="256" t="str">
        <f>IF(ISBLANK(Výsledky!$MN$3),"",Výsledky!MN23)</f>
        <v/>
      </c>
      <c r="BH5" s="256" t="str">
        <f>IF(ISBLANK(Výsledky!$MU$3),"",Výsledky!MU23)</f>
        <v/>
      </c>
      <c r="BI5" s="256" t="str">
        <f>IF(ISBLANK(Výsledky!$NB$3),"",Výsledky!NB23)</f>
        <v/>
      </c>
      <c r="BJ5" s="256" t="str">
        <f>IF(ISBLANK(Výsledky!$NI$3),"",Výsledky!NI23)</f>
        <v/>
      </c>
      <c r="BK5" s="256" t="str">
        <f>IF(ISBLANK(Výsledky!$NP$3),"",Výsledky!NP23)</f>
        <v/>
      </c>
      <c r="BL5" s="256" t="str">
        <f>IF(ISBLANK(Výsledky!$NW$3),"",Výsledky!NW23)</f>
        <v/>
      </c>
      <c r="BM5" s="256" t="str">
        <f>IF(ISBLANK(Výsledky!$OD$3),"",Výsledky!OD23)</f>
        <v/>
      </c>
      <c r="BN5" s="256" t="str">
        <f>IF(ISBLANK(Výsledky!$OK$3),"",Výsledky!OK23)</f>
        <v/>
      </c>
      <c r="BO5" s="256" t="str">
        <f>IF(ISBLANK(Výsledky!$OR$3),"",Výsledky!OR23)</f>
        <v/>
      </c>
      <c r="BP5" s="256" t="str">
        <f>IF(ISBLANK(Výsledky!$OY$3),"",Výsledky!OY23)</f>
        <v/>
      </c>
      <c r="BQ5" s="256" t="str">
        <f>IF(ISBLANK(Výsledky!$PF$3),"",Výsledky!PF23)</f>
        <v/>
      </c>
      <c r="BR5" s="256" t="str">
        <f>IF(ISBLANK(Výsledky!$PM$3),"",Výsledky!PM23)</f>
        <v/>
      </c>
      <c r="BS5" s="256" t="str">
        <f>IF(ISBLANK(Výsledky!$PT$3),"",Výsledky!PT23)</f>
        <v/>
      </c>
      <c r="BT5" s="256" t="str">
        <f>IF(ISBLANK(Výsledky!$QA$3),"",Výsledky!QA23)</f>
        <v/>
      </c>
      <c r="BU5" s="256" t="str">
        <f>IF(ISBLANK(Výsledky!$QH$3),"",Výsledky!QH23)</f>
        <v/>
      </c>
      <c r="BV5" s="256" t="str">
        <f>IF(ISBLANK(Výsledky!$QO$3),"",Výsledky!QO23)</f>
        <v/>
      </c>
      <c r="BW5" s="291" t="str">
        <f>IF(ISBLANK(Výsledky!$QV$3),"",Výsledky!QV23)</f>
        <v/>
      </c>
      <c r="BX5" s="49"/>
      <c r="BY5" s="122"/>
      <c r="BZ5" s="49"/>
      <c r="CA5" s="122"/>
      <c r="CB5" s="371"/>
      <c r="CC5" s="371"/>
      <c r="CD5" s="371"/>
      <c r="CE5" s="371"/>
      <c r="CF5" s="371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Tipy!A32</f>
        <v>57</v>
      </c>
      <c r="D6" s="242" t="str">
        <f>IF(Tipy!B32="","",Tipy!B32)</f>
        <v>labka</v>
      </c>
      <c r="E6" s="51">
        <f>SUM(F6:J6)</f>
        <v>1580</v>
      </c>
      <c r="F6" s="246">
        <f>IF(ISBLANK(Výsledky!$I$3),"-",SUM(K6:O6,Q6,S6,U6,V6,X6,Z6,AB6,AC6,AE6:AG6,AI6,AK6:AM6,AP6,AS6:AU6,AW6,AY6,BB6,BD6,BG6:BJ6,BL6,BO6,BP6,BR6,BT6,BU6))</f>
        <v>1060</v>
      </c>
      <c r="G6" s="267">
        <f>IF(ISBLANK(Výsledky!$AY$3),"-",SUM(P6,T6,W6,AA6,AD6,AH6,AV6,AX6,BC6,BE6,BK6,BM6,BQ6,BS6,BV6))</f>
        <v>220</v>
      </c>
      <c r="H6" s="268">
        <f>IF(ISBLANK(Výsledky!$BM$3),"-",SUM(R6,Y6,AJ6,AO6,AQ6,AZ6))</f>
        <v>200</v>
      </c>
      <c r="I6" s="247">
        <f>IF(ISBLANK(Výsledky!$GI$3),"-",SUM(AN6,AR6,BA6,BF6,BN6,BW6))</f>
        <v>100</v>
      </c>
      <c r="J6" s="262" t="str">
        <f>IF(ISBLANK(Výsledky!$I$3),"",Výsledky!I38)</f>
        <v>-</v>
      </c>
      <c r="K6" s="265">
        <f>IF(ISBLANK(Výsledky!$P$3),"",Výsledky!P38)</f>
        <v>100</v>
      </c>
      <c r="L6" s="266">
        <f>IF(ISBLANK(Výsledky!$W$3),"",Výsledky!W38)</f>
        <v>50</v>
      </c>
      <c r="M6" s="256">
        <f>IF(ISBLANK(Výsledky!$AD$3),"",Výsledky!AD38)</f>
        <v>30</v>
      </c>
      <c r="N6" s="256">
        <f>IF(ISBLANK(Výsledky!$AK$3),"",Výsledky!AK38)</f>
        <v>60</v>
      </c>
      <c r="O6" s="256">
        <f>IF(ISBLANK(Výsledky!$AR$3),"",Výsledky!AR38)</f>
        <v>50</v>
      </c>
      <c r="P6" s="256">
        <f>IF(ISBLANK(Výsledky!$AY$3),"",Výsledky!AY38)</f>
        <v>70</v>
      </c>
      <c r="Q6" s="256">
        <f>IF(ISBLANK(Výsledky!$BF$3),"",Výsledky!BF38)</f>
        <v>50</v>
      </c>
      <c r="R6" s="256">
        <f>IF(ISBLANK(Výsledky!$BM$3),"",Výsledky!BM38)</f>
        <v>50</v>
      </c>
      <c r="S6" s="256">
        <f>IF(ISBLANK(Výsledky!$BT$3),"",Výsledky!BT38)</f>
        <v>0</v>
      </c>
      <c r="T6" s="256">
        <f>IF(ISBLANK(Výsledky!$CA$3),"",Výsledky!CA38)</f>
        <v>40</v>
      </c>
      <c r="U6" s="256">
        <f>IF(ISBLANK(Výsledky!$CH$3),"",Výsledky!CH38)</f>
        <v>0</v>
      </c>
      <c r="V6" s="256">
        <f>IF(ISBLANK(Výsledky!$CO$3),"",Výsledky!CO38)</f>
        <v>50</v>
      </c>
      <c r="W6" s="256">
        <f>IF(ISBLANK(Výsledky!$CV$3),"",Výsledky!CV38)</f>
        <v>40</v>
      </c>
      <c r="X6" s="256">
        <f>IF(ISBLANK(Výsledky!$DC$3),"",Výsledky!DC38)</f>
        <v>100</v>
      </c>
      <c r="Y6" s="256">
        <f>IF(ISBLANK(Výsledky!$DJ$3),"",Výsledky!DJ38)</f>
        <v>20</v>
      </c>
      <c r="Z6" s="256">
        <f>IF(ISBLANK(Výsledky!$DQ$3),"",Výsledky!DQ38)</f>
        <v>0</v>
      </c>
      <c r="AA6" s="256">
        <f>IF(ISBLANK(Výsledky!$DX$3),"",Výsledky!DX38)</f>
        <v>0</v>
      </c>
      <c r="AB6" s="256">
        <f>IF(ISBLANK(Výsledky!$EE$3),"",Výsledky!EE38)</f>
        <v>80</v>
      </c>
      <c r="AC6" s="256">
        <f>IF(ISBLANK(Výsledky!$EL$3),"",Výsledky!EL38)</f>
        <v>10</v>
      </c>
      <c r="AD6" s="256">
        <f>IF(ISBLANK(Výsledky!$ES$3),"",Výsledky!ES38)</f>
        <v>40</v>
      </c>
      <c r="AE6" s="256">
        <f>IF(ISBLANK(Výsledky!$EZ$3),"",Výsledky!EZ38)</f>
        <v>40</v>
      </c>
      <c r="AF6" s="256">
        <f>IF(ISBLANK(Výsledky!$FG$3),"",Výsledky!FG38)</f>
        <v>20</v>
      </c>
      <c r="AG6" s="256">
        <f>IF(ISBLANK(Výsledky!$FN$3),"",Výsledky!FN38)</f>
        <v>80</v>
      </c>
      <c r="AH6" s="256">
        <f>IF(ISBLANK(Výsledky!$FU$3),"",Výsledky!FU38)</f>
        <v>30</v>
      </c>
      <c r="AI6" s="256">
        <f>IF(ISBLANK(Výsledky!$GB$3),"",Výsledky!GB38)</f>
        <v>0</v>
      </c>
      <c r="AJ6" s="256">
        <f>IF(ISBLANK(Výsledky!$GI$3),"",Výsledky!GI38)</f>
        <v>20</v>
      </c>
      <c r="AK6" s="256">
        <f>IF(ISBLANK(Výsledky!$GP$3),"",Výsledky!GP38)</f>
        <v>50</v>
      </c>
      <c r="AL6" s="256">
        <f>IF(ISBLANK(Výsledky!$GW$3),"",Výsledky!GW38)</f>
        <v>40</v>
      </c>
      <c r="AM6" s="256">
        <f>IF(ISBLANK(Výsledky!$HD$3),"",Výsledky!HD38)</f>
        <v>40</v>
      </c>
      <c r="AN6" s="256">
        <f>IF(ISBLANK(Výsledky!$HK$3),"",Výsledky!HK38)</f>
        <v>20</v>
      </c>
      <c r="AO6" s="256">
        <f>IF(ISBLANK(Výsledky!$HR$3),"",Výsledky!HR38)</f>
        <v>30</v>
      </c>
      <c r="AP6" s="256">
        <f>IF(ISBLANK(Výsledky!$HY$3),"",Výsledky!HY38)</f>
        <v>20</v>
      </c>
      <c r="AQ6" s="256">
        <f>IF(ISBLANK(Výsledky!$IF$3),"",Výsledky!IF38)</f>
        <v>80</v>
      </c>
      <c r="AR6" s="256">
        <f>IF(ISBLANK(Výsledky!$IM$3),"",Výsledky!IM38)</f>
        <v>60</v>
      </c>
      <c r="AS6" s="256">
        <f>IF(ISBLANK(Výsledky!$IT$3),"",Výsledky!IT38)</f>
        <v>20</v>
      </c>
      <c r="AT6" s="256">
        <f>IF(ISBLANK(Výsledky!$JA$3),"",Výsledky!JA38)</f>
        <v>0</v>
      </c>
      <c r="AU6" s="256">
        <f>IF(ISBLANK(Výsledky!$JH$3),"",Výsledky!JH38)</f>
        <v>80</v>
      </c>
      <c r="AV6" s="256" t="str">
        <f>IF(ISBLANK(Výsledky!$JO$3),"",Výsledky!JO38)</f>
        <v/>
      </c>
      <c r="AW6" s="256">
        <f>IF(ISBLANK(Výsledky!$JV$3),"",Výsledky!JV38)</f>
        <v>50</v>
      </c>
      <c r="AX6" s="256" t="str">
        <f>IF(ISBLANK(Výsledky!$KC$3),"",Výsledky!KC38)</f>
        <v/>
      </c>
      <c r="AY6" s="256">
        <f>IF(ISBLANK(Výsledky!$KJ$3),"",Výsledky!KJ38)</f>
        <v>40</v>
      </c>
      <c r="AZ6" s="256">
        <f>IF(ISBLANK(Výsledky!$KQ$3),"",Výsledky!KQ38)</f>
        <v>0</v>
      </c>
      <c r="BA6" s="256">
        <f>IF(ISBLANK(Výsledky!$KX$3),"",Výsledky!KX38)</f>
        <v>20</v>
      </c>
      <c r="BB6" s="256" t="str">
        <f>IF(ISBLANK(Výsledky!$LE$3),"",Výsledky!LE38)</f>
        <v/>
      </c>
      <c r="BC6" s="256" t="str">
        <f>IF(ISBLANK(Výsledky!$LL$3),"",Výsledky!LL38)</f>
        <v/>
      </c>
      <c r="BD6" s="256" t="str">
        <f>IF(ISBLANK(Výsledky!$LS$3),"",Výsledky!LS38)</f>
        <v/>
      </c>
      <c r="BE6" s="256" t="str">
        <f>IF(ISBLANK(Výsledky!$LZ$3),"",Výsledky!LZ38)</f>
        <v/>
      </c>
      <c r="BF6" s="256" t="str">
        <f>IF(ISBLANK(Výsledky!$MG$3),"",Výsledky!MG38)</f>
        <v/>
      </c>
      <c r="BG6" s="256" t="str">
        <f>IF(ISBLANK(Výsledky!$MN$3),"",Výsledky!MN38)</f>
        <v/>
      </c>
      <c r="BH6" s="256" t="str">
        <f>IF(ISBLANK(Výsledky!$MU$3),"",Výsledky!MU38)</f>
        <v/>
      </c>
      <c r="BI6" s="256" t="str">
        <f>IF(ISBLANK(Výsledky!$NB$3),"",Výsledky!NB38)</f>
        <v/>
      </c>
      <c r="BJ6" s="256" t="str">
        <f>IF(ISBLANK(Výsledky!$NI$3),"",Výsledky!NI38)</f>
        <v/>
      </c>
      <c r="BK6" s="256" t="str">
        <f>IF(ISBLANK(Výsledky!$NP$3),"",Výsledky!NP38)</f>
        <v/>
      </c>
      <c r="BL6" s="256" t="str">
        <f>IF(ISBLANK(Výsledky!$NW$3),"",Výsledky!NW38)</f>
        <v/>
      </c>
      <c r="BM6" s="256" t="str">
        <f>IF(ISBLANK(Výsledky!$OD$3),"",Výsledky!OD38)</f>
        <v/>
      </c>
      <c r="BN6" s="256" t="str">
        <f>IF(ISBLANK(Výsledky!$OK$3),"",Výsledky!OK38)</f>
        <v/>
      </c>
      <c r="BO6" s="256" t="str">
        <f>IF(ISBLANK(Výsledky!$OR$3),"",Výsledky!OR38)</f>
        <v/>
      </c>
      <c r="BP6" s="256" t="str">
        <f>IF(ISBLANK(Výsledky!$OY$3),"",Výsledky!OY38)</f>
        <v/>
      </c>
      <c r="BQ6" s="256" t="str">
        <f>IF(ISBLANK(Výsledky!$PF$3),"",Výsledky!PF38)</f>
        <v/>
      </c>
      <c r="BR6" s="256" t="str">
        <f>IF(ISBLANK(Výsledky!$PM$3),"",Výsledky!PM38)</f>
        <v/>
      </c>
      <c r="BS6" s="256" t="str">
        <f>IF(ISBLANK(Výsledky!$PT$3),"",Výsledky!PT38)</f>
        <v/>
      </c>
      <c r="BT6" s="256" t="str">
        <f>IF(ISBLANK(Výsledky!$QA$3),"",Výsledky!QA38)</f>
        <v/>
      </c>
      <c r="BU6" s="256" t="str">
        <f>IF(ISBLANK(Výsledky!$QH$3),"",Výsledky!QH38)</f>
        <v/>
      </c>
      <c r="BV6" s="256" t="str">
        <f>IF(ISBLANK(Výsledky!$QO$3),"",Výsledky!QO38)</f>
        <v/>
      </c>
      <c r="BW6" s="291" t="str">
        <f>IF(ISBLANK(Výsledky!$QV$3),"",Výsledky!QV38)</f>
        <v/>
      </c>
      <c r="BX6" s="49"/>
      <c r="BY6" s="122"/>
      <c r="BZ6" s="49"/>
      <c r="CA6" s="122"/>
      <c r="CB6" s="371"/>
      <c r="CC6" s="371"/>
      <c r="CD6" s="371"/>
      <c r="CE6" s="371"/>
      <c r="CF6" s="371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Tipy!A26</f>
        <v>31</v>
      </c>
      <c r="D7" s="242" t="str">
        <f>IF(Tipy!B26="","",Tipy!B26)</f>
        <v>jirka1618</v>
      </c>
      <c r="E7" s="51">
        <f>SUM(F7:J7)</f>
        <v>1530</v>
      </c>
      <c r="F7" s="246">
        <f>IF(ISBLANK(Výsledky!$I$3),"-",SUM(K7:O7,Q7,S7,U7,V7,X7,Z7,AB7,AC7,AE7:AG7,AI7,AK7:AM7,AP7,AS7:AU7,AW7,AY7,BB7,BD7,BG7:BJ7,BL7,BO7,BP7,BR7,BT7,BU7))</f>
        <v>970</v>
      </c>
      <c r="G7" s="267">
        <f>IF(ISBLANK(Výsledky!$AY$3),"-",SUM(P7,T7,W7,AA7,AD7,AH7,AV7,AX7,BC7,BE7,BK7,BM7,BQ7,BS7,BV7))</f>
        <v>240</v>
      </c>
      <c r="H7" s="268">
        <f>IF(ISBLANK(Výsledky!$BM$3),"-",SUM(R7,Y7,AJ7,AO7,AQ7,AZ7))</f>
        <v>130</v>
      </c>
      <c r="I7" s="247">
        <f>IF(ISBLANK(Výsledky!$GI$3),"-",SUM(AN7,AR7,BA7,BF7,BN7,BW7))</f>
        <v>190</v>
      </c>
      <c r="J7" s="262" t="str">
        <f>IF(ISBLANK(Výsledky!$I$3),"",Výsledky!I32)</f>
        <v>-</v>
      </c>
      <c r="K7" s="265">
        <f>IF(ISBLANK(Výsledky!$P$3),"",Výsledky!P32)</f>
        <v>0</v>
      </c>
      <c r="L7" s="266">
        <f>IF(ISBLANK(Výsledky!$W$3),"",Výsledky!W32)</f>
        <v>40</v>
      </c>
      <c r="M7" s="256">
        <f>IF(ISBLANK(Výsledky!$AD$3),"",Výsledky!AD32)</f>
        <v>80</v>
      </c>
      <c r="N7" s="256">
        <f>IF(ISBLANK(Výsledky!$AK$3),"",Výsledky!AK32)</f>
        <v>100</v>
      </c>
      <c r="O7" s="256">
        <f>IF(ISBLANK(Výsledky!$AR$3),"",Výsledky!AR32)</f>
        <v>30</v>
      </c>
      <c r="P7" s="256">
        <f>IF(ISBLANK(Výsledky!$AY$3),"",Výsledky!AY32)</f>
        <v>100</v>
      </c>
      <c r="Q7" s="256">
        <f>IF(ISBLANK(Výsledky!$BF$3),"",Výsledky!BF32)</f>
        <v>40</v>
      </c>
      <c r="R7" s="256">
        <f>IF(ISBLANK(Výsledky!$BM$3),"",Výsledky!BM32)</f>
        <v>20</v>
      </c>
      <c r="S7" s="256">
        <f>IF(ISBLANK(Výsledky!$BT$3),"",Výsledky!BT32)</f>
        <v>0</v>
      </c>
      <c r="T7" s="256">
        <f>IF(ISBLANK(Výsledky!$CA$3),"",Výsledky!CA32)</f>
        <v>30</v>
      </c>
      <c r="U7" s="256">
        <f>IF(ISBLANK(Výsledky!$CH$3),"",Výsledky!CH32)</f>
        <v>20</v>
      </c>
      <c r="V7" s="256">
        <f>IF(ISBLANK(Výsledky!$CO$3),"",Výsledky!CO32)</f>
        <v>60</v>
      </c>
      <c r="W7" s="256">
        <f>IF(ISBLANK(Výsledky!$CV$3),"",Výsledky!CV32)</f>
        <v>60</v>
      </c>
      <c r="X7" s="256">
        <f>IF(ISBLANK(Výsledky!$DC$3),"",Výsledky!DC32)</f>
        <v>80</v>
      </c>
      <c r="Y7" s="256" t="str">
        <f>IF(ISBLANK(Výsledky!$DJ$3),"",Výsledky!DJ32)</f>
        <v>-</v>
      </c>
      <c r="Z7" s="256">
        <f>IF(ISBLANK(Výsledky!$DQ$3),"",Výsledky!DQ32)</f>
        <v>0</v>
      </c>
      <c r="AA7" s="256">
        <f>IF(ISBLANK(Výsledky!$DX$3),"",Výsledky!DX32)</f>
        <v>0</v>
      </c>
      <c r="AB7" s="256">
        <f>IF(ISBLANK(Výsledky!$EE$3),"",Výsledky!EE32)</f>
        <v>100</v>
      </c>
      <c r="AC7" s="256">
        <f>IF(ISBLANK(Výsledky!$EL$3),"",Výsledky!EL32)</f>
        <v>10</v>
      </c>
      <c r="AD7" s="256">
        <f>IF(ISBLANK(Výsledky!$ES$3),"",Výsledky!ES32)</f>
        <v>30</v>
      </c>
      <c r="AE7" s="256">
        <f>IF(ISBLANK(Výsledky!$EZ$3),"",Výsledky!EZ32)</f>
        <v>20</v>
      </c>
      <c r="AF7" s="256">
        <f>IF(ISBLANK(Výsledky!$FG$3),"",Výsledky!FG32)</f>
        <v>40</v>
      </c>
      <c r="AG7" s="256">
        <f>IF(ISBLANK(Výsledky!$FN$3),"",Výsledky!FN32)</f>
        <v>40</v>
      </c>
      <c r="AH7" s="256">
        <f>IF(ISBLANK(Výsledky!$FU$3),"",Výsledky!FU32)</f>
        <v>20</v>
      </c>
      <c r="AI7" s="256">
        <f>IF(ISBLANK(Výsledky!$GB$3),"",Výsledky!GB32)</f>
        <v>0</v>
      </c>
      <c r="AJ7" s="256">
        <f>IF(ISBLANK(Výsledky!$GI$3),"",Výsledky!GI32)</f>
        <v>70</v>
      </c>
      <c r="AK7" s="256">
        <f>IF(ISBLANK(Výsledky!$GP$3),"",Výsledky!GP32)</f>
        <v>50</v>
      </c>
      <c r="AL7" s="256">
        <f>IF(ISBLANK(Výsledky!$GW$3),"",Výsledky!GW32)</f>
        <v>30</v>
      </c>
      <c r="AM7" s="256">
        <f>IF(ISBLANK(Výsledky!$HD$3),"",Výsledky!HD32)</f>
        <v>60</v>
      </c>
      <c r="AN7" s="256">
        <f>IF(ISBLANK(Výsledky!$HK$3),"",Výsledky!HK32)</f>
        <v>60</v>
      </c>
      <c r="AO7" s="256">
        <f>IF(ISBLANK(Výsledky!$HR$3),"",Výsledky!HR32)</f>
        <v>40</v>
      </c>
      <c r="AP7" s="256">
        <f>IF(ISBLANK(Výsledky!$HY$3),"",Výsledky!HY32)</f>
        <v>70</v>
      </c>
      <c r="AQ7" s="256">
        <f>IF(ISBLANK(Výsledky!$IF$3),"",Výsledky!IF32)</f>
        <v>0</v>
      </c>
      <c r="AR7" s="256">
        <f>IF(ISBLANK(Výsledky!$IM$3),"",Výsledky!IM32)</f>
        <v>40</v>
      </c>
      <c r="AS7" s="256">
        <f>IF(ISBLANK(Výsledky!$IT$3),"",Výsledky!IT32)</f>
        <v>20</v>
      </c>
      <c r="AT7" s="256">
        <f>IF(ISBLANK(Výsledky!$JA$3),"",Výsledky!JA32)</f>
        <v>0</v>
      </c>
      <c r="AU7" s="256" t="str">
        <f>IF(ISBLANK(Výsledky!$JH$3),"",Výsledky!JH32)</f>
        <v>-</v>
      </c>
      <c r="AV7" s="256" t="str">
        <f>IF(ISBLANK(Výsledky!$JO$3),"",Výsledky!JO32)</f>
        <v/>
      </c>
      <c r="AW7" s="256">
        <f>IF(ISBLANK(Výsledky!$JV$3),"",Výsledky!JV32)</f>
        <v>60</v>
      </c>
      <c r="AX7" s="256" t="str">
        <f>IF(ISBLANK(Výsledky!$KC$3),"",Výsledky!KC32)</f>
        <v/>
      </c>
      <c r="AY7" s="256">
        <f>IF(ISBLANK(Výsledky!$KJ$3),"",Výsledky!KJ32)</f>
        <v>20</v>
      </c>
      <c r="AZ7" s="256">
        <f>IF(ISBLANK(Výsledky!$KQ$3),"",Výsledky!KQ32)</f>
        <v>0</v>
      </c>
      <c r="BA7" s="256">
        <f>IF(ISBLANK(Výsledky!$KX$3),"",Výsledky!KX32)</f>
        <v>90</v>
      </c>
      <c r="BB7" s="256" t="str">
        <f>IF(ISBLANK(Výsledky!$LE$3),"",Výsledky!LE32)</f>
        <v/>
      </c>
      <c r="BC7" s="256" t="str">
        <f>IF(ISBLANK(Výsledky!$LL$3),"",Výsledky!LL32)</f>
        <v/>
      </c>
      <c r="BD7" s="256" t="str">
        <f>IF(ISBLANK(Výsledky!$LS$3),"",Výsledky!LS32)</f>
        <v/>
      </c>
      <c r="BE7" s="256" t="str">
        <f>IF(ISBLANK(Výsledky!$LZ$3),"",Výsledky!LZ32)</f>
        <v/>
      </c>
      <c r="BF7" s="256" t="str">
        <f>IF(ISBLANK(Výsledky!$MG$3),"",Výsledky!MG32)</f>
        <v/>
      </c>
      <c r="BG7" s="256" t="str">
        <f>IF(ISBLANK(Výsledky!$MN$3),"",Výsledky!MN32)</f>
        <v/>
      </c>
      <c r="BH7" s="256" t="str">
        <f>IF(ISBLANK(Výsledky!$MU$3),"",Výsledky!MU32)</f>
        <v/>
      </c>
      <c r="BI7" s="256" t="str">
        <f>IF(ISBLANK(Výsledky!$NB$3),"",Výsledky!NB32)</f>
        <v/>
      </c>
      <c r="BJ7" s="256" t="str">
        <f>IF(ISBLANK(Výsledky!$NI$3),"",Výsledky!NI32)</f>
        <v/>
      </c>
      <c r="BK7" s="256" t="str">
        <f>IF(ISBLANK(Výsledky!$NP$3),"",Výsledky!NP32)</f>
        <v/>
      </c>
      <c r="BL7" s="256" t="str">
        <f>IF(ISBLANK(Výsledky!$NW$3),"",Výsledky!NW32)</f>
        <v/>
      </c>
      <c r="BM7" s="256" t="str">
        <f>IF(ISBLANK(Výsledky!$OD$3),"",Výsledky!OD32)</f>
        <v/>
      </c>
      <c r="BN7" s="256" t="str">
        <f>IF(ISBLANK(Výsledky!$OK$3),"",Výsledky!OK32)</f>
        <v/>
      </c>
      <c r="BO7" s="256" t="str">
        <f>IF(ISBLANK(Výsledky!$OR$3),"",Výsledky!OR32)</f>
        <v/>
      </c>
      <c r="BP7" s="256" t="str">
        <f>IF(ISBLANK(Výsledky!$OY$3),"",Výsledky!OY32)</f>
        <v/>
      </c>
      <c r="BQ7" s="256" t="str">
        <f>IF(ISBLANK(Výsledky!$PF$3),"",Výsledky!PF32)</f>
        <v/>
      </c>
      <c r="BR7" s="256" t="str">
        <f>IF(ISBLANK(Výsledky!$PM$3),"",Výsledky!PM32)</f>
        <v/>
      </c>
      <c r="BS7" s="256" t="str">
        <f>IF(ISBLANK(Výsledky!$PT$3),"",Výsledky!PT32)</f>
        <v/>
      </c>
      <c r="BT7" s="256" t="str">
        <f>IF(ISBLANK(Výsledky!$QA$3),"",Výsledky!QA32)</f>
        <v/>
      </c>
      <c r="BU7" s="256" t="str">
        <f>IF(ISBLANK(Výsledky!$QH$3),"",Výsledky!QH32)</f>
        <v/>
      </c>
      <c r="BV7" s="256" t="str">
        <f>IF(ISBLANK(Výsledky!$QO$3),"",Výsledky!QO32)</f>
        <v/>
      </c>
      <c r="BW7" s="291" t="str">
        <f>IF(ISBLANK(Výsledky!$QV$3),"",Výsledky!QV32)</f>
        <v/>
      </c>
      <c r="BX7" s="49"/>
      <c r="BY7" s="122"/>
      <c r="BZ7" s="49"/>
      <c r="CA7" s="122"/>
      <c r="CB7" s="371"/>
      <c r="CC7" s="371"/>
      <c r="CD7" s="371"/>
      <c r="CE7" s="371"/>
      <c r="CF7" s="371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Tipy!A59</f>
        <v>45</v>
      </c>
      <c r="D8" s="242" t="str">
        <f>IF(Tipy!B59="","",Tipy!B59)</f>
        <v>Rajjum</v>
      </c>
      <c r="E8" s="51">
        <f>SUM(F8:J8)</f>
        <v>1520</v>
      </c>
      <c r="F8" s="246">
        <f>IF(ISBLANK(Výsledky!$I$3),"-",SUM(K8:O8,Q8,S8,U8,V8,X8,Z8,AB8,AC8,AE8:AG8,AI8,AK8:AM8,AP8,AS8:AU8,AW8,AY8,BB8,BD8,BG8:BJ8,BL8,BO8,BP8,BR8,BT8,BU8))</f>
        <v>980</v>
      </c>
      <c r="G8" s="267">
        <f>IF(ISBLANK(Výsledky!$AY$3),"-",SUM(P8,T8,W8,AA8,AD8,AH8,AV8,AX8,BC8,BE8,BK8,BM8,BQ8,BS8,BV8))</f>
        <v>220</v>
      </c>
      <c r="H8" s="268">
        <f>IF(ISBLANK(Výsledky!$BM$3),"-",SUM(R8,Y8,AJ8,AO8,AQ8,AZ8))</f>
        <v>200</v>
      </c>
      <c r="I8" s="247">
        <f>IF(ISBLANK(Výsledky!$GI$3),"-",SUM(AN8,AR8,BA8,BF8,BN8,BW8))</f>
        <v>120</v>
      </c>
      <c r="J8" s="262" t="str">
        <f>IF(ISBLANK(Výsledky!$I$3),"",Výsledky!I64)</f>
        <v>-</v>
      </c>
      <c r="K8" s="265">
        <f>IF(ISBLANK(Výsledky!$P$3),"",Výsledky!P65)</f>
        <v>80</v>
      </c>
      <c r="L8" s="266">
        <f>IF(ISBLANK(Výsledky!$W$3),"",Výsledky!W65)</f>
        <v>50</v>
      </c>
      <c r="M8" s="256">
        <f>IF(ISBLANK(Výsledky!$AD$3),"",Výsledky!AD65)</f>
        <v>50</v>
      </c>
      <c r="N8" s="256">
        <f>IF(ISBLANK(Výsledky!$AK$3),"",Výsledky!AK65)</f>
        <v>80</v>
      </c>
      <c r="O8" s="256">
        <f>IF(ISBLANK(Výsledky!$AR$3),"",Výsledky!AR65)</f>
        <v>30</v>
      </c>
      <c r="P8" s="256">
        <f>IF(ISBLANK(Výsledky!$AY$3),"",Výsledky!AY65)</f>
        <v>50</v>
      </c>
      <c r="Q8" s="256">
        <f>IF(ISBLANK(Výsledky!$BF$3),"",Výsledky!BF65)</f>
        <v>40</v>
      </c>
      <c r="R8" s="256">
        <f>IF(ISBLANK(Výsledky!$BM$3),"",Výsledky!BM65)</f>
        <v>40</v>
      </c>
      <c r="S8" s="256">
        <f>IF(ISBLANK(Výsledky!$BT$3),"",Výsledky!BT65)</f>
        <v>0</v>
      </c>
      <c r="T8" s="256">
        <f>IF(ISBLANK(Výsledky!$CA$3),"",Výsledky!CA65)</f>
        <v>50</v>
      </c>
      <c r="U8" s="256">
        <f>IF(ISBLANK(Výsledky!$CH$3),"",Výsledky!CH65)</f>
        <v>20</v>
      </c>
      <c r="V8" s="256">
        <f>IF(ISBLANK(Výsledky!$CO$3),"",Výsledky!CO65)</f>
        <v>50</v>
      </c>
      <c r="W8" s="256">
        <f>IF(ISBLANK(Výsledky!$CV$3),"",Výsledky!CV65)</f>
        <v>40</v>
      </c>
      <c r="X8" s="256">
        <f>IF(ISBLANK(Výsledky!$DC$3),"",Výsledky!DC65)</f>
        <v>80</v>
      </c>
      <c r="Y8" s="256">
        <f>IF(ISBLANK(Výsledky!$DJ$3),"",Výsledky!DJ65)</f>
        <v>60</v>
      </c>
      <c r="Z8" s="256">
        <f>IF(ISBLANK(Výsledky!$DQ$3),"",Výsledky!DQ65)</f>
        <v>0</v>
      </c>
      <c r="AA8" s="256">
        <f>IF(ISBLANK(Výsledky!$DX$3),"",Výsledky!DX65)</f>
        <v>20</v>
      </c>
      <c r="AB8" s="256">
        <f>IF(ISBLANK(Výsledky!$EE$3),"",Výsledky!EE65)</f>
        <v>80</v>
      </c>
      <c r="AC8" s="256">
        <f>IF(ISBLANK(Výsledky!$EL$3),"",Výsledky!EL65)</f>
        <v>10</v>
      </c>
      <c r="AD8" s="256">
        <f>IF(ISBLANK(Výsledky!$ES$3),"",Výsledky!ES65)</f>
        <v>40</v>
      </c>
      <c r="AE8" s="256">
        <f>IF(ISBLANK(Výsledky!$EZ$3),"",Výsledky!EZ65)</f>
        <v>20</v>
      </c>
      <c r="AF8" s="256">
        <f>IF(ISBLANK(Výsledky!$FG$3),"",Výsledky!FG65)</f>
        <v>50</v>
      </c>
      <c r="AG8" s="256">
        <f>IF(ISBLANK(Výsledky!$FN$3),"",Výsledky!FN65)</f>
        <v>70</v>
      </c>
      <c r="AH8" s="256">
        <f>IF(ISBLANK(Výsledky!$FU$3),"",Výsledky!FU65)</f>
        <v>20</v>
      </c>
      <c r="AI8" s="256">
        <f>IF(ISBLANK(Výsledky!$GB$3),"",Výsledky!GB65)</f>
        <v>0</v>
      </c>
      <c r="AJ8" s="256">
        <f>IF(ISBLANK(Výsledky!$GI$3),"",Výsledky!GI65)</f>
        <v>40</v>
      </c>
      <c r="AK8" s="256" t="str">
        <f>IF(ISBLANK(Výsledky!$GP$3),"",Výsledky!GP65)</f>
        <v>-</v>
      </c>
      <c r="AL8" s="256">
        <f>IF(ISBLANK(Výsledky!$GW$3),"",Výsledky!GW65)</f>
        <v>30</v>
      </c>
      <c r="AM8" s="256">
        <f>IF(ISBLANK(Výsledky!$HD$3),"",Výsledky!HD65)</f>
        <v>40</v>
      </c>
      <c r="AN8" s="256">
        <f>IF(ISBLANK(Výsledky!$HK$3),"",Výsledky!HK65)</f>
        <v>50</v>
      </c>
      <c r="AO8" s="256">
        <f>IF(ISBLANK(Výsledky!$HR$3),"",Výsledky!HR65)</f>
        <v>50</v>
      </c>
      <c r="AP8" s="256">
        <f>IF(ISBLANK(Výsledky!$HY$3),"",Výsledky!HY65)</f>
        <v>40</v>
      </c>
      <c r="AQ8" s="256">
        <f>IF(ISBLANK(Výsledky!$IF$3),"",Výsledky!IF65)</f>
        <v>10</v>
      </c>
      <c r="AR8" s="256">
        <f>IF(ISBLANK(Výsledky!$IM$3),"",Výsledky!IM65)</f>
        <v>20</v>
      </c>
      <c r="AS8" s="256">
        <f>IF(ISBLANK(Výsledky!$IT$3),"",Výsledky!IT65)</f>
        <v>20</v>
      </c>
      <c r="AT8" s="256">
        <f>IF(ISBLANK(Výsledky!$JA$3),"",Výsledky!JA65)</f>
        <v>0</v>
      </c>
      <c r="AU8" s="256">
        <f>IF(ISBLANK(Výsledky!$JH$3),"",Výsledky!JH65)</f>
        <v>50</v>
      </c>
      <c r="AV8" s="256" t="str">
        <f>IF(ISBLANK(Výsledky!$JO$3),"",Výsledky!JO65)</f>
        <v/>
      </c>
      <c r="AW8" s="256">
        <f>IF(ISBLANK(Výsledky!$JV$3),"",Výsledky!JV65)</f>
        <v>50</v>
      </c>
      <c r="AX8" s="256" t="str">
        <f>IF(ISBLANK(Výsledky!$KC$3),"",Výsledky!KC65)</f>
        <v/>
      </c>
      <c r="AY8" s="256">
        <f>IF(ISBLANK(Výsledky!$KJ$3),"",Výsledky!KJ65)</f>
        <v>40</v>
      </c>
      <c r="AZ8" s="256">
        <f>IF(ISBLANK(Výsledky!$KQ$3),"",Výsledky!KQ65)</f>
        <v>0</v>
      </c>
      <c r="BA8" s="256">
        <f>IF(ISBLANK(Výsledky!$KX$3),"",Výsledky!KX65)</f>
        <v>50</v>
      </c>
      <c r="BB8" s="256" t="str">
        <f>IF(ISBLANK(Výsledky!$LE$3),"",Výsledky!LE65)</f>
        <v/>
      </c>
      <c r="BC8" s="256" t="str">
        <f>IF(ISBLANK(Výsledky!$LL$3),"",Výsledky!LL65)</f>
        <v/>
      </c>
      <c r="BD8" s="256" t="str">
        <f>IF(ISBLANK(Výsledky!$LS$3),"",Výsledky!LS65)</f>
        <v/>
      </c>
      <c r="BE8" s="256" t="str">
        <f>IF(ISBLANK(Výsledky!$LZ$3),"",Výsledky!LZ65)</f>
        <v/>
      </c>
      <c r="BF8" s="256" t="str">
        <f>IF(ISBLANK(Výsledky!$MG$3),"",Výsledky!MG65)</f>
        <v/>
      </c>
      <c r="BG8" s="256" t="str">
        <f>IF(ISBLANK(Výsledky!$MN$3),"",Výsledky!MN65)</f>
        <v/>
      </c>
      <c r="BH8" s="256" t="str">
        <f>IF(ISBLANK(Výsledky!$MU$3),"",Výsledky!MU65)</f>
        <v/>
      </c>
      <c r="BI8" s="256" t="str">
        <f>IF(ISBLANK(Výsledky!$NB$3),"",Výsledky!NB65)</f>
        <v/>
      </c>
      <c r="BJ8" s="256" t="str">
        <f>IF(ISBLANK(Výsledky!$NI$3),"",Výsledky!NI65)</f>
        <v/>
      </c>
      <c r="BK8" s="256" t="str">
        <f>IF(ISBLANK(Výsledky!$NP$3),"",Výsledky!NP65)</f>
        <v/>
      </c>
      <c r="BL8" s="256" t="str">
        <f>IF(ISBLANK(Výsledky!$NW$3),"",Výsledky!NW65)</f>
        <v/>
      </c>
      <c r="BM8" s="256" t="str">
        <f>IF(ISBLANK(Výsledky!$OD$3),"",Výsledky!OD65)</f>
        <v/>
      </c>
      <c r="BN8" s="256" t="str">
        <f>IF(ISBLANK(Výsledky!$OK$3),"",Výsledky!OK65)</f>
        <v/>
      </c>
      <c r="BO8" s="256" t="str">
        <f>IF(ISBLANK(Výsledky!$OR$3),"",Výsledky!OR65)</f>
        <v/>
      </c>
      <c r="BP8" s="256" t="str">
        <f>IF(ISBLANK(Výsledky!$OY$3),"",Výsledky!OY65)</f>
        <v/>
      </c>
      <c r="BQ8" s="256" t="str">
        <f>IF(ISBLANK(Výsledky!$PF$3),"",Výsledky!PF65)</f>
        <v/>
      </c>
      <c r="BR8" s="256" t="str">
        <f>IF(ISBLANK(Výsledky!$PM$3),"",Výsledky!PM65)</f>
        <v/>
      </c>
      <c r="BS8" s="256" t="str">
        <f>IF(ISBLANK(Výsledky!$PT$3),"",Výsledky!PT65)</f>
        <v/>
      </c>
      <c r="BT8" s="256" t="str">
        <f>IF(ISBLANK(Výsledky!$QA$3),"",Výsledky!QA65)</f>
        <v/>
      </c>
      <c r="BU8" s="256" t="str">
        <f>IF(ISBLANK(Výsledky!$QH$3),"",Výsledky!QH65)</f>
        <v/>
      </c>
      <c r="BV8" s="256" t="str">
        <f>IF(ISBLANK(Výsledky!$QO$3),"",Výsledky!QO65)</f>
        <v/>
      </c>
      <c r="BW8" s="291" t="str">
        <f>IF(ISBLANK(Výsledky!$QV$3),"",Výsledky!QV65)</f>
        <v/>
      </c>
      <c r="BX8" s="49"/>
      <c r="BY8" s="122"/>
      <c r="BZ8" s="49"/>
      <c r="CA8" s="122"/>
      <c r="CB8" s="371"/>
      <c r="CC8" s="371"/>
      <c r="CD8" s="371"/>
      <c r="CE8" s="371"/>
      <c r="CF8" s="371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Tipy!A51</f>
        <v>5</v>
      </c>
      <c r="D9" s="242" t="str">
        <f>IF(Tipy!B51="","",Tipy!B51)</f>
        <v>Pato</v>
      </c>
      <c r="E9" s="51">
        <f>SUM(F9:J9)</f>
        <v>1510</v>
      </c>
      <c r="F9" s="246">
        <f>IF(ISBLANK(Výsledky!$I$3),"-",SUM(K9:O9,Q9,S9,U9,V9,X9,Z9,AB9,AC9,AE9:AG9,AI9,AK9:AM9,AP9,AS9:AU9,AW9,AY9,BB9,BD9,BG9:BJ9,BL9,BO9,BP9,BR9,BT9,BU9))</f>
        <v>1010</v>
      </c>
      <c r="G9" s="267">
        <f>IF(ISBLANK(Výsledky!$AY$3),"-",SUM(P9,T9,W9,AA9,AD9,AH9,AV9,AX9,BC9,BE9,BK9,BM9,BQ9,BS9,BV9))</f>
        <v>220</v>
      </c>
      <c r="H9" s="268">
        <f>IF(ISBLANK(Výsledky!$BM$3),"-",SUM(R9,Y9,AJ9,AO9,AQ9,AZ9))</f>
        <v>190</v>
      </c>
      <c r="I9" s="247">
        <f>IF(ISBLANK(Výsledky!$GI$3),"-",SUM(AN9,AR9,BA9,BF9,BN9,BW9))</f>
        <v>90</v>
      </c>
      <c r="J9" s="262" t="str">
        <f>IF(ISBLANK(Výsledky!$I$3),"",Výsledky!I57)</f>
        <v>-</v>
      </c>
      <c r="K9" s="265">
        <f>IF(ISBLANK(Výsledky!$P$3),"",Výsledky!P57)</f>
        <v>0</v>
      </c>
      <c r="L9" s="266">
        <f>IF(ISBLANK(Výsledky!$W$3),"",Výsledky!W57)</f>
        <v>70</v>
      </c>
      <c r="M9" s="256">
        <f>IF(ISBLANK(Výsledky!$AD$3),"",Výsledky!AD57)</f>
        <v>30</v>
      </c>
      <c r="N9" s="256">
        <f>IF(ISBLANK(Výsledky!$AK$3),"",Výsledky!AK57)</f>
        <v>50</v>
      </c>
      <c r="O9" s="256">
        <f>IF(ISBLANK(Výsledky!$AR$3),"",Výsledky!AR57)</f>
        <v>60</v>
      </c>
      <c r="P9" s="256">
        <f>IF(ISBLANK(Výsledky!$AY$3),"",Výsledky!AY57)</f>
        <v>60</v>
      </c>
      <c r="Q9" s="256">
        <f>IF(ISBLANK(Výsledky!$BF$3),"",Výsledky!BF57)</f>
        <v>50</v>
      </c>
      <c r="R9" s="256">
        <f>IF(ISBLANK(Výsledky!$BM$3),"",Výsledky!BM57)</f>
        <v>80</v>
      </c>
      <c r="S9" s="256">
        <f>IF(ISBLANK(Výsledky!$BT$3),"",Výsledky!BT57)</f>
        <v>0</v>
      </c>
      <c r="T9" s="256">
        <f>IF(ISBLANK(Výsledky!$CA$3),"",Výsledky!CA57)</f>
        <v>50</v>
      </c>
      <c r="U9" s="256">
        <f>IF(ISBLANK(Výsledky!$CH$3),"",Výsledky!CH57)</f>
        <v>30</v>
      </c>
      <c r="V9" s="256">
        <f>IF(ISBLANK(Výsledky!$CO$3),"",Výsledky!CO57)</f>
        <v>40</v>
      </c>
      <c r="W9" s="256">
        <f>IF(ISBLANK(Výsledky!$CV$3),"",Výsledky!CV57)</f>
        <v>40</v>
      </c>
      <c r="X9" s="256">
        <f>IF(ISBLANK(Výsledky!$DC$3),"",Výsledky!DC57)</f>
        <v>50</v>
      </c>
      <c r="Y9" s="256">
        <f>IF(ISBLANK(Výsledky!$DJ$3),"",Výsledky!DJ57)</f>
        <v>30</v>
      </c>
      <c r="Z9" s="256">
        <f>IF(ISBLANK(Výsledky!$DQ$3),"",Výsledky!DQ57)</f>
        <v>0</v>
      </c>
      <c r="AA9" s="256">
        <f>IF(ISBLANK(Výsledky!$DX$3),"",Výsledky!DX57)</f>
        <v>20</v>
      </c>
      <c r="AB9" s="256">
        <f>IF(ISBLANK(Výsledky!$EE$3),"",Výsledky!EE57)</f>
        <v>80</v>
      </c>
      <c r="AC9" s="256">
        <f>IF(ISBLANK(Výsledky!$EL$3),"",Výsledky!EL57)</f>
        <v>10</v>
      </c>
      <c r="AD9" s="256">
        <f>IF(ISBLANK(Výsledky!$ES$3),"",Výsledky!ES57)</f>
        <v>30</v>
      </c>
      <c r="AE9" s="256">
        <f>IF(ISBLANK(Výsledky!$EZ$3),"",Výsledky!EZ57)</f>
        <v>20</v>
      </c>
      <c r="AF9" s="256">
        <f>IF(ISBLANK(Výsledky!$FG$3),"",Výsledky!FG57)</f>
        <v>50</v>
      </c>
      <c r="AG9" s="256">
        <f>IF(ISBLANK(Výsledky!$FN$3),"",Výsledky!FN57)</f>
        <v>50</v>
      </c>
      <c r="AH9" s="256">
        <f>IF(ISBLANK(Výsledky!$FU$3),"",Výsledky!FU57)</f>
        <v>20</v>
      </c>
      <c r="AI9" s="256">
        <f>IF(ISBLANK(Výsledky!$GB$3),"",Výsledky!GB57)</f>
        <v>0</v>
      </c>
      <c r="AJ9" s="256">
        <f>IF(ISBLANK(Výsledky!$GI$3),"",Výsledky!GI57)</f>
        <v>20</v>
      </c>
      <c r="AK9" s="256">
        <f>IF(ISBLANK(Výsledky!$GP$3),"",Výsledky!GP57)</f>
        <v>60</v>
      </c>
      <c r="AL9" s="256">
        <f>IF(ISBLANK(Výsledky!$GW$3),"",Výsledky!GW57)</f>
        <v>60</v>
      </c>
      <c r="AM9" s="256">
        <f>IF(ISBLANK(Výsledky!$HD$3),"",Výsledky!HD57)</f>
        <v>20</v>
      </c>
      <c r="AN9" s="256">
        <f>IF(ISBLANK(Výsledky!$HK$3),"",Výsledky!HK57)</f>
        <v>20</v>
      </c>
      <c r="AO9" s="256">
        <f>IF(ISBLANK(Výsledky!$HR$3),"",Výsledky!HR57)</f>
        <v>60</v>
      </c>
      <c r="AP9" s="256">
        <f>IF(ISBLANK(Výsledky!$HY$3),"",Výsledky!HY57)</f>
        <v>40</v>
      </c>
      <c r="AQ9" s="256">
        <f>IF(ISBLANK(Výsledky!$IF$3),"",Výsledky!IF57)</f>
        <v>0</v>
      </c>
      <c r="AR9" s="256">
        <f>IF(ISBLANK(Výsledky!$IM$3),"",Výsledky!IM57)</f>
        <v>40</v>
      </c>
      <c r="AS9" s="256">
        <f>IF(ISBLANK(Výsledky!$IT$3),"",Výsledky!IT57)</f>
        <v>40</v>
      </c>
      <c r="AT9" s="256">
        <f>IF(ISBLANK(Výsledky!$JA$3),"",Výsledky!JA57)</f>
        <v>0</v>
      </c>
      <c r="AU9" s="256">
        <f>IF(ISBLANK(Výsledky!$JH$3),"",Výsledky!JH57)</f>
        <v>80</v>
      </c>
      <c r="AV9" s="256" t="str">
        <f>IF(ISBLANK(Výsledky!$JO$3),"",Výsledky!JO57)</f>
        <v/>
      </c>
      <c r="AW9" s="256">
        <f>IF(ISBLANK(Výsledky!$JV$3),"",Výsledky!JV57)</f>
        <v>50</v>
      </c>
      <c r="AX9" s="256" t="str">
        <f>IF(ISBLANK(Výsledky!$KC$3),"",Výsledky!KC57)</f>
        <v/>
      </c>
      <c r="AY9" s="256">
        <f>IF(ISBLANK(Výsledky!$KJ$3),"",Výsledky!KJ57)</f>
        <v>70</v>
      </c>
      <c r="AZ9" s="256">
        <f>IF(ISBLANK(Výsledky!$KQ$3),"",Výsledky!KQ57)</f>
        <v>0</v>
      </c>
      <c r="BA9" s="256">
        <f>IF(ISBLANK(Výsledky!$KX$3),"",Výsledky!KX57)</f>
        <v>30</v>
      </c>
      <c r="BB9" s="256" t="str">
        <f>IF(ISBLANK(Výsledky!$LE$3),"",Výsledky!LE57)</f>
        <v/>
      </c>
      <c r="BC9" s="256" t="str">
        <f>IF(ISBLANK(Výsledky!$LL$3),"",Výsledky!LL57)</f>
        <v/>
      </c>
      <c r="BD9" s="256" t="str">
        <f>IF(ISBLANK(Výsledky!$LS$3),"",Výsledky!LS57)</f>
        <v/>
      </c>
      <c r="BE9" s="256" t="str">
        <f>IF(ISBLANK(Výsledky!$LZ$3),"",Výsledky!LZ57)</f>
        <v/>
      </c>
      <c r="BF9" s="256" t="str">
        <f>IF(ISBLANK(Výsledky!$MG$3),"",Výsledky!MG57)</f>
        <v/>
      </c>
      <c r="BG9" s="256" t="str">
        <f>IF(ISBLANK(Výsledky!$MN$3),"",Výsledky!MN57)</f>
        <v/>
      </c>
      <c r="BH9" s="256" t="str">
        <f>IF(ISBLANK(Výsledky!$MU$3),"",Výsledky!MU57)</f>
        <v/>
      </c>
      <c r="BI9" s="256" t="str">
        <f>IF(ISBLANK(Výsledky!$NB$3),"",Výsledky!NB57)</f>
        <v/>
      </c>
      <c r="BJ9" s="256" t="str">
        <f>IF(ISBLANK(Výsledky!$NI$3),"",Výsledky!NI57)</f>
        <v/>
      </c>
      <c r="BK9" s="256" t="str">
        <f>IF(ISBLANK(Výsledky!$NP$3),"",Výsledky!NP57)</f>
        <v/>
      </c>
      <c r="BL9" s="256" t="str">
        <f>IF(ISBLANK(Výsledky!$NW$3),"",Výsledky!NW57)</f>
        <v/>
      </c>
      <c r="BM9" s="256" t="str">
        <f>IF(ISBLANK(Výsledky!$OD$3),"",Výsledky!OD57)</f>
        <v/>
      </c>
      <c r="BN9" s="256" t="str">
        <f>IF(ISBLANK(Výsledky!$OK$3),"",Výsledky!OK57)</f>
        <v/>
      </c>
      <c r="BO9" s="256" t="str">
        <f>IF(ISBLANK(Výsledky!$OR$3),"",Výsledky!OR57)</f>
        <v/>
      </c>
      <c r="BP9" s="256" t="str">
        <f>IF(ISBLANK(Výsledky!$OY$3),"",Výsledky!OY57)</f>
        <v/>
      </c>
      <c r="BQ9" s="256" t="str">
        <f>IF(ISBLANK(Výsledky!$PF$3),"",Výsledky!PF57)</f>
        <v/>
      </c>
      <c r="BR9" s="256" t="str">
        <f>IF(ISBLANK(Výsledky!$PM$3),"",Výsledky!PM57)</f>
        <v/>
      </c>
      <c r="BS9" s="256" t="str">
        <f>IF(ISBLANK(Výsledky!$PT$3),"",Výsledky!PT57)</f>
        <v/>
      </c>
      <c r="BT9" s="256" t="str">
        <f>IF(ISBLANK(Výsledky!$QA$3),"",Výsledky!QA57)</f>
        <v/>
      </c>
      <c r="BU9" s="256" t="str">
        <f>IF(ISBLANK(Výsledky!$QH$3),"",Výsledky!QH57)</f>
        <v/>
      </c>
      <c r="BV9" s="256" t="str">
        <f>IF(ISBLANK(Výsledky!$QO$3),"",Výsledky!QO57)</f>
        <v/>
      </c>
      <c r="BW9" s="291" t="str">
        <f>IF(ISBLANK(Výsledky!$QV$3),"",Výsledky!QV57)</f>
        <v/>
      </c>
      <c r="BX9" s="49"/>
      <c r="BY9" s="122"/>
      <c r="BZ9" s="49"/>
      <c r="CA9" s="122"/>
      <c r="CB9" s="371"/>
      <c r="CC9" s="371"/>
      <c r="CD9" s="371"/>
      <c r="CE9" s="371"/>
      <c r="CF9" s="371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Tipy!A53</f>
        <v>6</v>
      </c>
      <c r="D10" s="242" t="str">
        <f>IF(Tipy!B53="","",Tipy!B53)</f>
        <v>Pedro8</v>
      </c>
      <c r="E10" s="51">
        <f>SUM(F10:J10)</f>
        <v>1510</v>
      </c>
      <c r="F10" s="246">
        <f>IF(ISBLANK(Výsledky!$I$3),"-",SUM(K10:O10,Q10,S10,U10,V10,X10,Z10,AB10,AC10,AE10:AG10,AI10,AK10:AM10,AP10,AS10:AU10,AW10,AY10,BB10,BD10,BG10:BJ10,BL10,BO10,BP10,BR10,BT10,BU10))</f>
        <v>1020</v>
      </c>
      <c r="G10" s="267">
        <f>IF(ISBLANK(Výsledky!$AY$3),"-",SUM(P10,T10,W10,AA10,AD10,AH10,AV10,AX10,BC10,BE10,BK10,BM10,BQ10,BS10,BV10))</f>
        <v>170</v>
      </c>
      <c r="H10" s="268">
        <f>IF(ISBLANK(Výsledky!$BM$3),"-",SUM(R10,Y10,AJ10,AO10,AQ10,AZ10))</f>
        <v>240</v>
      </c>
      <c r="I10" s="247">
        <f>IF(ISBLANK(Výsledky!$GI$3),"-",SUM(AN10,AR10,BA10,BF10,BN10,BW10))</f>
        <v>80</v>
      </c>
      <c r="J10" s="262" t="str">
        <f>IF(ISBLANK(Výsledky!$I$3),"",Výsledky!I59)</f>
        <v>-</v>
      </c>
      <c r="K10" s="265">
        <f>IF(ISBLANK(Výsledky!$P$3),"",Výsledky!P59)</f>
        <v>30</v>
      </c>
      <c r="L10" s="266">
        <f>IF(ISBLANK(Výsledky!$W$3),"",Výsledky!W59)</f>
        <v>80</v>
      </c>
      <c r="M10" s="256">
        <f>IF(ISBLANK(Výsledky!$AD$3),"",Výsledky!AD59)</f>
        <v>80</v>
      </c>
      <c r="N10" s="256">
        <f>IF(ISBLANK(Výsledky!$AK$3),"",Výsledky!AK59)</f>
        <v>40</v>
      </c>
      <c r="O10" s="256">
        <f>IF(ISBLANK(Výsledky!$AR$3),"",Výsledky!AR59)</f>
        <v>50</v>
      </c>
      <c r="P10" s="256">
        <f>IF(ISBLANK(Výsledky!$AY$3),"",Výsledky!AY59)</f>
        <v>50</v>
      </c>
      <c r="Q10" s="256">
        <f>IF(ISBLANK(Výsledky!$BF$3),"",Výsledky!BF59)</f>
        <v>50</v>
      </c>
      <c r="R10" s="256">
        <f>IF(ISBLANK(Výsledky!$BM$3),"",Výsledky!BM59)</f>
        <v>50</v>
      </c>
      <c r="S10" s="256">
        <f>IF(ISBLANK(Výsledky!$BT$3),"",Výsledky!BT59)</f>
        <v>0</v>
      </c>
      <c r="T10" s="256">
        <f>IF(ISBLANK(Výsledky!$CA$3),"",Výsledky!CA59)</f>
        <v>20</v>
      </c>
      <c r="U10" s="256">
        <f>IF(ISBLANK(Výsledky!$CH$3),"",Výsledky!CH59)</f>
        <v>30</v>
      </c>
      <c r="V10" s="256">
        <f>IF(ISBLANK(Výsledky!$CO$3),"",Výsledky!CO59)</f>
        <v>50</v>
      </c>
      <c r="W10" s="256">
        <f>IF(ISBLANK(Výsledky!$CV$3),"",Výsledky!CV59)</f>
        <v>40</v>
      </c>
      <c r="X10" s="256">
        <f>IF(ISBLANK(Výsledky!$DC$3),"",Výsledky!DC59)</f>
        <v>50</v>
      </c>
      <c r="Y10" s="256">
        <f>IF(ISBLANK(Výsledky!$DJ$3),"",Výsledky!DJ59)</f>
        <v>60</v>
      </c>
      <c r="Z10" s="256">
        <f>IF(ISBLANK(Výsledky!$DQ$3),"",Výsledky!DQ59)</f>
        <v>0</v>
      </c>
      <c r="AA10" s="256">
        <f>IF(ISBLANK(Výsledky!$DX$3),"",Výsledky!DX59)</f>
        <v>0</v>
      </c>
      <c r="AB10" s="256">
        <f>IF(ISBLANK(Výsledky!$EE$3),"",Výsledky!EE59)</f>
        <v>40</v>
      </c>
      <c r="AC10" s="256">
        <f>IF(ISBLANK(Výsledky!$EL$3),"",Výsledky!EL59)</f>
        <v>30</v>
      </c>
      <c r="AD10" s="256">
        <f>IF(ISBLANK(Výsledky!$ES$3),"",Výsledky!ES59)</f>
        <v>60</v>
      </c>
      <c r="AE10" s="256">
        <f>IF(ISBLANK(Výsledky!$EZ$3),"",Výsledky!EZ59)</f>
        <v>40</v>
      </c>
      <c r="AF10" s="256">
        <f>IF(ISBLANK(Výsledky!$FG$3),"",Výsledky!FG59)</f>
        <v>30</v>
      </c>
      <c r="AG10" s="256">
        <f>IF(ISBLANK(Výsledky!$FN$3),"",Výsledky!FN59)</f>
        <v>100</v>
      </c>
      <c r="AH10" s="256">
        <f>IF(ISBLANK(Výsledky!$FU$3),"",Výsledky!FU59)</f>
        <v>0</v>
      </c>
      <c r="AI10" s="256">
        <f>IF(ISBLANK(Výsledky!$GB$3),"",Výsledky!GB59)</f>
        <v>0</v>
      </c>
      <c r="AJ10" s="256">
        <f>IF(ISBLANK(Výsledky!$GI$3),"",Výsledky!GI59)</f>
        <v>40</v>
      </c>
      <c r="AK10" s="256">
        <f>IF(ISBLANK(Výsledky!$GP$3),"",Výsledky!GP59)</f>
        <v>30</v>
      </c>
      <c r="AL10" s="256">
        <f>IF(ISBLANK(Výsledky!$GW$3),"",Výsledky!GW59)</f>
        <v>20</v>
      </c>
      <c r="AM10" s="256">
        <f>IF(ISBLANK(Výsledky!$HD$3),"",Výsledky!HD59)</f>
        <v>40</v>
      </c>
      <c r="AN10" s="256">
        <f>IF(ISBLANK(Výsledky!$HK$3),"",Výsledky!HK59)</f>
        <v>20</v>
      </c>
      <c r="AO10" s="256">
        <f>IF(ISBLANK(Výsledky!$HR$3),"",Výsledky!HR59)</f>
        <v>60</v>
      </c>
      <c r="AP10" s="256">
        <f>IF(ISBLANK(Výsledky!$HY$3),"",Výsledky!HY59)</f>
        <v>60</v>
      </c>
      <c r="AQ10" s="256">
        <f>IF(ISBLANK(Výsledky!$IF$3),"",Výsledky!IF59)</f>
        <v>10</v>
      </c>
      <c r="AR10" s="256">
        <f>IF(ISBLANK(Výsledky!$IM$3),"",Výsledky!IM59)</f>
        <v>40</v>
      </c>
      <c r="AS10" s="256">
        <f>IF(ISBLANK(Výsledky!$IT$3),"",Výsledky!IT59)</f>
        <v>40</v>
      </c>
      <c r="AT10" s="256">
        <f>IF(ISBLANK(Výsledky!$JA$3),"",Výsledky!JA59)</f>
        <v>0</v>
      </c>
      <c r="AU10" s="256">
        <f>IF(ISBLANK(Výsledky!$JH$3),"",Výsledky!JH59)</f>
        <v>50</v>
      </c>
      <c r="AV10" s="256" t="str">
        <f>IF(ISBLANK(Výsledky!$JO$3),"",Výsledky!JO59)</f>
        <v/>
      </c>
      <c r="AW10" s="256">
        <f>IF(ISBLANK(Výsledky!$JV$3),"",Výsledky!JV59)</f>
        <v>40</v>
      </c>
      <c r="AX10" s="256" t="str">
        <f>IF(ISBLANK(Výsledky!$KC$3),"",Výsledky!KC59)</f>
        <v/>
      </c>
      <c r="AY10" s="256">
        <f>IF(ISBLANK(Výsledky!$KJ$3),"",Výsledky!KJ59)</f>
        <v>40</v>
      </c>
      <c r="AZ10" s="256">
        <f>IF(ISBLANK(Výsledky!$KQ$3),"",Výsledky!KQ59)</f>
        <v>20</v>
      </c>
      <c r="BA10" s="256">
        <f>IF(ISBLANK(Výsledky!$KX$3),"",Výsledky!KX59)</f>
        <v>20</v>
      </c>
      <c r="BB10" s="256" t="str">
        <f>IF(ISBLANK(Výsledky!$LE$3),"",Výsledky!LE59)</f>
        <v/>
      </c>
      <c r="BC10" s="256" t="str">
        <f>IF(ISBLANK(Výsledky!$LL$3),"",Výsledky!LL59)</f>
        <v/>
      </c>
      <c r="BD10" s="256" t="str">
        <f>IF(ISBLANK(Výsledky!$LS$3),"",Výsledky!LS59)</f>
        <v/>
      </c>
      <c r="BE10" s="256" t="str">
        <f>IF(ISBLANK(Výsledky!$LZ$3),"",Výsledky!LZ59)</f>
        <v/>
      </c>
      <c r="BF10" s="256" t="str">
        <f>IF(ISBLANK(Výsledky!$MG$3),"",Výsledky!MG59)</f>
        <v/>
      </c>
      <c r="BG10" s="256" t="str">
        <f>IF(ISBLANK(Výsledky!$MN$3),"",Výsledky!MN59)</f>
        <v/>
      </c>
      <c r="BH10" s="256" t="str">
        <f>IF(ISBLANK(Výsledky!$MU$3),"",Výsledky!MU59)</f>
        <v/>
      </c>
      <c r="BI10" s="256" t="str">
        <f>IF(ISBLANK(Výsledky!$NB$3),"",Výsledky!NB59)</f>
        <v/>
      </c>
      <c r="BJ10" s="256" t="str">
        <f>IF(ISBLANK(Výsledky!$NI$3),"",Výsledky!NI59)</f>
        <v/>
      </c>
      <c r="BK10" s="256" t="str">
        <f>IF(ISBLANK(Výsledky!$NP$3),"",Výsledky!NP59)</f>
        <v/>
      </c>
      <c r="BL10" s="256" t="str">
        <f>IF(ISBLANK(Výsledky!$NW$3),"",Výsledky!NW59)</f>
        <v/>
      </c>
      <c r="BM10" s="256" t="str">
        <f>IF(ISBLANK(Výsledky!$OD$3),"",Výsledky!OD59)</f>
        <v/>
      </c>
      <c r="BN10" s="256" t="str">
        <f>IF(ISBLANK(Výsledky!$OK$3),"",Výsledky!OK59)</f>
        <v/>
      </c>
      <c r="BO10" s="256" t="str">
        <f>IF(ISBLANK(Výsledky!$OR$3),"",Výsledky!OR59)</f>
        <v/>
      </c>
      <c r="BP10" s="256" t="str">
        <f>IF(ISBLANK(Výsledky!$OY$3),"",Výsledky!OY59)</f>
        <v/>
      </c>
      <c r="BQ10" s="256" t="str">
        <f>IF(ISBLANK(Výsledky!$PF$3),"",Výsledky!PF59)</f>
        <v/>
      </c>
      <c r="BR10" s="256" t="str">
        <f>IF(ISBLANK(Výsledky!$PM$3),"",Výsledky!PM59)</f>
        <v/>
      </c>
      <c r="BS10" s="256" t="str">
        <f>IF(ISBLANK(Výsledky!$PT$3),"",Výsledky!PT59)</f>
        <v/>
      </c>
      <c r="BT10" s="256" t="str">
        <f>IF(ISBLANK(Výsledky!$QA$3),"",Výsledky!QA59)</f>
        <v/>
      </c>
      <c r="BU10" s="256" t="str">
        <f>IF(ISBLANK(Výsledky!$QH$3),"",Výsledky!QH59)</f>
        <v/>
      </c>
      <c r="BV10" s="256" t="str">
        <f>IF(ISBLANK(Výsledky!$QO$3),"",Výsledky!QO59)</f>
        <v/>
      </c>
      <c r="BW10" s="291" t="str">
        <f>IF(ISBLANK(Výsledky!$QV$3),"",Výsledky!QV59)</f>
        <v/>
      </c>
      <c r="BX10" s="49"/>
      <c r="BY10" s="122"/>
      <c r="BZ10" s="49"/>
      <c r="CA10" s="122"/>
      <c r="CB10" s="371"/>
      <c r="CC10" s="371"/>
      <c r="CD10" s="371"/>
      <c r="CE10" s="371"/>
      <c r="CF10" s="371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Tipy!A20</f>
        <v>9</v>
      </c>
      <c r="D11" s="242" t="str">
        <f>IF(Tipy!B20="","",Tipy!B20)</f>
        <v>fedd</v>
      </c>
      <c r="E11" s="51">
        <f>SUM(F11:J11)</f>
        <v>1500</v>
      </c>
      <c r="F11" s="246">
        <f>IF(ISBLANK(Výsledky!$I$3),"-",SUM(K11:O11,Q11,S11,U11,V11,X11,Z11,AB11,AC11,AE11:AG11,AI11,AK11:AM11,AP11,AS11:AU11,AW11,AY11,BB11,BD11,BG11:BJ11,BL11,BO11,BP11,BR11,BT11,BU11))</f>
        <v>940</v>
      </c>
      <c r="G11" s="267">
        <f>IF(ISBLANK(Výsledky!$AY$3),"-",SUM(P11,T11,W11,AA11,AD11,AH11,AV11,AX11,BC11,BE11,BK11,BM11,BQ11,BS11,BV11))</f>
        <v>160</v>
      </c>
      <c r="H11" s="268">
        <f>IF(ISBLANK(Výsledky!$BM$3),"-",SUM(R11,Y11,AJ11,AO11,AQ11,AZ11))</f>
        <v>280</v>
      </c>
      <c r="I11" s="247">
        <f>IF(ISBLANK(Výsledky!$GI$3),"-",SUM(AN11,AR11,BA11,BF11,BN11,BW11))</f>
        <v>120</v>
      </c>
      <c r="J11" s="262" t="str">
        <f>IF(ISBLANK(Výsledky!$I$3),"",Výsledky!I26)</f>
        <v>-</v>
      </c>
      <c r="K11" s="265">
        <f>IF(ISBLANK(Výsledky!$P$3),"",Výsledky!P26)</f>
        <v>10</v>
      </c>
      <c r="L11" s="266">
        <f>IF(ISBLANK(Výsledky!$W$3),"",Výsledky!W26)</f>
        <v>20</v>
      </c>
      <c r="M11" s="256">
        <f>IF(ISBLANK(Výsledky!$AD$3),"",Výsledky!AD26)</f>
        <v>30</v>
      </c>
      <c r="N11" s="256">
        <f>IF(ISBLANK(Výsledky!$AK$3),"",Výsledky!AK26)</f>
        <v>80</v>
      </c>
      <c r="O11" s="256">
        <f>IF(ISBLANK(Výsledky!$AR$3),"",Výsledky!AR26)</f>
        <v>50</v>
      </c>
      <c r="P11" s="256">
        <f>IF(ISBLANK(Výsledky!$AY$3),"",Výsledky!AY26)</f>
        <v>30</v>
      </c>
      <c r="Q11" s="256">
        <f>IF(ISBLANK(Výsledky!$BF$3),"",Výsledky!BF26)</f>
        <v>80</v>
      </c>
      <c r="R11" s="256">
        <f>IF(ISBLANK(Výsledky!$BM$3),"",Výsledky!BM26)</f>
        <v>40</v>
      </c>
      <c r="S11" s="256">
        <f>IF(ISBLANK(Výsledky!$BT$3),"",Výsledky!BT26)</f>
        <v>0</v>
      </c>
      <c r="T11" s="256">
        <f>IF(ISBLANK(Výsledky!$CA$3),"",Výsledky!CA26)</f>
        <v>30</v>
      </c>
      <c r="U11" s="256">
        <f>IF(ISBLANK(Výsledky!$CH$3),"",Výsledky!CH26)</f>
        <v>20</v>
      </c>
      <c r="V11" s="256">
        <f>IF(ISBLANK(Výsledky!$CO$3),"",Výsledky!CO26)</f>
        <v>50</v>
      </c>
      <c r="W11" s="256">
        <f>IF(ISBLANK(Výsledky!$CV$3),"",Výsledky!CV26)</f>
        <v>40</v>
      </c>
      <c r="X11" s="256">
        <f>IF(ISBLANK(Výsledky!$DC$3),"",Výsledky!DC26)</f>
        <v>50</v>
      </c>
      <c r="Y11" s="256">
        <f>IF(ISBLANK(Výsledky!$DJ$3),"",Výsledky!DJ26)</f>
        <v>60</v>
      </c>
      <c r="Z11" s="256">
        <f>IF(ISBLANK(Výsledky!$DQ$3),"",Výsledky!DQ26)</f>
        <v>0</v>
      </c>
      <c r="AA11" s="256">
        <f>IF(ISBLANK(Výsledky!$DX$3),"",Výsledky!DX26)</f>
        <v>0</v>
      </c>
      <c r="AB11" s="256">
        <f>IF(ISBLANK(Výsledky!$EE$3),"",Výsledky!EE26)</f>
        <v>80</v>
      </c>
      <c r="AC11" s="256">
        <f>IF(ISBLANK(Výsledky!$EL$3),"",Výsledky!EL26)</f>
        <v>60</v>
      </c>
      <c r="AD11" s="256">
        <f>IF(ISBLANK(Výsledky!$ES$3),"",Výsledky!ES26)</f>
        <v>50</v>
      </c>
      <c r="AE11" s="256">
        <f>IF(ISBLANK(Výsledky!$EZ$3),"",Výsledky!EZ26)</f>
        <v>40</v>
      </c>
      <c r="AF11" s="256">
        <f>IF(ISBLANK(Výsledky!$FG$3),"",Výsledky!FG26)</f>
        <v>20</v>
      </c>
      <c r="AG11" s="256">
        <f>IF(ISBLANK(Výsledky!$FN$3),"",Výsledky!FN26)</f>
        <v>70</v>
      </c>
      <c r="AH11" s="256">
        <f>IF(ISBLANK(Výsledky!$FU$3),"",Výsledky!FU26)</f>
        <v>10</v>
      </c>
      <c r="AI11" s="256">
        <f>IF(ISBLANK(Výsledky!$GB$3),"",Výsledky!GB26)</f>
        <v>0</v>
      </c>
      <c r="AJ11" s="256">
        <f>IF(ISBLANK(Výsledky!$GI$3),"",Výsledky!GI26)</f>
        <v>70</v>
      </c>
      <c r="AK11" s="256">
        <f>IF(ISBLANK(Výsledky!$GP$3),"",Výsledky!GP26)</f>
        <v>50</v>
      </c>
      <c r="AL11" s="256" t="str">
        <f>IF(ISBLANK(Výsledky!$GW$3),"",Výsledky!GW26)</f>
        <v>-</v>
      </c>
      <c r="AM11" s="256">
        <f>IF(ISBLANK(Výsledky!$HD$3),"",Výsledky!HD26)</f>
        <v>40</v>
      </c>
      <c r="AN11" s="256">
        <f>IF(ISBLANK(Výsledky!$HK$3),"",Výsledky!HK26)</f>
        <v>20</v>
      </c>
      <c r="AO11" s="256">
        <f>IF(ISBLANK(Výsledky!$HR$3),"",Výsledky!HR26)</f>
        <v>50</v>
      </c>
      <c r="AP11" s="256">
        <f>IF(ISBLANK(Výsledky!$HY$3),"",Výsledky!HY26)</f>
        <v>40</v>
      </c>
      <c r="AQ11" s="256">
        <f>IF(ISBLANK(Výsledky!$IF$3),"",Výsledky!IF26)</f>
        <v>0</v>
      </c>
      <c r="AR11" s="256">
        <f>IF(ISBLANK(Výsledky!$IM$3),"",Výsledky!IM26)</f>
        <v>40</v>
      </c>
      <c r="AS11" s="256">
        <f>IF(ISBLANK(Výsledky!$IT$3),"",Výsledky!IT26)</f>
        <v>30</v>
      </c>
      <c r="AT11" s="256">
        <f>IF(ISBLANK(Výsledky!$JA$3),"",Výsledky!JA26)</f>
        <v>0</v>
      </c>
      <c r="AU11" s="256">
        <f>IF(ISBLANK(Výsledky!$JH$3),"",Výsledky!JH26)</f>
        <v>50</v>
      </c>
      <c r="AV11" s="256" t="str">
        <f>IF(ISBLANK(Výsledky!$JO$3),"",Výsledky!JO26)</f>
        <v/>
      </c>
      <c r="AW11" s="256">
        <f>IF(ISBLANK(Výsledky!$JV$3),"",Výsledky!JV26)</f>
        <v>20</v>
      </c>
      <c r="AX11" s="256" t="str">
        <f>IF(ISBLANK(Výsledky!$KC$3),"",Výsledky!KC26)</f>
        <v/>
      </c>
      <c r="AY11" s="256">
        <f>IF(ISBLANK(Výsledky!$KJ$3),"",Výsledky!KJ26)</f>
        <v>50</v>
      </c>
      <c r="AZ11" s="256">
        <f>IF(ISBLANK(Výsledky!$KQ$3),"",Výsledky!KQ26)</f>
        <v>60</v>
      </c>
      <c r="BA11" s="256">
        <f>IF(ISBLANK(Výsledky!$KX$3),"",Výsledky!KX26)</f>
        <v>60</v>
      </c>
      <c r="BB11" s="256" t="str">
        <f>IF(ISBLANK(Výsledky!$LE$3),"",Výsledky!LE26)</f>
        <v/>
      </c>
      <c r="BC11" s="256" t="str">
        <f>IF(ISBLANK(Výsledky!$LL$3),"",Výsledky!LL26)</f>
        <v/>
      </c>
      <c r="BD11" s="256" t="str">
        <f>IF(ISBLANK(Výsledky!$LS$3),"",Výsledky!LS26)</f>
        <v/>
      </c>
      <c r="BE11" s="256" t="str">
        <f>IF(ISBLANK(Výsledky!$LZ$3),"",Výsledky!LZ26)</f>
        <v/>
      </c>
      <c r="BF11" s="256" t="str">
        <f>IF(ISBLANK(Výsledky!$MG$3),"",Výsledky!MG26)</f>
        <v/>
      </c>
      <c r="BG11" s="256" t="str">
        <f>IF(ISBLANK(Výsledky!$MN$3),"",Výsledky!MN26)</f>
        <v/>
      </c>
      <c r="BH11" s="256" t="str">
        <f>IF(ISBLANK(Výsledky!$MU$3),"",Výsledky!MU26)</f>
        <v/>
      </c>
      <c r="BI11" s="256" t="str">
        <f>IF(ISBLANK(Výsledky!$NB$3),"",Výsledky!NB26)</f>
        <v/>
      </c>
      <c r="BJ11" s="256" t="str">
        <f>IF(ISBLANK(Výsledky!$NI$3),"",Výsledky!NI26)</f>
        <v/>
      </c>
      <c r="BK11" s="256" t="str">
        <f>IF(ISBLANK(Výsledky!$NP$3),"",Výsledky!NP26)</f>
        <v/>
      </c>
      <c r="BL11" s="256" t="str">
        <f>IF(ISBLANK(Výsledky!$NW$3),"",Výsledky!NW26)</f>
        <v/>
      </c>
      <c r="BM11" s="256" t="str">
        <f>IF(ISBLANK(Výsledky!$OD$3),"",Výsledky!OD26)</f>
        <v/>
      </c>
      <c r="BN11" s="256" t="str">
        <f>IF(ISBLANK(Výsledky!$OK$3),"",Výsledky!OK26)</f>
        <v/>
      </c>
      <c r="BO11" s="256" t="str">
        <f>IF(ISBLANK(Výsledky!$OR$3),"",Výsledky!OR26)</f>
        <v/>
      </c>
      <c r="BP11" s="256" t="str">
        <f>IF(ISBLANK(Výsledky!$OY$3),"",Výsledky!OY26)</f>
        <v/>
      </c>
      <c r="BQ11" s="256" t="str">
        <f>IF(ISBLANK(Výsledky!$PF$3),"",Výsledky!PF26)</f>
        <v/>
      </c>
      <c r="BR11" s="256" t="str">
        <f>IF(ISBLANK(Výsledky!$PM$3),"",Výsledky!PM26)</f>
        <v/>
      </c>
      <c r="BS11" s="256" t="str">
        <f>IF(ISBLANK(Výsledky!$PT$3),"",Výsledky!PT26)</f>
        <v/>
      </c>
      <c r="BT11" s="256" t="str">
        <f>IF(ISBLANK(Výsledky!$QA$3),"",Výsledky!QA26)</f>
        <v/>
      </c>
      <c r="BU11" s="256" t="str">
        <f>IF(ISBLANK(Výsledky!$QH$3),"",Výsledky!QH26)</f>
        <v/>
      </c>
      <c r="BV11" s="256" t="str">
        <f>IF(ISBLANK(Výsledky!$QO$3),"",Výsledky!QO26)</f>
        <v/>
      </c>
      <c r="BW11" s="291" t="str">
        <f>IF(ISBLANK(Výsledky!$QV$3),"",Výsledky!QV26)</f>
        <v/>
      </c>
      <c r="BX11" s="49"/>
      <c r="BY11" s="122"/>
      <c r="BZ11" s="49"/>
      <c r="CA11" s="122"/>
      <c r="CB11" s="371"/>
      <c r="CC11" s="371"/>
      <c r="CD11" s="371"/>
      <c r="CE11" s="371"/>
      <c r="CF11" s="371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Tipy!A21</f>
        <v>34</v>
      </c>
      <c r="D12" s="242" t="str">
        <f>IF(Tipy!B21="","",Tipy!B21)</f>
        <v>Feri</v>
      </c>
      <c r="E12" s="51">
        <f>SUM(F12:J12)</f>
        <v>1490</v>
      </c>
      <c r="F12" s="246">
        <f>IF(ISBLANK(Výsledky!$I$3),"-",SUM(K12:O12,Q12,S12,U12,V12,X12,Z12,AB12,AC12,AE12:AG12,AI12,AK12:AM12,AP12,AS12:AU12,AW12,AY12,BB12,BD12,BG12:BJ12,BL12,BO12,BP12,BR12,BT12,BU12))</f>
        <v>940</v>
      </c>
      <c r="G12" s="267">
        <f>IF(ISBLANK(Výsledky!$AY$3),"-",SUM(P12,T12,W12,AA12,AD12,AH12,AV12,AX12,BC12,BE12,BK12,BM12,BQ12,BS12,BV12))</f>
        <v>250</v>
      </c>
      <c r="H12" s="268">
        <f>IF(ISBLANK(Výsledky!$BM$3),"-",SUM(R12,Y12,AJ12,AO12,AQ12,AZ12))</f>
        <v>180</v>
      </c>
      <c r="I12" s="247">
        <f>IF(ISBLANK(Výsledky!$GI$3),"-",SUM(AN12,AR12,BA12,BF12,BN12,BW12))</f>
        <v>120</v>
      </c>
      <c r="J12" s="262" t="str">
        <f>IF(ISBLANK(Výsledky!$I$3),"",Výsledky!I27)</f>
        <v>-</v>
      </c>
      <c r="K12" s="265">
        <f>IF(ISBLANK(Výsledky!$P$3),"",Výsledky!P27)</f>
        <v>80</v>
      </c>
      <c r="L12" s="266">
        <f>IF(ISBLANK(Výsledky!$W$3),"",Výsledky!W27)</f>
        <v>40</v>
      </c>
      <c r="M12" s="256">
        <f>IF(ISBLANK(Výsledky!$AD$3),"",Výsledky!AD27)</f>
        <v>10</v>
      </c>
      <c r="N12" s="256">
        <f>IF(ISBLANK(Výsledky!$AK$3),"",Výsledky!AK27)</f>
        <v>50</v>
      </c>
      <c r="O12" s="256">
        <f>IF(ISBLANK(Výsledky!$AR$3),"",Výsledky!AR27)</f>
        <v>40</v>
      </c>
      <c r="P12" s="256">
        <f>IF(ISBLANK(Výsledky!$AY$3),"",Výsledky!AY27)</f>
        <v>100</v>
      </c>
      <c r="Q12" s="256">
        <f>IF(ISBLANK(Výsledky!$BF$3),"",Výsledky!BF27)</f>
        <v>30</v>
      </c>
      <c r="R12" s="256">
        <f>IF(ISBLANK(Výsledky!$BM$3),"",Výsledky!BM27)</f>
        <v>80</v>
      </c>
      <c r="S12" s="256">
        <f>IF(ISBLANK(Výsledky!$BT$3),"",Výsledky!BT27)</f>
        <v>10</v>
      </c>
      <c r="T12" s="256">
        <f>IF(ISBLANK(Výsledky!$CA$3),"",Výsledky!CA27)</f>
        <v>30</v>
      </c>
      <c r="U12" s="256">
        <f>IF(ISBLANK(Výsledky!$CH$3),"",Výsledky!CH27)</f>
        <v>20</v>
      </c>
      <c r="V12" s="256">
        <f>IF(ISBLANK(Výsledky!$CO$3),"",Výsledky!CO27)</f>
        <v>50</v>
      </c>
      <c r="W12" s="256">
        <f>IF(ISBLANK(Výsledky!$CV$3),"",Výsledky!CV27)</f>
        <v>50</v>
      </c>
      <c r="X12" s="256">
        <f>IF(ISBLANK(Výsledky!$DC$3),"",Výsledky!DC27)</f>
        <v>40</v>
      </c>
      <c r="Y12" s="256">
        <f>IF(ISBLANK(Výsledky!$DJ$3),"",Výsledky!DJ27)</f>
        <v>70</v>
      </c>
      <c r="Z12" s="256">
        <f>IF(ISBLANK(Výsledky!$DQ$3),"",Výsledky!DQ27)</f>
        <v>10</v>
      </c>
      <c r="AA12" s="256">
        <f>IF(ISBLANK(Výsledky!$DX$3),"",Výsledky!DX27)</f>
        <v>0</v>
      </c>
      <c r="AB12" s="256">
        <f>IF(ISBLANK(Výsledky!$EE$3),"",Výsledky!EE27)</f>
        <v>20</v>
      </c>
      <c r="AC12" s="256">
        <f>IF(ISBLANK(Výsledky!$EL$3),"",Výsledky!EL27)</f>
        <v>40</v>
      </c>
      <c r="AD12" s="256">
        <f>IF(ISBLANK(Výsledky!$ES$3),"",Výsledky!ES27)</f>
        <v>20</v>
      </c>
      <c r="AE12" s="256">
        <f>IF(ISBLANK(Výsledky!$EZ$3),"",Výsledky!EZ27)</f>
        <v>40</v>
      </c>
      <c r="AF12" s="256">
        <f>IF(ISBLANK(Výsledky!$FG$3),"",Výsledky!FG27)</f>
        <v>20</v>
      </c>
      <c r="AG12" s="256">
        <f>IF(ISBLANK(Výsledky!$FN$3),"",Výsledky!FN27)</f>
        <v>100</v>
      </c>
      <c r="AH12" s="256">
        <f>IF(ISBLANK(Výsledky!$FU$3),"",Výsledky!FU27)</f>
        <v>50</v>
      </c>
      <c r="AI12" s="256">
        <f>IF(ISBLANK(Výsledky!$GB$3),"",Výsledky!GB27)</f>
        <v>0</v>
      </c>
      <c r="AJ12" s="256">
        <f>IF(ISBLANK(Výsledky!$GI$3),"",Výsledky!GI27)</f>
        <v>0</v>
      </c>
      <c r="AK12" s="256">
        <f>IF(ISBLANK(Výsledky!$GP$3),"",Výsledky!GP27)</f>
        <v>10</v>
      </c>
      <c r="AL12" s="256">
        <f>IF(ISBLANK(Výsledky!$GW$3),"",Výsledky!GW27)</f>
        <v>60</v>
      </c>
      <c r="AM12" s="256">
        <f>IF(ISBLANK(Výsledky!$HD$3),"",Výsledky!HD27)</f>
        <v>60</v>
      </c>
      <c r="AN12" s="256">
        <f>IF(ISBLANK(Výsledky!$HK$3),"",Výsledky!HK27)</f>
        <v>40</v>
      </c>
      <c r="AO12" s="256">
        <f>IF(ISBLANK(Výsledky!$HR$3),"",Výsledky!HR27)</f>
        <v>30</v>
      </c>
      <c r="AP12" s="256">
        <f>IF(ISBLANK(Výsledky!$HY$3),"",Výsledky!HY27)</f>
        <v>40</v>
      </c>
      <c r="AQ12" s="256">
        <f>IF(ISBLANK(Výsledky!$IF$3),"",Výsledky!IF27)</f>
        <v>0</v>
      </c>
      <c r="AR12" s="256">
        <f>IF(ISBLANK(Výsledky!$IM$3),"",Výsledky!IM27)</f>
        <v>40</v>
      </c>
      <c r="AS12" s="256">
        <f>IF(ISBLANK(Výsledky!$IT$3),"",Výsledky!IT27)</f>
        <v>60</v>
      </c>
      <c r="AT12" s="256">
        <f>IF(ISBLANK(Výsledky!$JA$3),"",Výsledky!JA27)</f>
        <v>0</v>
      </c>
      <c r="AU12" s="256">
        <f>IF(ISBLANK(Výsledky!$JH$3),"",Výsledky!JH27)</f>
        <v>50</v>
      </c>
      <c r="AV12" s="256" t="str">
        <f>IF(ISBLANK(Výsledky!$JO$3),"",Výsledky!JO27)</f>
        <v/>
      </c>
      <c r="AW12" s="256">
        <f>IF(ISBLANK(Výsledky!$JV$3),"",Výsledky!JV27)</f>
        <v>40</v>
      </c>
      <c r="AX12" s="256" t="str">
        <f>IF(ISBLANK(Výsledky!$KC$3),"",Výsledky!KC27)</f>
        <v/>
      </c>
      <c r="AY12" s="256">
        <f>IF(ISBLANK(Výsledky!$KJ$3),"",Výsledky!KJ27)</f>
        <v>20</v>
      </c>
      <c r="AZ12" s="256">
        <f>IF(ISBLANK(Výsledky!$KQ$3),"",Výsledky!KQ27)</f>
        <v>0</v>
      </c>
      <c r="BA12" s="256">
        <f>IF(ISBLANK(Výsledky!$KX$3),"",Výsledky!KX27)</f>
        <v>40</v>
      </c>
      <c r="BB12" s="256" t="str">
        <f>IF(ISBLANK(Výsledky!$LE$3),"",Výsledky!LE27)</f>
        <v/>
      </c>
      <c r="BC12" s="256" t="str">
        <f>IF(ISBLANK(Výsledky!$LL$3),"",Výsledky!LL27)</f>
        <v/>
      </c>
      <c r="BD12" s="256" t="str">
        <f>IF(ISBLANK(Výsledky!$LS$3),"",Výsledky!LS27)</f>
        <v/>
      </c>
      <c r="BE12" s="256" t="str">
        <f>IF(ISBLANK(Výsledky!$LZ$3),"",Výsledky!LZ27)</f>
        <v/>
      </c>
      <c r="BF12" s="256" t="str">
        <f>IF(ISBLANK(Výsledky!$MG$3),"",Výsledky!MG27)</f>
        <v/>
      </c>
      <c r="BG12" s="256" t="str">
        <f>IF(ISBLANK(Výsledky!$MN$3),"",Výsledky!MN27)</f>
        <v/>
      </c>
      <c r="BH12" s="256" t="str">
        <f>IF(ISBLANK(Výsledky!$MU$3),"",Výsledky!MU27)</f>
        <v/>
      </c>
      <c r="BI12" s="256" t="str">
        <f>IF(ISBLANK(Výsledky!$NB$3),"",Výsledky!NB27)</f>
        <v/>
      </c>
      <c r="BJ12" s="256" t="str">
        <f>IF(ISBLANK(Výsledky!$NI$3),"",Výsledky!NI27)</f>
        <v/>
      </c>
      <c r="BK12" s="256" t="str">
        <f>IF(ISBLANK(Výsledky!$NP$3),"",Výsledky!NP27)</f>
        <v/>
      </c>
      <c r="BL12" s="256" t="str">
        <f>IF(ISBLANK(Výsledky!$NW$3),"",Výsledky!NW27)</f>
        <v/>
      </c>
      <c r="BM12" s="256" t="str">
        <f>IF(ISBLANK(Výsledky!$OD$3),"",Výsledky!OD27)</f>
        <v/>
      </c>
      <c r="BN12" s="256" t="str">
        <f>IF(ISBLANK(Výsledky!$OK$3),"",Výsledky!OK27)</f>
        <v/>
      </c>
      <c r="BO12" s="256" t="str">
        <f>IF(ISBLANK(Výsledky!$OR$3),"",Výsledky!OR27)</f>
        <v/>
      </c>
      <c r="BP12" s="256" t="str">
        <f>IF(ISBLANK(Výsledky!$OY$3),"",Výsledky!OY27)</f>
        <v/>
      </c>
      <c r="BQ12" s="256" t="str">
        <f>IF(ISBLANK(Výsledky!$PF$3),"",Výsledky!PF27)</f>
        <v/>
      </c>
      <c r="BR12" s="256" t="str">
        <f>IF(ISBLANK(Výsledky!$PM$3),"",Výsledky!PM27)</f>
        <v/>
      </c>
      <c r="BS12" s="256" t="str">
        <f>IF(ISBLANK(Výsledky!$PT$3),"",Výsledky!PT27)</f>
        <v/>
      </c>
      <c r="BT12" s="256" t="str">
        <f>IF(ISBLANK(Výsledky!$QA$3),"",Výsledky!QA27)</f>
        <v/>
      </c>
      <c r="BU12" s="256" t="str">
        <f>IF(ISBLANK(Výsledky!$QH$3),"",Výsledky!QH27)</f>
        <v/>
      </c>
      <c r="BV12" s="256" t="str">
        <f>IF(ISBLANK(Výsledky!$QO$3),"",Výsledky!QO27)</f>
        <v/>
      </c>
      <c r="BW12" s="291" t="str">
        <f>IF(ISBLANK(Výsledky!$QV$3),"",Výsledky!QV27)</f>
        <v/>
      </c>
      <c r="BX12" s="49"/>
      <c r="BY12" s="122"/>
      <c r="BZ12" s="49"/>
      <c r="CA12" s="122"/>
      <c r="CB12" s="371"/>
      <c r="CC12" s="371"/>
      <c r="CD12" s="371"/>
      <c r="CE12" s="371"/>
      <c r="CF12" s="371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Tipy!A44</f>
        <v>20</v>
      </c>
      <c r="D13" s="242" t="str">
        <f>IF(Tipy!B44="","",Tipy!B44)</f>
        <v>Matej14</v>
      </c>
      <c r="E13" s="51">
        <f>SUM(F13:J13)</f>
        <v>1450</v>
      </c>
      <c r="F13" s="246">
        <f>IF(ISBLANK(Výsledky!$I$3),"-",SUM(K13:O13,Q13,S13,U13,V13,X13,Z13,AB13,AC13,AE13:AG13,AI13,AK13:AM13,AP13,AS13:AU13,AW13,AY13,BB13,BD13,BG13:BJ13,BL13,BO13,BP13,BR13,BT13,BU13))</f>
        <v>840</v>
      </c>
      <c r="G13" s="267">
        <f>IF(ISBLANK(Výsledky!$AY$3),"-",SUM(P13,T13,W13,AA13,AD13,AH13,AV13,AX13,BC13,BE13,BK13,BM13,BQ13,BS13,BV13))</f>
        <v>220</v>
      </c>
      <c r="H13" s="268">
        <f>IF(ISBLANK(Výsledky!$BM$3),"-",SUM(R13,Y13,AJ13,AO13,AQ13,AZ13))</f>
        <v>290</v>
      </c>
      <c r="I13" s="247">
        <f>IF(ISBLANK(Výsledky!$GI$3),"-",SUM(AN13,AR13,BA13,BF13,BN13,BW13))</f>
        <v>100</v>
      </c>
      <c r="J13" s="262" t="str">
        <f>IF(ISBLANK(Výsledky!$I$3),"",Výsledky!I50)</f>
        <v>-</v>
      </c>
      <c r="K13" s="265">
        <f>IF(ISBLANK(Výsledky!$P$3),"",Výsledky!P50)</f>
        <v>40</v>
      </c>
      <c r="L13" s="266">
        <f>IF(ISBLANK(Výsledky!$W$3),"",Výsledky!W50)</f>
        <v>50</v>
      </c>
      <c r="M13" s="256">
        <f>IF(ISBLANK(Výsledky!$AD$3),"",Výsledky!AD50)</f>
        <v>60</v>
      </c>
      <c r="N13" s="256">
        <f>IF(ISBLANK(Výsledky!$AK$3),"",Výsledky!AK50)</f>
        <v>20</v>
      </c>
      <c r="O13" s="256">
        <f>IF(ISBLANK(Výsledky!$AR$3),"",Výsledky!AR50)</f>
        <v>20</v>
      </c>
      <c r="P13" s="256">
        <f>IF(ISBLANK(Výsledky!$AY$3),"",Výsledky!AY50)</f>
        <v>60</v>
      </c>
      <c r="Q13" s="256">
        <f>IF(ISBLANK(Výsledky!$BF$3),"",Výsledky!BF50)</f>
        <v>50</v>
      </c>
      <c r="R13" s="256">
        <f>IF(ISBLANK(Výsledky!$BM$3),"",Výsledky!BM50)</f>
        <v>80</v>
      </c>
      <c r="S13" s="256" t="str">
        <f>IF(ISBLANK(Výsledky!$BT$3),"",Výsledky!BT50)</f>
        <v>-</v>
      </c>
      <c r="T13" s="256">
        <f>IF(ISBLANK(Výsledky!$CA$3),"",Výsledky!CA50)</f>
        <v>30</v>
      </c>
      <c r="U13" s="256">
        <f>IF(ISBLANK(Výsledky!$CH$3),"",Výsledky!CH50)</f>
        <v>20</v>
      </c>
      <c r="V13" s="256">
        <f>IF(ISBLANK(Výsledky!$CO$3),"",Výsledky!CO50)</f>
        <v>50</v>
      </c>
      <c r="W13" s="256">
        <f>IF(ISBLANK(Výsledky!$CV$3),"",Výsledky!CV50)</f>
        <v>40</v>
      </c>
      <c r="X13" s="256">
        <f>IF(ISBLANK(Výsledky!$DC$3),"",Výsledky!DC50)</f>
        <v>40</v>
      </c>
      <c r="Y13" s="256">
        <f>IF(ISBLANK(Výsledky!$DJ$3),"",Výsledky!DJ50)</f>
        <v>50</v>
      </c>
      <c r="Z13" s="256">
        <f>IF(ISBLANK(Výsledky!$DQ$3),"",Výsledky!DQ50)</f>
        <v>0</v>
      </c>
      <c r="AA13" s="256">
        <f>IF(ISBLANK(Výsledky!$DX$3),"",Výsledky!DX50)</f>
        <v>20</v>
      </c>
      <c r="AB13" s="256">
        <f>IF(ISBLANK(Výsledky!$EE$3),"",Výsledky!EE50)</f>
        <v>50</v>
      </c>
      <c r="AC13" s="256">
        <f>IF(ISBLANK(Výsledky!$EL$3),"",Výsledky!EL50)</f>
        <v>0</v>
      </c>
      <c r="AD13" s="256">
        <f>IF(ISBLANK(Výsledky!$ES$3),"",Výsledky!ES50)</f>
        <v>40</v>
      </c>
      <c r="AE13" s="256" t="str">
        <f>IF(ISBLANK(Výsledky!$EZ$3),"",Výsledky!EZ50)</f>
        <v>-</v>
      </c>
      <c r="AF13" s="256">
        <f>IF(ISBLANK(Výsledky!$FG$3),"",Výsledky!FG50)</f>
        <v>20</v>
      </c>
      <c r="AG13" s="256">
        <f>IF(ISBLANK(Výsledky!$FN$3),"",Výsledky!FN50)</f>
        <v>60</v>
      </c>
      <c r="AH13" s="256">
        <f>IF(ISBLANK(Výsledky!$FU$3),"",Výsledky!FU50)</f>
        <v>30</v>
      </c>
      <c r="AI13" s="256">
        <f>IF(ISBLANK(Výsledky!$GB$3),"",Výsledky!GB50)</f>
        <v>0</v>
      </c>
      <c r="AJ13" s="256">
        <f>IF(ISBLANK(Výsledky!$GI$3),"",Výsledky!GI50)</f>
        <v>70</v>
      </c>
      <c r="AK13" s="256">
        <f>IF(ISBLANK(Výsledky!$GP$3),"",Výsledky!GP50)</f>
        <v>60</v>
      </c>
      <c r="AL13" s="256">
        <f>IF(ISBLANK(Výsledky!$GW$3),"",Výsledky!GW50)</f>
        <v>30</v>
      </c>
      <c r="AM13" s="256">
        <f>IF(ISBLANK(Výsledky!$HD$3),"",Výsledky!HD50)</f>
        <v>60</v>
      </c>
      <c r="AN13" s="256">
        <f>IF(ISBLANK(Výsledky!$HK$3),"",Výsledky!HK50)</f>
        <v>0</v>
      </c>
      <c r="AO13" s="256">
        <f>IF(ISBLANK(Výsledky!$HR$3),"",Výsledky!HR50)</f>
        <v>60</v>
      </c>
      <c r="AP13" s="256">
        <f>IF(ISBLANK(Výsledky!$HY$3),"",Výsledky!HY50)</f>
        <v>60</v>
      </c>
      <c r="AQ13" s="256">
        <f>IF(ISBLANK(Výsledky!$IF$3),"",Výsledky!IF50)</f>
        <v>10</v>
      </c>
      <c r="AR13" s="256">
        <f>IF(ISBLANK(Výsledky!$IM$3),"",Výsledky!IM50)</f>
        <v>40</v>
      </c>
      <c r="AS13" s="256">
        <f>IF(ISBLANK(Výsledky!$IT$3),"",Výsledky!IT50)</f>
        <v>20</v>
      </c>
      <c r="AT13" s="256">
        <f>IF(ISBLANK(Výsledky!$JA$3),"",Výsledky!JA50)</f>
        <v>0</v>
      </c>
      <c r="AU13" s="256">
        <f>IF(ISBLANK(Výsledky!$JH$3),"",Výsledky!JH50)</f>
        <v>70</v>
      </c>
      <c r="AV13" s="256" t="str">
        <f>IF(ISBLANK(Výsledky!$JO$3),"",Výsledky!JO50)</f>
        <v/>
      </c>
      <c r="AW13" s="256">
        <f>IF(ISBLANK(Výsledky!$JV$3),"",Výsledky!JV50)</f>
        <v>20</v>
      </c>
      <c r="AX13" s="256" t="str">
        <f>IF(ISBLANK(Výsledky!$KC$3),"",Výsledky!KC50)</f>
        <v/>
      </c>
      <c r="AY13" s="256">
        <f>IF(ISBLANK(Výsledky!$KJ$3),"",Výsledky!KJ50)</f>
        <v>40</v>
      </c>
      <c r="AZ13" s="256">
        <f>IF(ISBLANK(Výsledky!$KQ$3),"",Výsledky!KQ50)</f>
        <v>20</v>
      </c>
      <c r="BA13" s="256">
        <f>IF(ISBLANK(Výsledky!$KX$3),"",Výsledky!KX50)</f>
        <v>60</v>
      </c>
      <c r="BB13" s="256" t="str">
        <f>IF(ISBLANK(Výsledky!$LE$3),"",Výsledky!LE50)</f>
        <v/>
      </c>
      <c r="BC13" s="256" t="str">
        <f>IF(ISBLANK(Výsledky!$LL$3),"",Výsledky!LL50)</f>
        <v/>
      </c>
      <c r="BD13" s="256" t="str">
        <f>IF(ISBLANK(Výsledky!$LS$3),"",Výsledky!LS50)</f>
        <v/>
      </c>
      <c r="BE13" s="256" t="str">
        <f>IF(ISBLANK(Výsledky!$LZ$3),"",Výsledky!LZ50)</f>
        <v/>
      </c>
      <c r="BF13" s="256" t="str">
        <f>IF(ISBLANK(Výsledky!$MG$3),"",Výsledky!MG50)</f>
        <v/>
      </c>
      <c r="BG13" s="256" t="str">
        <f>IF(ISBLANK(Výsledky!$MN$3),"",Výsledky!MN50)</f>
        <v/>
      </c>
      <c r="BH13" s="256" t="str">
        <f>IF(ISBLANK(Výsledky!$MU$3),"",Výsledky!MU50)</f>
        <v/>
      </c>
      <c r="BI13" s="256" t="str">
        <f>IF(ISBLANK(Výsledky!$NB$3),"",Výsledky!NB50)</f>
        <v/>
      </c>
      <c r="BJ13" s="256" t="str">
        <f>IF(ISBLANK(Výsledky!$NI$3),"",Výsledky!NI50)</f>
        <v/>
      </c>
      <c r="BK13" s="256" t="str">
        <f>IF(ISBLANK(Výsledky!$NP$3),"",Výsledky!NP50)</f>
        <v/>
      </c>
      <c r="BL13" s="256" t="str">
        <f>IF(ISBLANK(Výsledky!$NW$3),"",Výsledky!NW50)</f>
        <v/>
      </c>
      <c r="BM13" s="256" t="str">
        <f>IF(ISBLANK(Výsledky!$OD$3),"",Výsledky!OD50)</f>
        <v/>
      </c>
      <c r="BN13" s="256" t="str">
        <f>IF(ISBLANK(Výsledky!$OK$3),"",Výsledky!OK50)</f>
        <v/>
      </c>
      <c r="BO13" s="256" t="str">
        <f>IF(ISBLANK(Výsledky!$OR$3),"",Výsledky!OR50)</f>
        <v/>
      </c>
      <c r="BP13" s="256" t="str">
        <f>IF(ISBLANK(Výsledky!$OY$3),"",Výsledky!OY50)</f>
        <v/>
      </c>
      <c r="BQ13" s="256" t="str">
        <f>IF(ISBLANK(Výsledky!$PF$3),"",Výsledky!PF50)</f>
        <v/>
      </c>
      <c r="BR13" s="256" t="str">
        <f>IF(ISBLANK(Výsledky!$PM$3),"",Výsledky!PM50)</f>
        <v/>
      </c>
      <c r="BS13" s="256" t="str">
        <f>IF(ISBLANK(Výsledky!$PT$3),"",Výsledky!PT50)</f>
        <v/>
      </c>
      <c r="BT13" s="256" t="str">
        <f>IF(ISBLANK(Výsledky!$QA$3),"",Výsledky!QA50)</f>
        <v/>
      </c>
      <c r="BU13" s="256" t="str">
        <f>IF(ISBLANK(Výsledky!$QH$3),"",Výsledky!QH50)</f>
        <v/>
      </c>
      <c r="BV13" s="256" t="str">
        <f>IF(ISBLANK(Výsledky!$QO$3),"",Výsledky!QO50)</f>
        <v/>
      </c>
      <c r="BW13" s="291" t="str">
        <f>IF(ISBLANK(Výsledky!$QV$3),"",Výsledky!QV50)</f>
        <v/>
      </c>
      <c r="BX13" s="49"/>
      <c r="BY13" s="122"/>
      <c r="BZ13" s="49"/>
      <c r="CA13" s="122"/>
      <c r="CB13" s="371"/>
      <c r="CC13" s="371"/>
      <c r="CD13" s="371"/>
      <c r="CE13" s="371"/>
      <c r="CF13" s="371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Tipy!A52</f>
        <v>39</v>
      </c>
      <c r="D14" s="242" t="str">
        <f>IF(Tipy!B52="","",Tipy!B52)</f>
        <v>Patrik Gálik</v>
      </c>
      <c r="E14" s="51">
        <f>SUM(F14:J14)</f>
        <v>1440</v>
      </c>
      <c r="F14" s="246">
        <f>IF(ISBLANK(Výsledky!$I$3),"-",SUM(K14:O14,Q14,S14,U14,V14,X14,Z14,AB14,AC14,AE14:AG14,AI14,AK14:AM14,AP14,AS14:AU14,AW14,AY14,BB14,BD14,BG14:BJ14,BL14,BO14,BP14,BR14,BT14,BU14))</f>
        <v>1020</v>
      </c>
      <c r="G14" s="267">
        <f>IF(ISBLANK(Výsledky!$AY$3),"-",SUM(P14,T14,W14,AA14,AD14,AH14,AV14,AX14,BC14,BE14,BK14,BM14,BQ14,BS14,BV14))</f>
        <v>160</v>
      </c>
      <c r="H14" s="268">
        <f>IF(ISBLANK(Výsledky!$BM$3),"-",SUM(R14,Y14,AJ14,AO14,AQ14,AZ14))</f>
        <v>190</v>
      </c>
      <c r="I14" s="247">
        <f>IF(ISBLANK(Výsledky!$GI$3),"-",SUM(AN14,AR14,BA14,BF14,BN14,BW14))</f>
        <v>70</v>
      </c>
      <c r="J14" s="262" t="str">
        <f>IF(ISBLANK(Výsledky!$I$3),"",Výsledky!I58)</f>
        <v>-</v>
      </c>
      <c r="K14" s="265">
        <f>IF(ISBLANK(Výsledky!$P$3),"",Výsledky!P58)</f>
        <v>10</v>
      </c>
      <c r="L14" s="266">
        <f>IF(ISBLANK(Výsledky!$W$3),"",Výsledky!W58)</f>
        <v>80</v>
      </c>
      <c r="M14" s="256">
        <f>IF(ISBLANK(Výsledky!$AD$3),"",Výsledky!AD58)</f>
        <v>30</v>
      </c>
      <c r="N14" s="256">
        <f>IF(ISBLANK(Výsledky!$AK$3),"",Výsledky!AK58)</f>
        <v>50</v>
      </c>
      <c r="O14" s="256">
        <f>IF(ISBLANK(Výsledky!$AR$3),"",Výsledky!AR58)</f>
        <v>40</v>
      </c>
      <c r="P14" s="256">
        <f>IF(ISBLANK(Výsledky!$AY$3),"",Výsledky!AY58)</f>
        <v>50</v>
      </c>
      <c r="Q14" s="256">
        <f>IF(ISBLANK(Výsledky!$BF$3),"",Výsledky!BF58)</f>
        <v>40</v>
      </c>
      <c r="R14" s="256">
        <f>IF(ISBLANK(Výsledky!$BM$3),"",Výsledky!BM58)</f>
        <v>40</v>
      </c>
      <c r="S14" s="256">
        <f>IF(ISBLANK(Výsledky!$BT$3),"",Výsledky!BT58)</f>
        <v>10</v>
      </c>
      <c r="T14" s="256">
        <f>IF(ISBLANK(Výsledky!$CA$3),"",Výsledky!CA58)</f>
        <v>30</v>
      </c>
      <c r="U14" s="256">
        <f>IF(ISBLANK(Výsledky!$CH$3),"",Výsledky!CH58)</f>
        <v>30</v>
      </c>
      <c r="V14" s="256">
        <f>IF(ISBLANK(Výsledky!$CO$3),"",Výsledky!CO58)</f>
        <v>50</v>
      </c>
      <c r="W14" s="256">
        <f>IF(ISBLANK(Výsledky!$CV$3),"",Výsledky!CV58)</f>
        <v>40</v>
      </c>
      <c r="X14" s="256">
        <f>IF(ISBLANK(Výsledky!$DC$3),"",Výsledky!DC58)</f>
        <v>60</v>
      </c>
      <c r="Y14" s="256">
        <f>IF(ISBLANK(Výsledky!$DJ$3),"",Výsledky!DJ58)</f>
        <v>80</v>
      </c>
      <c r="Z14" s="256">
        <f>IF(ISBLANK(Výsledky!$DQ$3),"",Výsledky!DQ58)</f>
        <v>0</v>
      </c>
      <c r="AA14" s="256">
        <f>IF(ISBLANK(Výsledky!$DX$3),"",Výsledky!DX58)</f>
        <v>0</v>
      </c>
      <c r="AB14" s="256">
        <f>IF(ISBLANK(Výsledky!$EE$3),"",Výsledky!EE58)</f>
        <v>80</v>
      </c>
      <c r="AC14" s="256">
        <f>IF(ISBLANK(Výsledky!$EL$3),"",Výsledky!EL58)</f>
        <v>80</v>
      </c>
      <c r="AD14" s="256">
        <f>IF(ISBLANK(Výsledky!$ES$3),"",Výsledky!ES58)</f>
        <v>40</v>
      </c>
      <c r="AE14" s="256">
        <f>IF(ISBLANK(Výsledky!$EZ$3),"",Výsledky!EZ58)</f>
        <v>20</v>
      </c>
      <c r="AF14" s="256">
        <f>IF(ISBLANK(Výsledky!$FG$3),"",Výsledky!FG58)</f>
        <v>50</v>
      </c>
      <c r="AG14" s="256">
        <f>IF(ISBLANK(Výsledky!$FN$3),"",Výsledky!FN58)</f>
        <v>50</v>
      </c>
      <c r="AH14" s="256">
        <f>IF(ISBLANK(Výsledky!$FU$3),"",Výsledky!FU58)</f>
        <v>0</v>
      </c>
      <c r="AI14" s="256">
        <f>IF(ISBLANK(Výsledky!$GB$3),"",Výsledky!GB58)</f>
        <v>0</v>
      </c>
      <c r="AJ14" s="256">
        <f>IF(ISBLANK(Výsledky!$GI$3),"",Výsledky!GI58)</f>
        <v>40</v>
      </c>
      <c r="AK14" s="256">
        <f>IF(ISBLANK(Výsledky!$GP$3),"",Výsledky!GP58)</f>
        <v>0</v>
      </c>
      <c r="AL14" s="256">
        <f>IF(ISBLANK(Výsledky!$GW$3),"",Výsledky!GW58)</f>
        <v>40</v>
      </c>
      <c r="AM14" s="256">
        <f>IF(ISBLANK(Výsledky!$HD$3),"",Výsledky!HD58)</f>
        <v>40</v>
      </c>
      <c r="AN14" s="256">
        <f>IF(ISBLANK(Výsledky!$HK$3),"",Výsledky!HK58)</f>
        <v>0</v>
      </c>
      <c r="AO14" s="256">
        <f>IF(ISBLANK(Výsledky!$HR$3),"",Výsledky!HR58)</f>
        <v>30</v>
      </c>
      <c r="AP14" s="256">
        <f>IF(ISBLANK(Výsledky!$HY$3),"",Výsledky!HY58)</f>
        <v>40</v>
      </c>
      <c r="AQ14" s="256">
        <f>IF(ISBLANK(Výsledky!$IF$3),"",Výsledky!IF58)</f>
        <v>0</v>
      </c>
      <c r="AR14" s="256">
        <f>IF(ISBLANK(Výsledky!$IM$3),"",Výsledky!IM58)</f>
        <v>40</v>
      </c>
      <c r="AS14" s="256">
        <f>IF(ISBLANK(Výsledky!$IT$3),"",Výsledky!IT58)</f>
        <v>50</v>
      </c>
      <c r="AT14" s="256">
        <f>IF(ISBLANK(Výsledky!$JA$3),"",Výsledky!JA58)</f>
        <v>0</v>
      </c>
      <c r="AU14" s="256">
        <f>IF(ISBLANK(Výsledky!$JH$3),"",Výsledky!JH58)</f>
        <v>80</v>
      </c>
      <c r="AV14" s="256" t="str">
        <f>IF(ISBLANK(Výsledky!$JO$3),"",Výsledky!JO58)</f>
        <v/>
      </c>
      <c r="AW14" s="256">
        <f>IF(ISBLANK(Výsledky!$JV$3),"",Výsledky!JV58)</f>
        <v>50</v>
      </c>
      <c r="AX14" s="256" t="str">
        <f>IF(ISBLANK(Výsledky!$KC$3),"",Výsledky!KC58)</f>
        <v/>
      </c>
      <c r="AY14" s="256">
        <f>IF(ISBLANK(Výsledky!$KJ$3),"",Výsledky!KJ58)</f>
        <v>40</v>
      </c>
      <c r="AZ14" s="256">
        <f>IF(ISBLANK(Výsledky!$KQ$3),"",Výsledky!KQ58)</f>
        <v>0</v>
      </c>
      <c r="BA14" s="256">
        <f>IF(ISBLANK(Výsledky!$KX$3),"",Výsledky!KX58)</f>
        <v>30</v>
      </c>
      <c r="BB14" s="256" t="str">
        <f>IF(ISBLANK(Výsledky!$LE$3),"",Výsledky!LE58)</f>
        <v/>
      </c>
      <c r="BC14" s="256" t="str">
        <f>IF(ISBLANK(Výsledky!$LL$3),"",Výsledky!LL58)</f>
        <v/>
      </c>
      <c r="BD14" s="256" t="str">
        <f>IF(ISBLANK(Výsledky!$LS$3),"",Výsledky!LS58)</f>
        <v/>
      </c>
      <c r="BE14" s="256" t="str">
        <f>IF(ISBLANK(Výsledky!$LZ$3),"",Výsledky!LZ58)</f>
        <v/>
      </c>
      <c r="BF14" s="256" t="str">
        <f>IF(ISBLANK(Výsledky!$MG$3),"",Výsledky!MG58)</f>
        <v/>
      </c>
      <c r="BG14" s="256" t="str">
        <f>IF(ISBLANK(Výsledky!$MN$3),"",Výsledky!MN58)</f>
        <v/>
      </c>
      <c r="BH14" s="256" t="str">
        <f>IF(ISBLANK(Výsledky!$MU$3),"",Výsledky!MU58)</f>
        <v/>
      </c>
      <c r="BI14" s="256" t="str">
        <f>IF(ISBLANK(Výsledky!$NB$3),"",Výsledky!NB58)</f>
        <v/>
      </c>
      <c r="BJ14" s="256" t="str">
        <f>IF(ISBLANK(Výsledky!$NI$3),"",Výsledky!NI58)</f>
        <v/>
      </c>
      <c r="BK14" s="256" t="str">
        <f>IF(ISBLANK(Výsledky!$NP$3),"",Výsledky!NP58)</f>
        <v/>
      </c>
      <c r="BL14" s="256" t="str">
        <f>IF(ISBLANK(Výsledky!$NW$3),"",Výsledky!NW58)</f>
        <v/>
      </c>
      <c r="BM14" s="256" t="str">
        <f>IF(ISBLANK(Výsledky!$OD$3),"",Výsledky!OD58)</f>
        <v/>
      </c>
      <c r="BN14" s="256" t="str">
        <f>IF(ISBLANK(Výsledky!$OK$3),"",Výsledky!OK58)</f>
        <v/>
      </c>
      <c r="BO14" s="256" t="str">
        <f>IF(ISBLANK(Výsledky!$OR$3),"",Výsledky!OR58)</f>
        <v/>
      </c>
      <c r="BP14" s="256" t="str">
        <f>IF(ISBLANK(Výsledky!$OY$3),"",Výsledky!OY58)</f>
        <v/>
      </c>
      <c r="BQ14" s="256" t="str">
        <f>IF(ISBLANK(Výsledky!$PF$3),"",Výsledky!PF58)</f>
        <v/>
      </c>
      <c r="BR14" s="256" t="str">
        <f>IF(ISBLANK(Výsledky!$PM$3),"",Výsledky!PM58)</f>
        <v/>
      </c>
      <c r="BS14" s="256" t="str">
        <f>IF(ISBLANK(Výsledky!$PT$3),"",Výsledky!PT58)</f>
        <v/>
      </c>
      <c r="BT14" s="256" t="str">
        <f>IF(ISBLANK(Výsledky!$QA$3),"",Výsledky!QA58)</f>
        <v/>
      </c>
      <c r="BU14" s="256" t="str">
        <f>IF(ISBLANK(Výsledky!$QH$3),"",Výsledky!QH58)</f>
        <v/>
      </c>
      <c r="BV14" s="256" t="str">
        <f>IF(ISBLANK(Výsledky!$QO$3),"",Výsledky!QO58)</f>
        <v/>
      </c>
      <c r="BW14" s="291" t="str">
        <f>IF(ISBLANK(Výsledky!$QV$3),"",Výsledky!QV58)</f>
        <v/>
      </c>
      <c r="BX14" s="49"/>
      <c r="BY14" s="122"/>
      <c r="BZ14" s="49"/>
      <c r="CA14" s="122"/>
      <c r="CB14" s="371"/>
      <c r="CC14" s="371"/>
      <c r="CD14" s="371"/>
      <c r="CE14" s="371"/>
      <c r="CF14" s="371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Tipy!A13</f>
        <v>4</v>
      </c>
      <c r="D15" s="242" t="str">
        <f>IF(Tipy!B13="","",Tipy!B13)</f>
        <v>boss</v>
      </c>
      <c r="E15" s="51">
        <f>SUM(F15:J15)</f>
        <v>1430</v>
      </c>
      <c r="F15" s="246">
        <f>IF(ISBLANK(Výsledky!$I$3),"-",SUM(K15:O15,Q15,S15,U15,V15,X15,Z15,AB15,AC15,AE15:AG15,AI15,AK15:AM15,AP15,AS15:AU15,AW15,AY15,BB15,BD15,BG15:BJ15,BL15,BO15,BP15,BR15,BT15,BU15))</f>
        <v>870</v>
      </c>
      <c r="G15" s="267">
        <f>IF(ISBLANK(Výsledky!$AY$3),"-",SUM(P15,T15,W15,AA15,AD15,AH15,AV15,AX15,BC15,BE15,BK15,BM15,BQ15,BS15,BV15))</f>
        <v>180</v>
      </c>
      <c r="H15" s="268">
        <f>IF(ISBLANK(Výsledky!$BM$3),"-",SUM(R15,Y15,AJ15,AO15,AQ15,AZ15))</f>
        <v>250</v>
      </c>
      <c r="I15" s="247">
        <f>IF(ISBLANK(Výsledky!$GI$3),"-",SUM(AN15,AR15,BA15,BF15,BN15,BW15))</f>
        <v>130</v>
      </c>
      <c r="J15" s="262" t="str">
        <f>IF(ISBLANK(Výsledky!$I$3),"",Výsledky!I19)</f>
        <v>-</v>
      </c>
      <c r="K15" s="265">
        <f>IF(ISBLANK(Výsledky!$P$3),"",Výsledky!P19)</f>
        <v>30</v>
      </c>
      <c r="L15" s="266">
        <f>IF(ISBLANK(Výsledky!$W$3),"",Výsledky!W19)</f>
        <v>40</v>
      </c>
      <c r="M15" s="256">
        <f>IF(ISBLANK(Výsledky!$AD$3),"",Výsledky!AD19)</f>
        <v>60</v>
      </c>
      <c r="N15" s="256">
        <f>IF(ISBLANK(Výsledky!$AK$3),"",Výsledky!AK19)</f>
        <v>50</v>
      </c>
      <c r="O15" s="256">
        <f>IF(ISBLANK(Výsledky!$AR$3),"",Výsledky!AR19)</f>
        <v>20</v>
      </c>
      <c r="P15" s="256">
        <f>IF(ISBLANK(Výsledky!$AY$3),"",Výsledky!AY19)</f>
        <v>80</v>
      </c>
      <c r="Q15" s="256">
        <f>IF(ISBLANK(Výsledky!$BF$3),"",Výsledky!BF19)</f>
        <v>40</v>
      </c>
      <c r="R15" s="256">
        <f>IF(ISBLANK(Výsledky!$BM$3),"",Výsledky!BM19)</f>
        <v>100</v>
      </c>
      <c r="S15" s="256">
        <f>IF(ISBLANK(Výsledky!$BT$3),"",Výsledky!BT19)</f>
        <v>0</v>
      </c>
      <c r="T15" s="256">
        <f>IF(ISBLANK(Výsledky!$CA$3),"",Výsledky!CA19)</f>
        <v>20</v>
      </c>
      <c r="U15" s="256">
        <f>IF(ISBLANK(Výsledky!$CH$3),"",Výsledky!CH19)</f>
        <v>20</v>
      </c>
      <c r="V15" s="256">
        <f>IF(ISBLANK(Výsledky!$CO$3),"",Výsledky!CO19)</f>
        <v>50</v>
      </c>
      <c r="W15" s="256">
        <f>IF(ISBLANK(Výsledky!$CV$3),"",Výsledky!CV19)</f>
        <v>40</v>
      </c>
      <c r="X15" s="256">
        <f>IF(ISBLANK(Výsledky!$DC$3),"",Výsledky!DC19)</f>
        <v>100</v>
      </c>
      <c r="Y15" s="256">
        <f>IF(ISBLANK(Výsledky!$DJ$3),"",Výsledky!DJ19)</f>
        <v>50</v>
      </c>
      <c r="Z15" s="256">
        <f>IF(ISBLANK(Výsledky!$DQ$3),"",Výsledky!DQ19)</f>
        <v>0</v>
      </c>
      <c r="AA15" s="256">
        <f>IF(ISBLANK(Výsledky!$DX$3),"",Výsledky!DX19)</f>
        <v>0</v>
      </c>
      <c r="AB15" s="256">
        <f>IF(ISBLANK(Výsledky!$EE$3),"",Výsledky!EE19)</f>
        <v>50</v>
      </c>
      <c r="AC15" s="256">
        <f>IF(ISBLANK(Výsledky!$EL$3),"",Výsledky!EL19)</f>
        <v>20</v>
      </c>
      <c r="AD15" s="256">
        <f>IF(ISBLANK(Výsledky!$ES$3),"",Výsledky!ES19)</f>
        <v>40</v>
      </c>
      <c r="AE15" s="256">
        <f>IF(ISBLANK(Výsledky!$EZ$3),"",Výsledky!EZ19)</f>
        <v>20</v>
      </c>
      <c r="AF15" s="256">
        <f>IF(ISBLANK(Výsledky!$FG$3),"",Výsledky!FG19)</f>
        <v>20</v>
      </c>
      <c r="AG15" s="256">
        <f>IF(ISBLANK(Výsledky!$FN$3),"",Výsledky!FN19)</f>
        <v>50</v>
      </c>
      <c r="AH15" s="256">
        <f>IF(ISBLANK(Výsledky!$FU$3),"",Výsledky!FU19)</f>
        <v>0</v>
      </c>
      <c r="AI15" s="256">
        <f>IF(ISBLANK(Výsledky!$GB$3),"",Výsledky!GB19)</f>
        <v>0</v>
      </c>
      <c r="AJ15" s="256">
        <f>IF(ISBLANK(Výsledky!$GI$3),"",Výsledky!GI19)</f>
        <v>60</v>
      </c>
      <c r="AK15" s="256">
        <f>IF(ISBLANK(Výsledky!$GP$3),"",Výsledky!GP19)</f>
        <v>50</v>
      </c>
      <c r="AL15" s="256">
        <f>IF(ISBLANK(Výsledky!$GW$3),"",Výsledky!GW19)</f>
        <v>30</v>
      </c>
      <c r="AM15" s="256">
        <f>IF(ISBLANK(Výsledky!$HD$3),"",Výsledky!HD19)</f>
        <v>60</v>
      </c>
      <c r="AN15" s="256">
        <f>IF(ISBLANK(Výsledky!$HK$3),"",Výsledky!HK19)</f>
        <v>30</v>
      </c>
      <c r="AO15" s="256">
        <f>IF(ISBLANK(Výsledky!$HR$3),"",Výsledky!HR19)</f>
        <v>30</v>
      </c>
      <c r="AP15" s="256" t="str">
        <f>IF(ISBLANK(Výsledky!$HY$3),"",Výsledky!HY19)</f>
        <v>-</v>
      </c>
      <c r="AQ15" s="256">
        <f>IF(ISBLANK(Výsledky!$IF$3),"",Výsledky!IF19)</f>
        <v>10</v>
      </c>
      <c r="AR15" s="256">
        <f>IF(ISBLANK(Výsledky!$IM$3),"",Výsledky!IM19)</f>
        <v>70</v>
      </c>
      <c r="AS15" s="256">
        <f>IF(ISBLANK(Výsledky!$IT$3),"",Výsledky!IT19)</f>
        <v>60</v>
      </c>
      <c r="AT15" s="256">
        <f>IF(ISBLANK(Výsledky!$JA$3),"",Výsledky!JA19)</f>
        <v>0</v>
      </c>
      <c r="AU15" s="256">
        <f>IF(ISBLANK(Výsledky!$JH$3),"",Výsledky!JH19)</f>
        <v>80</v>
      </c>
      <c r="AV15" s="256" t="str">
        <f>IF(ISBLANK(Výsledky!$JO$3),"",Výsledky!JO19)</f>
        <v/>
      </c>
      <c r="AW15" s="256">
        <f>IF(ISBLANK(Výsledky!$JV$3),"",Výsledky!JV19)</f>
        <v>20</v>
      </c>
      <c r="AX15" s="256" t="str">
        <f>IF(ISBLANK(Výsledky!$KC$3),"",Výsledky!KC19)</f>
        <v/>
      </c>
      <c r="AY15" s="256" t="str">
        <f>IF(ISBLANK(Výsledky!$KJ$3),"",Výsledky!KJ19)</f>
        <v>-</v>
      </c>
      <c r="AZ15" s="256">
        <f>IF(ISBLANK(Výsledky!$KQ$3),"",Výsledky!KQ19)</f>
        <v>0</v>
      </c>
      <c r="BA15" s="256">
        <f>IF(ISBLANK(Výsledky!$KX$3),"",Výsledky!KX19)</f>
        <v>30</v>
      </c>
      <c r="BB15" s="256" t="str">
        <f>IF(ISBLANK(Výsledky!$LE$3),"",Výsledky!LE19)</f>
        <v/>
      </c>
      <c r="BC15" s="256" t="str">
        <f>IF(ISBLANK(Výsledky!$LL$3),"",Výsledky!LL19)</f>
        <v/>
      </c>
      <c r="BD15" s="256" t="str">
        <f>IF(ISBLANK(Výsledky!$LS$3),"",Výsledky!LS19)</f>
        <v/>
      </c>
      <c r="BE15" s="256" t="str">
        <f>IF(ISBLANK(Výsledky!$LZ$3),"",Výsledky!LZ19)</f>
        <v/>
      </c>
      <c r="BF15" s="256" t="str">
        <f>IF(ISBLANK(Výsledky!$MG$3),"",Výsledky!MG19)</f>
        <v/>
      </c>
      <c r="BG15" s="256" t="str">
        <f>IF(ISBLANK(Výsledky!$MN$3),"",Výsledky!MN19)</f>
        <v/>
      </c>
      <c r="BH15" s="256" t="str">
        <f>IF(ISBLANK(Výsledky!$MU$3),"",Výsledky!MU19)</f>
        <v/>
      </c>
      <c r="BI15" s="256" t="str">
        <f>IF(ISBLANK(Výsledky!$NB$3),"",Výsledky!NB19)</f>
        <v/>
      </c>
      <c r="BJ15" s="256" t="str">
        <f>IF(ISBLANK(Výsledky!$NI$3),"",Výsledky!NI19)</f>
        <v/>
      </c>
      <c r="BK15" s="256" t="str">
        <f>IF(ISBLANK(Výsledky!$NP$3),"",Výsledky!NP19)</f>
        <v/>
      </c>
      <c r="BL15" s="256" t="str">
        <f>IF(ISBLANK(Výsledky!$NW$3),"",Výsledky!NW19)</f>
        <v/>
      </c>
      <c r="BM15" s="256" t="str">
        <f>IF(ISBLANK(Výsledky!$OD$3),"",Výsledky!OD19)</f>
        <v/>
      </c>
      <c r="BN15" s="256" t="str">
        <f>IF(ISBLANK(Výsledky!$OK$3),"",Výsledky!OK19)</f>
        <v/>
      </c>
      <c r="BO15" s="256" t="str">
        <f>IF(ISBLANK(Výsledky!$OR$3),"",Výsledky!OR19)</f>
        <v/>
      </c>
      <c r="BP15" s="256" t="str">
        <f>IF(ISBLANK(Výsledky!$OY$3),"",Výsledky!OY19)</f>
        <v/>
      </c>
      <c r="BQ15" s="256" t="str">
        <f>IF(ISBLANK(Výsledky!$PF$3),"",Výsledky!PF19)</f>
        <v/>
      </c>
      <c r="BR15" s="256" t="str">
        <f>IF(ISBLANK(Výsledky!$PM$3),"",Výsledky!PM19)</f>
        <v/>
      </c>
      <c r="BS15" s="256" t="str">
        <f>IF(ISBLANK(Výsledky!$PT$3),"",Výsledky!PT19)</f>
        <v/>
      </c>
      <c r="BT15" s="256" t="str">
        <f>IF(ISBLANK(Výsledky!$QA$3),"",Výsledky!QA19)</f>
        <v/>
      </c>
      <c r="BU15" s="256" t="str">
        <f>IF(ISBLANK(Výsledky!$QH$3),"",Výsledky!QH19)</f>
        <v/>
      </c>
      <c r="BV15" s="256" t="str">
        <f>IF(ISBLANK(Výsledky!$QO$3),"",Výsledky!QO19)</f>
        <v/>
      </c>
      <c r="BW15" s="291" t="str">
        <f>IF(ISBLANK(Výsledky!$QV$3),"",Výsledky!QV19)</f>
        <v/>
      </c>
      <c r="BX15" s="49"/>
      <c r="BY15" s="122"/>
      <c r="BZ15" s="49"/>
      <c r="CA15" s="122"/>
      <c r="CB15" s="371"/>
      <c r="CC15" s="371"/>
      <c r="CD15" s="371"/>
      <c r="CE15" s="371"/>
      <c r="CF15" s="371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Tipy!A77</f>
        <v>7</v>
      </c>
      <c r="D16" s="242" t="str">
        <f>IF(Tipy!B77="","",Tipy!B77)</f>
        <v>WaterEngel</v>
      </c>
      <c r="E16" s="51">
        <f>SUM(F16:J16)</f>
        <v>1420</v>
      </c>
      <c r="F16" s="246">
        <f>IF(ISBLANK(Výsledky!$I$3),"-",SUM(K16:O16,Q16,S16,U16,V16,X16,Z16,AB16,AC16,AE16:AG16,AI16,AK16:AM16,AP16,AS16:AU16,AW16,AY16,BB16,BD16,BG16:BJ16,BL16,BO16,BP16,BR16,BT16,BU16))</f>
        <v>960</v>
      </c>
      <c r="G16" s="267">
        <f>IF(ISBLANK(Výsledky!$AY$3),"-",SUM(P16,T16,W16,AA16,AD16,AH16,AV16,AX16,BC16,BE16,BK16,BM16,BQ16,BS16,BV16))</f>
        <v>160</v>
      </c>
      <c r="H16" s="268">
        <f>IF(ISBLANK(Výsledky!$BM$3),"-",SUM(R16,Y16,AJ16,AO16,AQ16,AZ16))</f>
        <v>220</v>
      </c>
      <c r="I16" s="247">
        <f>IF(ISBLANK(Výsledky!$GI$3),"-",SUM(AN16,AR16,BA16,BF16,BN16,BW16))</f>
        <v>80</v>
      </c>
      <c r="J16" s="262" t="str">
        <f>IF(ISBLANK(Výsledky!$I$3),"",Výsledky!I80)</f>
        <v>-</v>
      </c>
      <c r="K16" s="265">
        <f>IF(ISBLANK(Výsledky!$P$3),"",Výsledky!P83)</f>
        <v>20</v>
      </c>
      <c r="L16" s="266">
        <f>IF(ISBLANK(Výsledky!$W$3),"",Výsledky!W83)</f>
        <v>40</v>
      </c>
      <c r="M16" s="256">
        <f>IF(ISBLANK(Výsledky!$AD$3),"",Výsledky!AD83)</f>
        <v>80</v>
      </c>
      <c r="N16" s="256">
        <f>IF(ISBLANK(Výsledky!$AK$3),"",Výsledky!AK83)</f>
        <v>50</v>
      </c>
      <c r="O16" s="256">
        <f>IF(ISBLANK(Výsledky!$AR$3),"",Výsledky!AR83)</f>
        <v>40</v>
      </c>
      <c r="P16" s="256">
        <f>IF(ISBLANK(Výsledky!$AY$3),"",Výsledky!AY83)</f>
        <v>50</v>
      </c>
      <c r="Q16" s="256">
        <f>IF(ISBLANK(Výsledky!$BF$3),"",Výsledky!BF83)</f>
        <v>80</v>
      </c>
      <c r="R16" s="256">
        <f>IF(ISBLANK(Výsledky!$BM$3),"",Výsledky!BM83)</f>
        <v>70</v>
      </c>
      <c r="S16" s="256">
        <f>IF(ISBLANK(Výsledky!$BT$3),"",Výsledky!BT83)</f>
        <v>10</v>
      </c>
      <c r="T16" s="256">
        <f>IF(ISBLANK(Výsledky!$CA$3),"",Výsledky!CA83)</f>
        <v>20</v>
      </c>
      <c r="U16" s="256">
        <f>IF(ISBLANK(Výsledky!$CH$3),"",Výsledky!CH83)</f>
        <v>30</v>
      </c>
      <c r="V16" s="256">
        <f>IF(ISBLANK(Výsledky!$CO$3),"",Výsledky!CO83)</f>
        <v>60</v>
      </c>
      <c r="W16" s="256">
        <f>IF(ISBLANK(Výsledky!$CV$3),"",Výsledky!CV83)</f>
        <v>40</v>
      </c>
      <c r="X16" s="256">
        <f>IF(ISBLANK(Výsledky!$DC$3),"",Výsledky!DC83)</f>
        <v>50</v>
      </c>
      <c r="Y16" s="256">
        <f>IF(ISBLANK(Výsledky!$DJ$3),"",Výsledky!DJ83)</f>
        <v>60</v>
      </c>
      <c r="Z16" s="256">
        <f>IF(ISBLANK(Výsledky!$DQ$3),"",Výsledky!DQ83)</f>
        <v>0</v>
      </c>
      <c r="AA16" s="256">
        <f>IF(ISBLANK(Výsledky!$DX$3),"",Výsledky!DX83)</f>
        <v>0</v>
      </c>
      <c r="AB16" s="256">
        <f>IF(ISBLANK(Výsledky!$EE$3),"",Výsledky!EE83)</f>
        <v>30</v>
      </c>
      <c r="AC16" s="256">
        <f>IF(ISBLANK(Výsledky!$EL$3),"",Výsledky!EL83)</f>
        <v>40</v>
      </c>
      <c r="AD16" s="256">
        <f>IF(ISBLANK(Výsledky!$ES$3),"",Výsledky!ES83)</f>
        <v>50</v>
      </c>
      <c r="AE16" s="256">
        <f>IF(ISBLANK(Výsledky!$EZ$3),"",Výsledky!EZ83)</f>
        <v>40</v>
      </c>
      <c r="AF16" s="256">
        <f>IF(ISBLANK(Výsledky!$FG$3),"",Výsledky!FG83)</f>
        <v>20</v>
      </c>
      <c r="AG16" s="256">
        <f>IF(ISBLANK(Výsledky!$FN$3),"",Výsledky!FN83)</f>
        <v>80</v>
      </c>
      <c r="AH16" s="256">
        <f>IF(ISBLANK(Výsledky!$FU$3),"",Výsledky!FU83)</f>
        <v>0</v>
      </c>
      <c r="AI16" s="256">
        <f>IF(ISBLANK(Výsledky!$GB$3),"",Výsledky!GB83)</f>
        <v>0</v>
      </c>
      <c r="AJ16" s="256">
        <f>IF(ISBLANK(Výsledky!$GI$3),"",Výsledky!GI83)</f>
        <v>50</v>
      </c>
      <c r="AK16" s="256">
        <f>IF(ISBLANK(Výsledky!$GP$3),"",Výsledky!GP83)</f>
        <v>10</v>
      </c>
      <c r="AL16" s="256">
        <f>IF(ISBLANK(Výsledky!$GW$3),"",Výsledky!GW83)</f>
        <v>60</v>
      </c>
      <c r="AM16" s="256">
        <f>IF(ISBLANK(Výsledky!$HD$3),"",Výsledky!HD83)</f>
        <v>40</v>
      </c>
      <c r="AN16" s="256">
        <f>IF(ISBLANK(Výsledky!$HK$3),"",Výsledky!HK83)</f>
        <v>0</v>
      </c>
      <c r="AO16" s="256">
        <f>IF(ISBLANK(Výsledky!$HR$3),"",Výsledky!HR83)</f>
        <v>30</v>
      </c>
      <c r="AP16" s="256">
        <f>IF(ISBLANK(Výsledky!$HY$3),"",Výsledky!HY83)</f>
        <v>40</v>
      </c>
      <c r="AQ16" s="256">
        <f>IF(ISBLANK(Výsledky!$IF$3),"",Výsledky!IF83)</f>
        <v>10</v>
      </c>
      <c r="AR16" s="256">
        <f>IF(ISBLANK(Výsledky!$IM$3),"",Výsledky!IM83)</f>
        <v>40</v>
      </c>
      <c r="AS16" s="256">
        <f>IF(ISBLANK(Výsledky!$IT$3),"",Výsledky!IT83)</f>
        <v>20</v>
      </c>
      <c r="AT16" s="256">
        <f>IF(ISBLANK(Výsledky!$JA$3),"",Výsledky!JA83)</f>
        <v>0</v>
      </c>
      <c r="AU16" s="256">
        <f>IF(ISBLANK(Výsledky!$JH$3),"",Výsledky!JH83)</f>
        <v>40</v>
      </c>
      <c r="AV16" s="256" t="str">
        <f>IF(ISBLANK(Výsledky!$JO$3),"",Výsledky!JO83)</f>
        <v/>
      </c>
      <c r="AW16" s="256">
        <f>IF(ISBLANK(Výsledky!$JV$3),"",Výsledky!JV83)</f>
        <v>40</v>
      </c>
      <c r="AX16" s="256" t="str">
        <f>IF(ISBLANK(Výsledky!$KC$3),"",Výsledky!KC83)</f>
        <v/>
      </c>
      <c r="AY16" s="256">
        <f>IF(ISBLANK(Výsledky!$KJ$3),"",Výsledky!KJ83)</f>
        <v>40</v>
      </c>
      <c r="AZ16" s="256">
        <f>IF(ISBLANK(Výsledky!$KQ$3),"",Výsledky!KQ83)</f>
        <v>0</v>
      </c>
      <c r="BA16" s="256">
        <f>IF(ISBLANK(Výsledky!$KX$3),"",Výsledky!KX83)</f>
        <v>40</v>
      </c>
      <c r="BB16" s="256" t="str">
        <f>IF(ISBLANK(Výsledky!$LE$3),"",Výsledky!LE83)</f>
        <v/>
      </c>
      <c r="BC16" s="256" t="str">
        <f>IF(ISBLANK(Výsledky!$LL$3),"",Výsledky!LL83)</f>
        <v/>
      </c>
      <c r="BD16" s="256" t="str">
        <f>IF(ISBLANK(Výsledky!$LS$3),"",Výsledky!LS83)</f>
        <v/>
      </c>
      <c r="BE16" s="256" t="str">
        <f>IF(ISBLANK(Výsledky!$LZ$3),"",Výsledky!LZ83)</f>
        <v/>
      </c>
      <c r="BF16" s="256" t="str">
        <f>IF(ISBLANK(Výsledky!$MG$3),"",Výsledky!MG83)</f>
        <v/>
      </c>
      <c r="BG16" s="256" t="str">
        <f>IF(ISBLANK(Výsledky!$MN$3),"",Výsledky!MN83)</f>
        <v/>
      </c>
      <c r="BH16" s="256" t="str">
        <f>IF(ISBLANK(Výsledky!$MU$3),"",Výsledky!MU83)</f>
        <v/>
      </c>
      <c r="BI16" s="256" t="str">
        <f>IF(ISBLANK(Výsledky!$NB$3),"",Výsledky!NB83)</f>
        <v/>
      </c>
      <c r="BJ16" s="256" t="str">
        <f>IF(ISBLANK(Výsledky!$NI$3),"",Výsledky!NI83)</f>
        <v/>
      </c>
      <c r="BK16" s="256" t="str">
        <f>IF(ISBLANK(Výsledky!$NP$3),"",Výsledky!NP83)</f>
        <v/>
      </c>
      <c r="BL16" s="256" t="str">
        <f>IF(ISBLANK(Výsledky!$NW$3),"",Výsledky!NW83)</f>
        <v/>
      </c>
      <c r="BM16" s="256" t="str">
        <f>IF(ISBLANK(Výsledky!$OD$3),"",Výsledky!OD83)</f>
        <v/>
      </c>
      <c r="BN16" s="256" t="str">
        <f>IF(ISBLANK(Výsledky!$OK$3),"",Výsledky!OK83)</f>
        <v/>
      </c>
      <c r="BO16" s="256" t="str">
        <f>IF(ISBLANK(Výsledky!$OR$3),"",Výsledky!OR83)</f>
        <v/>
      </c>
      <c r="BP16" s="256" t="str">
        <f>IF(ISBLANK(Výsledky!$OY$3),"",Výsledky!OY83)</f>
        <v/>
      </c>
      <c r="BQ16" s="256" t="str">
        <f>IF(ISBLANK(Výsledky!$PF$3),"",Výsledky!PF83)</f>
        <v/>
      </c>
      <c r="BR16" s="256" t="str">
        <f>IF(ISBLANK(Výsledky!$PM$3),"",Výsledky!PM83)</f>
        <v/>
      </c>
      <c r="BS16" s="256" t="str">
        <f>IF(ISBLANK(Výsledky!$PT$3),"",Výsledky!PT83)</f>
        <v/>
      </c>
      <c r="BT16" s="256" t="str">
        <f>IF(ISBLANK(Výsledky!$QA$3),"",Výsledky!QA83)</f>
        <v/>
      </c>
      <c r="BU16" s="256" t="str">
        <f>IF(ISBLANK(Výsledky!$QH$3),"",Výsledky!QH83)</f>
        <v/>
      </c>
      <c r="BV16" s="256" t="str">
        <f>IF(ISBLANK(Výsledky!$QO$3),"",Výsledky!QO83)</f>
        <v/>
      </c>
      <c r="BW16" s="291" t="str">
        <f>IF(ISBLANK(Výsledky!$QV$3),"",Výsledky!QV83)</f>
        <v/>
      </c>
      <c r="BX16" s="122"/>
      <c r="BY16" s="122"/>
      <c r="BZ16" s="49"/>
      <c r="CA16" s="122"/>
      <c r="CB16" s="371"/>
      <c r="CC16" s="371"/>
      <c r="CD16" s="371"/>
      <c r="CE16" s="371"/>
      <c r="CF16" s="371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Tipy!A29</f>
        <v>62</v>
      </c>
      <c r="D17" s="242" t="str">
        <f>IF(Tipy!B29="","",Tipy!B29)</f>
        <v>KokiBR</v>
      </c>
      <c r="E17" s="51">
        <f>SUM(F17:J17)</f>
        <v>1410</v>
      </c>
      <c r="F17" s="246">
        <f>IF(ISBLANK(Výsledky!$I$3),"-",SUM(K17:O17,Q17,S17,U17,V17,X17,Z17,AB17,AC17,AE17:AG17,AI17,AK17:AM17,AP17,AS17:AU17,AW17,AY17,BB17,BD17,BG17:BJ17,BL17,BO17,BP17,BR17,BT17,BU17))</f>
        <v>990</v>
      </c>
      <c r="G17" s="267">
        <f>IF(ISBLANK(Výsledky!$AY$3),"-",SUM(P17,T17,W17,AA17,AD17,AH17,AV17,AX17,BC17,BE17,BK17,BM17,BQ17,BS17,BV17))</f>
        <v>190</v>
      </c>
      <c r="H17" s="268">
        <f>IF(ISBLANK(Výsledky!$BM$3),"-",SUM(R17,Y17,AJ17,AO17,AQ17,AZ17))</f>
        <v>170</v>
      </c>
      <c r="I17" s="247">
        <f>IF(ISBLANK(Výsledky!$GI$3),"-",SUM(AN17,AR17,BA17,BF17,BN17,BW17))</f>
        <v>60</v>
      </c>
      <c r="J17" s="262" t="str">
        <f>IF(ISBLANK(Výsledky!$I$3),"",Výsledky!I43)</f>
        <v>-</v>
      </c>
      <c r="K17" s="265">
        <f>IF(ISBLANK(Výsledky!$P$3),"",Výsledky!P35)</f>
        <v>100</v>
      </c>
      <c r="L17" s="266">
        <f>IF(ISBLANK(Výsledky!$W$3),"",Výsledky!W35)</f>
        <v>50</v>
      </c>
      <c r="M17" s="256">
        <f>IF(ISBLANK(Výsledky!$AD$3),"",Výsledky!AD35)</f>
        <v>10</v>
      </c>
      <c r="N17" s="256">
        <f>IF(ISBLANK(Výsledky!$AK$3),"",Výsledky!AK35)</f>
        <v>50</v>
      </c>
      <c r="O17" s="256">
        <f>IF(ISBLANK(Výsledky!$AR$3),"",Výsledky!AR35)</f>
        <v>60</v>
      </c>
      <c r="P17" s="256">
        <f>IF(ISBLANK(Výsledky!$AY$3),"",Výsledky!AY35)</f>
        <v>80</v>
      </c>
      <c r="Q17" s="256">
        <f>IF(ISBLANK(Výsledky!$BF$3),"",Výsledky!BF35)</f>
        <v>50</v>
      </c>
      <c r="R17" s="256">
        <f>IF(ISBLANK(Výsledky!$BM$3),"",Výsledky!BM35)</f>
        <v>60</v>
      </c>
      <c r="S17" s="256">
        <f>IF(ISBLANK(Výsledky!$BT$3),"",Výsledky!BT35)</f>
        <v>0</v>
      </c>
      <c r="T17" s="256" t="str">
        <f>IF(ISBLANK(Výsledky!$CA$3),"",Výsledky!CA35)</f>
        <v>-</v>
      </c>
      <c r="U17" s="256">
        <f>IF(ISBLANK(Výsledky!$CH$3),"",Výsledky!CH35)</f>
        <v>20</v>
      </c>
      <c r="V17" s="256">
        <f>IF(ISBLANK(Výsledky!$CO$3),"",Výsledky!CO35)</f>
        <v>40</v>
      </c>
      <c r="W17" s="256">
        <f>IF(ISBLANK(Výsledky!$CV$3),"",Výsledky!CV35)</f>
        <v>60</v>
      </c>
      <c r="X17" s="256">
        <f>IF(ISBLANK(Výsledky!$DC$3),"",Výsledky!DC35)</f>
        <v>70</v>
      </c>
      <c r="Y17" s="256">
        <f>IF(ISBLANK(Výsledky!$DJ$3),"",Výsledky!DJ35)</f>
        <v>30</v>
      </c>
      <c r="Z17" s="256">
        <f>IF(ISBLANK(Výsledky!$DQ$3),"",Výsledky!DQ35)</f>
        <v>0</v>
      </c>
      <c r="AA17" s="256">
        <f>IF(ISBLANK(Výsledky!$DX$3),"",Výsledky!DX35)</f>
        <v>0</v>
      </c>
      <c r="AB17" s="256">
        <f>IF(ISBLANK(Výsledky!$EE$3),"",Výsledky!EE35)</f>
        <v>40</v>
      </c>
      <c r="AC17" s="256">
        <f>IF(ISBLANK(Výsledky!$EL$3),"",Výsledky!EL35)</f>
        <v>0</v>
      </c>
      <c r="AD17" s="256">
        <f>IF(ISBLANK(Výsledky!$ES$3),"",Výsledky!ES35)</f>
        <v>50</v>
      </c>
      <c r="AE17" s="256">
        <f>IF(ISBLANK(Výsledky!$EZ$3),"",Výsledky!EZ35)</f>
        <v>20</v>
      </c>
      <c r="AF17" s="256">
        <f>IF(ISBLANK(Výsledky!$FG$3),"",Výsledky!FG35)</f>
        <v>50</v>
      </c>
      <c r="AG17" s="256">
        <f>IF(ISBLANK(Výsledky!$FN$3),"",Výsledky!FN35)</f>
        <v>50</v>
      </c>
      <c r="AH17" s="256">
        <f>IF(ISBLANK(Výsledky!$FU$3),"",Výsledky!FU35)</f>
        <v>0</v>
      </c>
      <c r="AI17" s="256">
        <f>IF(ISBLANK(Výsledky!$GB$3),"",Výsledky!GB35)</f>
        <v>0</v>
      </c>
      <c r="AJ17" s="256">
        <f>IF(ISBLANK(Výsledky!$GI$3),"",Výsledky!GI35)</f>
        <v>60</v>
      </c>
      <c r="AK17" s="256">
        <f>IF(ISBLANK(Výsledky!$GP$3),"",Výsledky!GP35)</f>
        <v>50</v>
      </c>
      <c r="AL17" s="256">
        <f>IF(ISBLANK(Výsledky!$GW$3),"",Výsledky!GW35)</f>
        <v>30</v>
      </c>
      <c r="AM17" s="256">
        <f>IF(ISBLANK(Výsledky!$HD$3),"",Výsledky!HD35)</f>
        <v>50</v>
      </c>
      <c r="AN17" s="256">
        <f>IF(ISBLANK(Výsledky!$HK$3),"",Výsledky!HK35)</f>
        <v>0</v>
      </c>
      <c r="AO17" s="256">
        <f>IF(ISBLANK(Výsledky!$HR$3),"",Výsledky!HR35)</f>
        <v>20</v>
      </c>
      <c r="AP17" s="256">
        <f>IF(ISBLANK(Výsledky!$HY$3),"",Výsledky!HY35)</f>
        <v>40</v>
      </c>
      <c r="AQ17" s="256">
        <f>IF(ISBLANK(Výsledky!$IF$3),"",Výsledky!IF35)</f>
        <v>0</v>
      </c>
      <c r="AR17" s="256">
        <f>IF(ISBLANK(Výsledky!$IM$3),"",Výsledky!IM35)</f>
        <v>40</v>
      </c>
      <c r="AS17" s="256">
        <f>IF(ISBLANK(Výsledky!$IT$3),"",Výsledky!IT35)</f>
        <v>50</v>
      </c>
      <c r="AT17" s="256">
        <f>IF(ISBLANK(Výsledky!$JA$3),"",Výsledky!JA35)</f>
        <v>0</v>
      </c>
      <c r="AU17" s="256">
        <f>IF(ISBLANK(Výsledky!$JH$3),"",Výsledky!JH35)</f>
        <v>80</v>
      </c>
      <c r="AV17" s="256" t="str">
        <f>IF(ISBLANK(Výsledky!$JO$3),"",Výsledky!JO35)</f>
        <v/>
      </c>
      <c r="AW17" s="256">
        <f>IF(ISBLANK(Výsledky!$JV$3),"",Výsledky!JV35)</f>
        <v>50</v>
      </c>
      <c r="AX17" s="256" t="str">
        <f>IF(ISBLANK(Výsledky!$KC$3),"",Výsledky!KC35)</f>
        <v/>
      </c>
      <c r="AY17" s="256">
        <f>IF(ISBLANK(Výsledky!$KJ$3),"",Výsledky!KJ35)</f>
        <v>30</v>
      </c>
      <c r="AZ17" s="256">
        <f>IF(ISBLANK(Výsledky!$KQ$3),"",Výsledky!KQ35)</f>
        <v>0</v>
      </c>
      <c r="BA17" s="256">
        <f>IF(ISBLANK(Výsledky!$KX$3),"",Výsledky!KX35)</f>
        <v>20</v>
      </c>
      <c r="BB17" s="256" t="str">
        <f>IF(ISBLANK(Výsledky!$LE$3),"",Výsledky!LE35)</f>
        <v/>
      </c>
      <c r="BC17" s="256" t="str">
        <f>IF(ISBLANK(Výsledky!$LL$3),"",Výsledky!LL35)</f>
        <v/>
      </c>
      <c r="BD17" s="256" t="str">
        <f>IF(ISBLANK(Výsledky!$LS$3),"",Výsledky!LS35)</f>
        <v/>
      </c>
      <c r="BE17" s="256" t="str">
        <f>IF(ISBLANK(Výsledky!$LZ$3),"",Výsledky!LZ35)</f>
        <v/>
      </c>
      <c r="BF17" s="256" t="str">
        <f>IF(ISBLANK(Výsledky!$MG$3),"",Výsledky!MG35)</f>
        <v/>
      </c>
      <c r="BG17" s="256" t="str">
        <f>IF(ISBLANK(Výsledky!$MN$3),"",Výsledky!MN35)</f>
        <v/>
      </c>
      <c r="BH17" s="256" t="str">
        <f>IF(ISBLANK(Výsledky!$MU$3),"",Výsledky!MU35)</f>
        <v/>
      </c>
      <c r="BI17" s="256" t="str">
        <f>IF(ISBLANK(Výsledky!$NB$3),"",Výsledky!NB35)</f>
        <v/>
      </c>
      <c r="BJ17" s="256" t="str">
        <f>IF(ISBLANK(Výsledky!$NI$3),"",Výsledky!NI35)</f>
        <v/>
      </c>
      <c r="BK17" s="256" t="str">
        <f>IF(ISBLANK(Výsledky!$NP$3),"",Výsledky!NP35)</f>
        <v/>
      </c>
      <c r="BL17" s="256" t="str">
        <f>IF(ISBLANK(Výsledky!$NW$3),"",Výsledky!NW35)</f>
        <v/>
      </c>
      <c r="BM17" s="256" t="str">
        <f>IF(ISBLANK(Výsledky!$OD$3),"",Výsledky!OD35)</f>
        <v/>
      </c>
      <c r="BN17" s="256" t="str">
        <f>IF(ISBLANK(Výsledky!$OK$3),"",Výsledky!OK35)</f>
        <v/>
      </c>
      <c r="BO17" s="256" t="str">
        <f>IF(ISBLANK(Výsledky!$OR$3),"",Výsledky!OR35)</f>
        <v/>
      </c>
      <c r="BP17" s="256" t="str">
        <f>IF(ISBLANK(Výsledky!$OY$3),"",Výsledky!OY35)</f>
        <v/>
      </c>
      <c r="BQ17" s="256" t="str">
        <f>IF(ISBLANK(Výsledky!$PF$3),"",Výsledky!PF35)</f>
        <v/>
      </c>
      <c r="BR17" s="256" t="str">
        <f>IF(ISBLANK(Výsledky!$PM$3),"",Výsledky!PM35)</f>
        <v/>
      </c>
      <c r="BS17" s="256" t="str">
        <f>IF(ISBLANK(Výsledky!$PT$3),"",Výsledky!PT35)</f>
        <v/>
      </c>
      <c r="BT17" s="256" t="str">
        <f>IF(ISBLANK(Výsledky!$QA$3),"",Výsledky!QA35)</f>
        <v/>
      </c>
      <c r="BU17" s="256" t="str">
        <f>IF(ISBLANK(Výsledky!$QH$3),"",Výsledky!QH35)</f>
        <v/>
      </c>
      <c r="BV17" s="256" t="str">
        <f>IF(ISBLANK(Výsledky!$QO$3),"",Výsledky!QO35)</f>
        <v/>
      </c>
      <c r="BW17" s="291" t="str">
        <f>IF(ISBLANK(Výsledky!$QV$3),"",Výsledky!QV35)</f>
        <v/>
      </c>
      <c r="BX17" s="49"/>
      <c r="BY17" s="122"/>
      <c r="BZ17" s="49"/>
      <c r="CA17" s="122"/>
      <c r="CB17" s="371"/>
      <c r="CC17" s="371"/>
      <c r="CD17" s="371"/>
      <c r="CE17" s="371"/>
      <c r="CF17" s="371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Tipy!A49</f>
        <v>3</v>
      </c>
      <c r="D18" s="242" t="str">
        <f>IF(Tipy!B49="","",Tipy!B49)</f>
        <v>ninetysix8</v>
      </c>
      <c r="E18" s="51">
        <f>SUM(F18:J18)</f>
        <v>1360</v>
      </c>
      <c r="F18" s="246">
        <f>IF(ISBLANK(Výsledky!$I$3),"-",SUM(K18:O18,Q18,S18,U18,V18,X18,Z18,AB18,AC18,AE18:AG18,AI18,AK18:AM18,AP18,AS18:AU18,AW18,AY18,BB18,BD18,BG18:BJ18,BL18,BO18,BP18,BR18,BT18,BU18))</f>
        <v>900</v>
      </c>
      <c r="G18" s="267">
        <f>IF(ISBLANK(Výsledky!$AY$3),"-",SUM(P18,T18,W18,AA18,AD18,AH18,AV18,AX18,BC18,BE18,BK18,BM18,BQ18,BS18,BV18))</f>
        <v>170</v>
      </c>
      <c r="H18" s="268">
        <f>IF(ISBLANK(Výsledky!$BM$3),"-",SUM(R18,Y18,AJ18,AO18,AQ18,AZ18))</f>
        <v>160</v>
      </c>
      <c r="I18" s="247">
        <f>IF(ISBLANK(Výsledky!$GI$3),"-",SUM(AN18,AR18,BA18,BF18,BN18,BW18))</f>
        <v>130</v>
      </c>
      <c r="J18" s="262" t="str">
        <f>IF(ISBLANK(Výsledky!$I$3),"",Výsledky!I55)</f>
        <v>-</v>
      </c>
      <c r="K18" s="265">
        <f>IF(ISBLANK(Výsledky!$P$3),"",Výsledky!P55)</f>
        <v>20</v>
      </c>
      <c r="L18" s="266">
        <f>IF(ISBLANK(Výsledky!$W$3),"",Výsledky!W55)</f>
        <v>80</v>
      </c>
      <c r="M18" s="256">
        <f>IF(ISBLANK(Výsledky!$AD$3),"",Výsledky!AD55)</f>
        <v>20</v>
      </c>
      <c r="N18" s="256">
        <f>IF(ISBLANK(Výsledky!$AK$3),"",Výsledky!AK55)</f>
        <v>50</v>
      </c>
      <c r="O18" s="256">
        <f>IF(ISBLANK(Výsledky!$AR$3),"",Výsledky!AR55)</f>
        <v>50</v>
      </c>
      <c r="P18" s="256">
        <f>IF(ISBLANK(Výsledky!$AY$3),"",Výsledky!AY55)</f>
        <v>30</v>
      </c>
      <c r="Q18" s="256">
        <f>IF(ISBLANK(Výsledky!$BF$3),"",Výsledky!BF55)</f>
        <v>50</v>
      </c>
      <c r="R18" s="256">
        <f>IF(ISBLANK(Výsledky!$BM$3),"",Výsledky!BM55)</f>
        <v>50</v>
      </c>
      <c r="S18" s="256">
        <f>IF(ISBLANK(Výsledky!$BT$3),"",Výsledky!BT55)</f>
        <v>0</v>
      </c>
      <c r="T18" s="256">
        <f>IF(ISBLANK(Výsledky!$CA$3),"",Výsledky!CA55)</f>
        <v>20</v>
      </c>
      <c r="U18" s="256">
        <f>IF(ISBLANK(Výsledky!$CH$3),"",Výsledky!CH55)</f>
        <v>0</v>
      </c>
      <c r="V18" s="256">
        <f>IF(ISBLANK(Výsledky!$CO$3),"",Výsledky!CO55)</f>
        <v>40</v>
      </c>
      <c r="W18" s="256">
        <f>IF(ISBLANK(Výsledky!$CV$3),"",Výsledky!CV55)</f>
        <v>40</v>
      </c>
      <c r="X18" s="256">
        <f>IF(ISBLANK(Výsledky!$DC$3),"",Výsledky!DC55)</f>
        <v>80</v>
      </c>
      <c r="Y18" s="256">
        <f>IF(ISBLANK(Výsledky!$DJ$3),"",Výsledky!DJ55)</f>
        <v>40</v>
      </c>
      <c r="Z18" s="256">
        <f>IF(ISBLANK(Výsledky!$DQ$3),"",Výsledky!DQ55)</f>
        <v>0</v>
      </c>
      <c r="AA18" s="256">
        <f>IF(ISBLANK(Výsledky!$DX$3),"",Výsledky!DX55)</f>
        <v>0</v>
      </c>
      <c r="AB18" s="256">
        <f>IF(ISBLANK(Výsledky!$EE$3),"",Výsledky!EE55)</f>
        <v>40</v>
      </c>
      <c r="AC18" s="256">
        <f>IF(ISBLANK(Výsledky!$EL$3),"",Výsledky!EL55)</f>
        <v>0</v>
      </c>
      <c r="AD18" s="256">
        <f>IF(ISBLANK(Výsledky!$ES$3),"",Výsledky!ES55)</f>
        <v>60</v>
      </c>
      <c r="AE18" s="256">
        <f>IF(ISBLANK(Výsledky!$EZ$3),"",Výsledky!EZ55)</f>
        <v>20</v>
      </c>
      <c r="AF18" s="256">
        <f>IF(ISBLANK(Výsledky!$FG$3),"",Výsledky!FG55)</f>
        <v>20</v>
      </c>
      <c r="AG18" s="256">
        <f>IF(ISBLANK(Výsledky!$FN$3),"",Výsledky!FN55)</f>
        <v>70</v>
      </c>
      <c r="AH18" s="256">
        <f>IF(ISBLANK(Výsledky!$FU$3),"",Výsledky!FU55)</f>
        <v>20</v>
      </c>
      <c r="AI18" s="256">
        <f>IF(ISBLANK(Výsledky!$GB$3),"",Výsledky!GB55)</f>
        <v>0</v>
      </c>
      <c r="AJ18" s="256">
        <f>IF(ISBLANK(Výsledky!$GI$3),"",Výsledky!GI55)</f>
        <v>50</v>
      </c>
      <c r="AK18" s="256">
        <f>IF(ISBLANK(Výsledky!$GP$3),"",Výsledky!GP55)</f>
        <v>50</v>
      </c>
      <c r="AL18" s="256">
        <f>IF(ISBLANK(Výsledky!$GW$3),"",Výsledky!GW55)</f>
        <v>60</v>
      </c>
      <c r="AM18" s="256">
        <f>IF(ISBLANK(Výsledky!$HD$3),"",Výsledky!HD55)</f>
        <v>40</v>
      </c>
      <c r="AN18" s="256">
        <f>IF(ISBLANK(Výsledky!$HK$3),"",Výsledky!HK55)</f>
        <v>40</v>
      </c>
      <c r="AO18" s="256">
        <f>IF(ISBLANK(Výsledky!$HR$3),"",Výsledky!HR55)</f>
        <v>20</v>
      </c>
      <c r="AP18" s="256">
        <f>IF(ISBLANK(Výsledky!$HY$3),"",Výsledky!HY55)</f>
        <v>50</v>
      </c>
      <c r="AQ18" s="256">
        <f>IF(ISBLANK(Výsledky!$IF$3),"",Výsledky!IF55)</f>
        <v>0</v>
      </c>
      <c r="AR18" s="256">
        <f>IF(ISBLANK(Výsledky!$IM$3),"",Výsledky!IM55)</f>
        <v>60</v>
      </c>
      <c r="AS18" s="256">
        <f>IF(ISBLANK(Výsledky!$IT$3),"",Výsledky!IT55)</f>
        <v>30</v>
      </c>
      <c r="AT18" s="256">
        <f>IF(ISBLANK(Výsledky!$JA$3),"",Výsledky!JA55)</f>
        <v>0</v>
      </c>
      <c r="AU18" s="256">
        <f>IF(ISBLANK(Výsledky!$JH$3),"",Výsledky!JH55)</f>
        <v>40</v>
      </c>
      <c r="AV18" s="256" t="str">
        <f>IF(ISBLANK(Výsledky!$JO$3),"",Výsledky!JO55)</f>
        <v/>
      </c>
      <c r="AW18" s="256">
        <f>IF(ISBLANK(Výsledky!$JV$3),"",Výsledky!JV55)</f>
        <v>40</v>
      </c>
      <c r="AX18" s="256" t="str">
        <f>IF(ISBLANK(Výsledky!$KC$3),"",Výsledky!KC55)</f>
        <v/>
      </c>
      <c r="AY18" s="256">
        <f>IF(ISBLANK(Výsledky!$KJ$3),"",Výsledky!KJ55)</f>
        <v>50</v>
      </c>
      <c r="AZ18" s="256">
        <f>IF(ISBLANK(Výsledky!$KQ$3),"",Výsledky!KQ55)</f>
        <v>0</v>
      </c>
      <c r="BA18" s="256">
        <f>IF(ISBLANK(Výsledky!$KX$3),"",Výsledky!KX55)</f>
        <v>30</v>
      </c>
      <c r="BB18" s="256" t="str">
        <f>IF(ISBLANK(Výsledky!$LE$3),"",Výsledky!LE55)</f>
        <v/>
      </c>
      <c r="BC18" s="256" t="str">
        <f>IF(ISBLANK(Výsledky!$LL$3),"",Výsledky!LL55)</f>
        <v/>
      </c>
      <c r="BD18" s="256" t="str">
        <f>IF(ISBLANK(Výsledky!$LS$3),"",Výsledky!LS55)</f>
        <v/>
      </c>
      <c r="BE18" s="256" t="str">
        <f>IF(ISBLANK(Výsledky!$LZ$3),"",Výsledky!LZ55)</f>
        <v/>
      </c>
      <c r="BF18" s="256" t="str">
        <f>IF(ISBLANK(Výsledky!$MG$3),"",Výsledky!MG55)</f>
        <v/>
      </c>
      <c r="BG18" s="256" t="str">
        <f>IF(ISBLANK(Výsledky!$MN$3),"",Výsledky!MN55)</f>
        <v/>
      </c>
      <c r="BH18" s="256" t="str">
        <f>IF(ISBLANK(Výsledky!$MU$3),"",Výsledky!MU55)</f>
        <v/>
      </c>
      <c r="BI18" s="256" t="str">
        <f>IF(ISBLANK(Výsledky!$NB$3),"",Výsledky!NB55)</f>
        <v/>
      </c>
      <c r="BJ18" s="256" t="str">
        <f>IF(ISBLANK(Výsledky!$NI$3),"",Výsledky!NI55)</f>
        <v/>
      </c>
      <c r="BK18" s="256" t="str">
        <f>IF(ISBLANK(Výsledky!$NP$3),"",Výsledky!NP55)</f>
        <v/>
      </c>
      <c r="BL18" s="256" t="str">
        <f>IF(ISBLANK(Výsledky!$NW$3),"",Výsledky!NW55)</f>
        <v/>
      </c>
      <c r="BM18" s="256" t="str">
        <f>IF(ISBLANK(Výsledky!$OD$3),"",Výsledky!OD55)</f>
        <v/>
      </c>
      <c r="BN18" s="256" t="str">
        <f>IF(ISBLANK(Výsledky!$OK$3),"",Výsledky!OK55)</f>
        <v/>
      </c>
      <c r="BO18" s="256" t="str">
        <f>IF(ISBLANK(Výsledky!$OR$3),"",Výsledky!OR55)</f>
        <v/>
      </c>
      <c r="BP18" s="256" t="str">
        <f>IF(ISBLANK(Výsledky!$OY$3),"",Výsledky!OY55)</f>
        <v/>
      </c>
      <c r="BQ18" s="256" t="str">
        <f>IF(ISBLANK(Výsledky!$PF$3),"",Výsledky!PF55)</f>
        <v/>
      </c>
      <c r="BR18" s="256" t="str">
        <f>IF(ISBLANK(Výsledky!$PM$3),"",Výsledky!PM55)</f>
        <v/>
      </c>
      <c r="BS18" s="256" t="str">
        <f>IF(ISBLANK(Výsledky!$PT$3),"",Výsledky!PT55)</f>
        <v/>
      </c>
      <c r="BT18" s="256" t="str">
        <f>IF(ISBLANK(Výsledky!$QA$3),"",Výsledky!QA55)</f>
        <v/>
      </c>
      <c r="BU18" s="256" t="str">
        <f>IF(ISBLANK(Výsledky!$QH$3),"",Výsledky!QH55)</f>
        <v/>
      </c>
      <c r="BV18" s="256" t="str">
        <f>IF(ISBLANK(Výsledky!$QO$3),"",Výsledky!QO55)</f>
        <v/>
      </c>
      <c r="BW18" s="291" t="str">
        <f>IF(ISBLANK(Výsledky!$QV$3),"",Výsledky!QV55)</f>
        <v/>
      </c>
      <c r="BX18" s="49"/>
      <c r="BY18" s="122"/>
      <c r="BZ18" s="49"/>
      <c r="CA18" s="122"/>
      <c r="CB18" s="371"/>
      <c r="CC18" s="371"/>
      <c r="CD18" s="371"/>
      <c r="CE18" s="371"/>
      <c r="CF18" s="371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Tipy!A63</f>
        <v>26</v>
      </c>
      <c r="D19" s="242" t="str">
        <f>IF(Tipy!B63="","",Tipy!B63)</f>
        <v>Slavo</v>
      </c>
      <c r="E19" s="51">
        <f>SUM(F19:J19)</f>
        <v>1360</v>
      </c>
      <c r="F19" s="246">
        <f>IF(ISBLANK(Výsledky!$I$3),"-",SUM(K19:O19,Q19,S19,U19,V19,X19,Z19,AB19,AC19,AE19:AG19,AI19,AK19:AM19,AP19,AS19:AU19,AW19,AY19,BB19,BD19,BG19:BJ19,BL19,BO19,BP19,BR19,BT19,BU19))</f>
        <v>920</v>
      </c>
      <c r="G19" s="267">
        <f>IF(ISBLANK(Výsledky!$AY$3),"-",SUM(P19,T19,W19,AA19,AD19,AH19,AV19,AX19,BC19,BE19,BK19,BM19,BQ19,BS19,BV19))</f>
        <v>230</v>
      </c>
      <c r="H19" s="268">
        <f>IF(ISBLANK(Výsledky!$BM$3),"-",SUM(R19,Y19,AJ19,AO19,AQ19,AZ19))</f>
        <v>140</v>
      </c>
      <c r="I19" s="247">
        <f>IF(ISBLANK(Výsledky!$GI$3),"-",SUM(AN19,AR19,BA19,BF19,BN19,BW19))</f>
        <v>70</v>
      </c>
      <c r="J19" s="262" t="str">
        <f>IF(ISBLANK(Výsledky!$I$3),"",Výsledky!I68)</f>
        <v>-</v>
      </c>
      <c r="K19" s="265">
        <f>IF(ISBLANK(Výsledky!$P$3),"",Výsledky!P69)</f>
        <v>20</v>
      </c>
      <c r="L19" s="266">
        <f>IF(ISBLANK(Výsledky!$W$3),"",Výsledky!W69)</f>
        <v>40</v>
      </c>
      <c r="M19" s="256">
        <f>IF(ISBLANK(Výsledky!$AD$3),"",Výsledky!AD69)</f>
        <v>50</v>
      </c>
      <c r="N19" s="256">
        <f>IF(ISBLANK(Výsledky!$AK$3),"",Výsledky!AK69)</f>
        <v>30</v>
      </c>
      <c r="O19" s="256">
        <f>IF(ISBLANK(Výsledky!$AR$3),"",Výsledky!AR69)</f>
        <v>50</v>
      </c>
      <c r="P19" s="256">
        <f>IF(ISBLANK(Výsledky!$AY$3),"",Výsledky!AY69)</f>
        <v>80</v>
      </c>
      <c r="Q19" s="256">
        <f>IF(ISBLANK(Výsledky!$BF$3),"",Výsledky!BF69)</f>
        <v>80</v>
      </c>
      <c r="R19" s="256">
        <f>IF(ISBLANK(Výsledky!$BM$3),"",Výsledky!BM69)</f>
        <v>30</v>
      </c>
      <c r="S19" s="256">
        <f>IF(ISBLANK(Výsledky!$BT$3),"",Výsledky!BT69)</f>
        <v>0</v>
      </c>
      <c r="T19" s="256">
        <f>IF(ISBLANK(Výsledky!$CA$3),"",Výsledky!CA69)</f>
        <v>20</v>
      </c>
      <c r="U19" s="256">
        <f>IF(ISBLANK(Výsledky!$CH$3),"",Výsledky!CH69)</f>
        <v>20</v>
      </c>
      <c r="V19" s="256">
        <f>IF(ISBLANK(Výsledky!$CO$3),"",Výsledky!CO69)</f>
        <v>80</v>
      </c>
      <c r="W19" s="256">
        <f>IF(ISBLANK(Výsledky!$CV$3),"",Výsledky!CV69)</f>
        <v>80</v>
      </c>
      <c r="X19" s="256">
        <f>IF(ISBLANK(Výsledky!$DC$3),"",Výsledky!DC69)</f>
        <v>50</v>
      </c>
      <c r="Y19" s="256">
        <f>IF(ISBLANK(Výsledky!$DJ$3),"",Výsledky!DJ69)</f>
        <v>50</v>
      </c>
      <c r="Z19" s="256">
        <f>IF(ISBLANK(Výsledky!$DQ$3),"",Výsledky!DQ69)</f>
        <v>0</v>
      </c>
      <c r="AA19" s="256">
        <f>IF(ISBLANK(Výsledky!$DX$3),"",Výsledky!DX69)</f>
        <v>0</v>
      </c>
      <c r="AB19" s="256">
        <f>IF(ISBLANK(Výsledky!$EE$3),"",Výsledky!EE69)</f>
        <v>70</v>
      </c>
      <c r="AC19" s="256">
        <f>IF(ISBLANK(Výsledky!$EL$3),"",Výsledky!EL69)</f>
        <v>0</v>
      </c>
      <c r="AD19" s="256">
        <f>IF(ISBLANK(Výsledky!$ES$3),"",Výsledky!ES69)</f>
        <v>50</v>
      </c>
      <c r="AE19" s="256">
        <f>IF(ISBLANK(Výsledky!$EZ$3),"",Výsledky!EZ69)</f>
        <v>40</v>
      </c>
      <c r="AF19" s="256">
        <f>IF(ISBLANK(Výsledky!$FG$3),"",Výsledky!FG69)</f>
        <v>20</v>
      </c>
      <c r="AG19" s="256">
        <f>IF(ISBLANK(Výsledky!$FN$3),"",Výsledky!FN69)</f>
        <v>50</v>
      </c>
      <c r="AH19" s="256" t="str">
        <f>IF(ISBLANK(Výsledky!$FU$3),"",Výsledky!FU69)</f>
        <v>-</v>
      </c>
      <c r="AI19" s="256">
        <f>IF(ISBLANK(Výsledky!$GB$3),"",Výsledky!GB69)</f>
        <v>0</v>
      </c>
      <c r="AJ19" s="256">
        <f>IF(ISBLANK(Výsledky!$GI$3),"",Výsledky!GI69)</f>
        <v>20</v>
      </c>
      <c r="AK19" s="256">
        <f>IF(ISBLANK(Výsledky!$GP$3),"",Výsledky!GP69)</f>
        <v>50</v>
      </c>
      <c r="AL19" s="256">
        <f>IF(ISBLANK(Výsledky!$GW$3),"",Výsledky!GW69)</f>
        <v>30</v>
      </c>
      <c r="AM19" s="256">
        <f>IF(ISBLANK(Výsledky!$HD$3),"",Výsledky!HD69)</f>
        <v>40</v>
      </c>
      <c r="AN19" s="256">
        <f>IF(ISBLANK(Výsledky!$HK$3),"",Výsledky!HK69)</f>
        <v>20</v>
      </c>
      <c r="AO19" s="256">
        <f>IF(ISBLANK(Výsledky!$HR$3),"",Výsledky!HR69)</f>
        <v>40</v>
      </c>
      <c r="AP19" s="256">
        <f>IF(ISBLANK(Výsledky!$HY$3),"",Výsledky!HY69)</f>
        <v>60</v>
      </c>
      <c r="AQ19" s="256">
        <f>IF(ISBLANK(Výsledky!$IF$3),"",Výsledky!IF69)</f>
        <v>0</v>
      </c>
      <c r="AR19" s="256">
        <f>IF(ISBLANK(Výsledky!$IM$3),"",Výsledky!IM69)</f>
        <v>20</v>
      </c>
      <c r="AS19" s="256">
        <f>IF(ISBLANK(Výsledky!$IT$3),"",Výsledky!IT69)</f>
        <v>20</v>
      </c>
      <c r="AT19" s="256">
        <f>IF(ISBLANK(Výsledky!$JA$3),"",Výsledky!JA69)</f>
        <v>0</v>
      </c>
      <c r="AU19" s="256">
        <f>IF(ISBLANK(Výsledky!$JH$3),"",Výsledky!JH69)</f>
        <v>80</v>
      </c>
      <c r="AV19" s="256" t="str">
        <f>IF(ISBLANK(Výsledky!$JO$3),"",Výsledky!JO69)</f>
        <v/>
      </c>
      <c r="AW19" s="256" t="str">
        <f>IF(ISBLANK(Výsledky!$JV$3),"",Výsledky!JV69)</f>
        <v>-</v>
      </c>
      <c r="AX19" s="256" t="str">
        <f>IF(ISBLANK(Výsledky!$KC$3),"",Výsledky!KC69)</f>
        <v/>
      </c>
      <c r="AY19" s="256">
        <f>IF(ISBLANK(Výsledky!$KJ$3),"",Výsledky!KJ69)</f>
        <v>40</v>
      </c>
      <c r="AZ19" s="256">
        <f>IF(ISBLANK(Výsledky!$KQ$3),"",Výsledky!KQ69)</f>
        <v>0</v>
      </c>
      <c r="BA19" s="256">
        <f>IF(ISBLANK(Výsledky!$KX$3),"",Výsledky!KX69)</f>
        <v>30</v>
      </c>
      <c r="BB19" s="256" t="str">
        <f>IF(ISBLANK(Výsledky!$LE$3),"",Výsledky!LE69)</f>
        <v/>
      </c>
      <c r="BC19" s="256" t="str">
        <f>IF(ISBLANK(Výsledky!$LL$3),"",Výsledky!LL69)</f>
        <v/>
      </c>
      <c r="BD19" s="256" t="str">
        <f>IF(ISBLANK(Výsledky!$LS$3),"",Výsledky!LS69)</f>
        <v/>
      </c>
      <c r="BE19" s="256" t="str">
        <f>IF(ISBLANK(Výsledky!$LZ$3),"",Výsledky!LZ69)</f>
        <v/>
      </c>
      <c r="BF19" s="256" t="str">
        <f>IF(ISBLANK(Výsledky!$MG$3),"",Výsledky!MG69)</f>
        <v/>
      </c>
      <c r="BG19" s="256" t="str">
        <f>IF(ISBLANK(Výsledky!$MN$3),"",Výsledky!MN69)</f>
        <v/>
      </c>
      <c r="BH19" s="256" t="str">
        <f>IF(ISBLANK(Výsledky!$MU$3),"",Výsledky!MU69)</f>
        <v/>
      </c>
      <c r="BI19" s="256" t="str">
        <f>IF(ISBLANK(Výsledky!$NB$3),"",Výsledky!NB69)</f>
        <v/>
      </c>
      <c r="BJ19" s="256" t="str">
        <f>IF(ISBLANK(Výsledky!$NI$3),"",Výsledky!NI69)</f>
        <v/>
      </c>
      <c r="BK19" s="256" t="str">
        <f>IF(ISBLANK(Výsledky!$NP$3),"",Výsledky!NP69)</f>
        <v/>
      </c>
      <c r="BL19" s="256" t="str">
        <f>IF(ISBLANK(Výsledky!$NW$3),"",Výsledky!NW69)</f>
        <v/>
      </c>
      <c r="BM19" s="256" t="str">
        <f>IF(ISBLANK(Výsledky!$OD$3),"",Výsledky!OD69)</f>
        <v/>
      </c>
      <c r="BN19" s="256" t="str">
        <f>IF(ISBLANK(Výsledky!$OK$3),"",Výsledky!OK69)</f>
        <v/>
      </c>
      <c r="BO19" s="256" t="str">
        <f>IF(ISBLANK(Výsledky!$OR$3),"",Výsledky!OR69)</f>
        <v/>
      </c>
      <c r="BP19" s="256" t="str">
        <f>IF(ISBLANK(Výsledky!$OY$3),"",Výsledky!OY69)</f>
        <v/>
      </c>
      <c r="BQ19" s="256" t="str">
        <f>IF(ISBLANK(Výsledky!$PF$3),"",Výsledky!PF69)</f>
        <v/>
      </c>
      <c r="BR19" s="256" t="str">
        <f>IF(ISBLANK(Výsledky!$PM$3),"",Výsledky!PM69)</f>
        <v/>
      </c>
      <c r="BS19" s="256" t="str">
        <f>IF(ISBLANK(Výsledky!$PT$3),"",Výsledky!PT69)</f>
        <v/>
      </c>
      <c r="BT19" s="256" t="str">
        <f>IF(ISBLANK(Výsledky!$QA$3),"",Výsledky!QA69)</f>
        <v/>
      </c>
      <c r="BU19" s="256" t="str">
        <f>IF(ISBLANK(Výsledky!$QH$3),"",Výsledky!QH69)</f>
        <v/>
      </c>
      <c r="BV19" s="256" t="str">
        <f>IF(ISBLANK(Výsledky!$QO$3),"",Výsledky!QO69)</f>
        <v/>
      </c>
      <c r="BW19" s="291" t="str">
        <f>IF(ISBLANK(Výsledky!$QV$3),"",Výsledky!QV69)</f>
        <v/>
      </c>
      <c r="BX19" s="49"/>
      <c r="BY19" s="122"/>
      <c r="BZ19" s="49"/>
      <c r="CA19" s="122"/>
      <c r="CB19" s="371"/>
      <c r="CC19" s="371"/>
      <c r="CD19" s="371"/>
      <c r="CE19" s="371"/>
      <c r="CF19" s="371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Tipy!A6</f>
        <v>30</v>
      </c>
      <c r="D20" s="242" t="str">
        <f>IF(Tipy!B6="","",Tipy!B6)</f>
        <v>30milo</v>
      </c>
      <c r="E20" s="51">
        <f>SUM(F20:J20)</f>
        <v>1360</v>
      </c>
      <c r="F20" s="246">
        <f>IF(ISBLANK(Výsledky!$I$3),"-",SUM(K20:O20,Q20,S20,U20,V20,X20,Z20,AB20,AC20,AE20:AG20,AI20,AK20:AM20,AP20,AS20:AU20,AW20,AY20,BB20,BD20,BG20:BJ20,BL20,BO20,BP20,BR20,BT20,BU20))</f>
        <v>940</v>
      </c>
      <c r="G20" s="267">
        <f>IF(ISBLANK(Výsledky!$AY$3),"-",SUM(P20,T20,W20,AA20,AD20,AH20,AV20,AX20,BC20,BE20,BK20,BM20,BQ20,BS20,BV20))</f>
        <v>130</v>
      </c>
      <c r="H20" s="268">
        <f>IF(ISBLANK(Výsledky!$BM$3),"-",SUM(R20,Y20,AJ20,AO20,AQ20,AZ20))</f>
        <v>220</v>
      </c>
      <c r="I20" s="247">
        <f>IF(ISBLANK(Výsledky!$GI$3),"-",SUM(AN20,AR20,BA20,BF20,BN20,BW20))</f>
        <v>70</v>
      </c>
      <c r="J20" s="262" t="str">
        <f>IF(ISBLANK(Výsledky!$I$3),"",Výsledky!I12)</f>
        <v>-</v>
      </c>
      <c r="K20" s="265">
        <f>IF(ISBLANK(Výsledky!$P$3),"",Výsledky!P12)</f>
        <v>0</v>
      </c>
      <c r="L20" s="266">
        <f>IF(ISBLANK(Výsledky!$W$3),"",Výsledky!W12)</f>
        <v>40</v>
      </c>
      <c r="M20" s="256">
        <f>IF(ISBLANK(Výsledky!$AD$3),"",Výsledky!AD12)</f>
        <v>40</v>
      </c>
      <c r="N20" s="256">
        <f>IF(ISBLANK(Výsledky!$AK$3),"",Výsledky!AK12)</f>
        <v>20</v>
      </c>
      <c r="O20" s="256">
        <f>IF(ISBLANK(Výsledky!$AR$3),"",Výsledky!AR12)</f>
        <v>50</v>
      </c>
      <c r="P20" s="256">
        <f>IF(ISBLANK(Výsledky!$AY$3),"",Výsledky!AY12)</f>
        <v>40</v>
      </c>
      <c r="Q20" s="256">
        <f>IF(ISBLANK(Výsledky!$BF$3),"",Výsledky!BF12)</f>
        <v>50</v>
      </c>
      <c r="R20" s="256">
        <f>IF(ISBLANK(Výsledky!$BM$3),"",Výsledky!BM12)</f>
        <v>80</v>
      </c>
      <c r="S20" s="256">
        <f>IF(ISBLANK(Výsledky!$BT$3),"",Výsledky!BT12)</f>
        <v>0</v>
      </c>
      <c r="T20" s="256">
        <f>IF(ISBLANK(Výsledky!$CA$3),"",Výsledky!CA12)</f>
        <v>20</v>
      </c>
      <c r="U20" s="256">
        <f>IF(ISBLANK(Výsledky!$CH$3),"",Výsledky!CH12)</f>
        <v>30</v>
      </c>
      <c r="V20" s="256">
        <f>IF(ISBLANK(Výsledky!$CO$3),"",Výsledky!CO12)</f>
        <v>80</v>
      </c>
      <c r="W20" s="256">
        <f>IF(ISBLANK(Výsledky!$CV$3),"",Výsledky!CV12)</f>
        <v>50</v>
      </c>
      <c r="X20" s="256">
        <f>IF(ISBLANK(Výsledky!$DC$3),"",Výsledky!DC12)</f>
        <v>50</v>
      </c>
      <c r="Y20" s="256">
        <f>IF(ISBLANK(Výsledky!$DJ$3),"",Výsledky!DJ12)</f>
        <v>60</v>
      </c>
      <c r="Z20" s="256">
        <f>IF(ISBLANK(Výsledky!$DQ$3),"",Výsledky!DQ12)</f>
        <v>0</v>
      </c>
      <c r="AA20" s="256">
        <f>IF(ISBLANK(Výsledky!$DX$3),"",Výsledky!DX12)</f>
        <v>0</v>
      </c>
      <c r="AB20" s="256">
        <f>IF(ISBLANK(Výsledky!$EE$3),"",Výsledky!EE12)</f>
        <v>60</v>
      </c>
      <c r="AC20" s="256">
        <f>IF(ISBLANK(Výsledky!$EL$3),"",Výsledky!EL12)</f>
        <v>30</v>
      </c>
      <c r="AD20" s="256">
        <f>IF(ISBLANK(Výsledky!$ES$3),"",Výsledky!ES12)</f>
        <v>20</v>
      </c>
      <c r="AE20" s="256">
        <f>IF(ISBLANK(Výsledky!$EZ$3),"",Výsledky!EZ12)</f>
        <v>80</v>
      </c>
      <c r="AF20" s="256">
        <f>IF(ISBLANK(Výsledky!$FG$3),"",Výsledky!FG12)</f>
        <v>70</v>
      </c>
      <c r="AG20" s="256">
        <f>IF(ISBLANK(Výsledky!$FN$3),"",Výsledky!FN12)</f>
        <v>40</v>
      </c>
      <c r="AH20" s="256">
        <f>IF(ISBLANK(Výsledky!$FU$3),"",Výsledky!FU12)</f>
        <v>0</v>
      </c>
      <c r="AI20" s="256">
        <f>IF(ISBLANK(Výsledky!$GB$3),"",Výsledky!GB12)</f>
        <v>0</v>
      </c>
      <c r="AJ20" s="256">
        <f>IF(ISBLANK(Výsledky!$GI$3),"",Výsledky!GI12)</f>
        <v>20</v>
      </c>
      <c r="AK20" s="256">
        <f>IF(ISBLANK(Výsledky!$GP$3),"",Výsledky!GP12)</f>
        <v>0</v>
      </c>
      <c r="AL20" s="256">
        <f>IF(ISBLANK(Výsledky!$GW$3),"",Výsledky!GW12)</f>
        <v>40</v>
      </c>
      <c r="AM20" s="256">
        <f>IF(ISBLANK(Výsledky!$HD$3),"",Výsledky!HD12)</f>
        <v>60</v>
      </c>
      <c r="AN20" s="256">
        <f>IF(ISBLANK(Výsledky!$HK$3),"",Výsledky!HK12)</f>
        <v>20</v>
      </c>
      <c r="AO20" s="256">
        <f>IF(ISBLANK(Výsledky!$HR$3),"",Výsledky!HR12)</f>
        <v>40</v>
      </c>
      <c r="AP20" s="256">
        <f>IF(ISBLANK(Výsledky!$HY$3),"",Výsledky!HY12)</f>
        <v>40</v>
      </c>
      <c r="AQ20" s="256">
        <f>IF(ISBLANK(Výsledky!$IF$3),"",Výsledky!IF12)</f>
        <v>20</v>
      </c>
      <c r="AR20" s="256" t="str">
        <f>IF(ISBLANK(Výsledky!$IM$3),"",Výsledky!IM12)</f>
        <v>-</v>
      </c>
      <c r="AS20" s="256">
        <f>IF(ISBLANK(Výsledky!$IT$3),"",Výsledky!IT12)</f>
        <v>40</v>
      </c>
      <c r="AT20" s="256">
        <f>IF(ISBLANK(Výsledky!$JA$3),"",Výsledky!JA12)</f>
        <v>0</v>
      </c>
      <c r="AU20" s="256">
        <f>IF(ISBLANK(Výsledky!$JH$3),"",Výsledky!JH12)</f>
        <v>40</v>
      </c>
      <c r="AV20" s="256" t="str">
        <f>IF(ISBLANK(Výsledky!$JO$3),"",Výsledky!JO12)</f>
        <v/>
      </c>
      <c r="AW20" s="256">
        <f>IF(ISBLANK(Výsledky!$JV$3),"",Výsledky!JV12)</f>
        <v>40</v>
      </c>
      <c r="AX20" s="256" t="str">
        <f>IF(ISBLANK(Výsledky!$KC$3),"",Výsledky!KC12)</f>
        <v/>
      </c>
      <c r="AY20" s="256">
        <f>IF(ISBLANK(Výsledky!$KJ$3),"",Výsledky!KJ12)</f>
        <v>40</v>
      </c>
      <c r="AZ20" s="256">
        <f>IF(ISBLANK(Výsledky!$KQ$3),"",Výsledky!KQ12)</f>
        <v>0</v>
      </c>
      <c r="BA20" s="256">
        <f>IF(ISBLANK(Výsledky!$KX$3),"",Výsledky!KX12)</f>
        <v>50</v>
      </c>
      <c r="BB20" s="256" t="str">
        <f>IF(ISBLANK(Výsledky!$LE$3),"",Výsledky!LE12)</f>
        <v/>
      </c>
      <c r="BC20" s="256" t="str">
        <f>IF(ISBLANK(Výsledky!$LL$3),"",Výsledky!LL12)</f>
        <v/>
      </c>
      <c r="BD20" s="256" t="str">
        <f>IF(ISBLANK(Výsledky!$LS$3),"",Výsledky!LS12)</f>
        <v/>
      </c>
      <c r="BE20" s="256" t="str">
        <f>IF(ISBLANK(Výsledky!$LZ$3),"",Výsledky!LZ12)</f>
        <v/>
      </c>
      <c r="BF20" s="256" t="str">
        <f>IF(ISBLANK(Výsledky!$MG$3),"",Výsledky!MG12)</f>
        <v/>
      </c>
      <c r="BG20" s="256" t="str">
        <f>IF(ISBLANK(Výsledky!$MN$3),"",Výsledky!MN12)</f>
        <v/>
      </c>
      <c r="BH20" s="256" t="str">
        <f>IF(ISBLANK(Výsledky!$MU$3),"",Výsledky!MU12)</f>
        <v/>
      </c>
      <c r="BI20" s="256" t="str">
        <f>IF(ISBLANK(Výsledky!$NB$3),"",Výsledky!NB12)</f>
        <v/>
      </c>
      <c r="BJ20" s="256" t="str">
        <f>IF(ISBLANK(Výsledky!$NI$3),"",Výsledky!NI12)</f>
        <v/>
      </c>
      <c r="BK20" s="256" t="str">
        <f>IF(ISBLANK(Výsledky!$NP$3),"",Výsledky!NP12)</f>
        <v/>
      </c>
      <c r="BL20" s="256" t="str">
        <f>IF(ISBLANK(Výsledky!$NW$3),"",Výsledky!NW12)</f>
        <v/>
      </c>
      <c r="BM20" s="256" t="str">
        <f>IF(ISBLANK(Výsledky!$OD$3),"",Výsledky!OD12)</f>
        <v/>
      </c>
      <c r="BN20" s="256" t="str">
        <f>IF(ISBLANK(Výsledky!$OK$3),"",Výsledky!OK12)</f>
        <v/>
      </c>
      <c r="BO20" s="256" t="str">
        <f>IF(ISBLANK(Výsledky!$OR$3),"",Výsledky!OR12)</f>
        <v/>
      </c>
      <c r="BP20" s="256" t="str">
        <f>IF(ISBLANK(Výsledky!$OY$3),"",Výsledky!OY12)</f>
        <v/>
      </c>
      <c r="BQ20" s="256" t="str">
        <f>IF(ISBLANK(Výsledky!$PF$3),"",Výsledky!PF12)</f>
        <v/>
      </c>
      <c r="BR20" s="256" t="str">
        <f>IF(ISBLANK(Výsledky!$PM$3),"",Výsledky!PM12)</f>
        <v/>
      </c>
      <c r="BS20" s="256" t="str">
        <f>IF(ISBLANK(Výsledky!$PT$3),"",Výsledky!PT12)</f>
        <v/>
      </c>
      <c r="BT20" s="256" t="str">
        <f>IF(ISBLANK(Výsledky!$QA$3),"",Výsledky!QA12)</f>
        <v/>
      </c>
      <c r="BU20" s="256" t="str">
        <f>IF(ISBLANK(Výsledky!$QH$3),"",Výsledky!QH12)</f>
        <v/>
      </c>
      <c r="BV20" s="256" t="str">
        <f>IF(ISBLANK(Výsledky!$QO$3),"",Výsledky!QO12)</f>
        <v/>
      </c>
      <c r="BW20" s="291" t="str">
        <f>IF(ISBLANK(Výsledky!$QV$3),"",Výsledky!QV12)</f>
        <v/>
      </c>
      <c r="BX20" s="49"/>
      <c r="BY20" s="122"/>
      <c r="BZ20" s="49"/>
      <c r="CA20" s="122"/>
      <c r="CB20" s="371"/>
      <c r="CC20" s="371"/>
      <c r="CD20" s="371"/>
      <c r="CE20" s="371"/>
      <c r="CF20" s="371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Tipy!A27</f>
        <v>13</v>
      </c>
      <c r="D21" s="242" t="str">
        <f>IF(Tipy!B27="","",Tipy!B27)</f>
        <v>Jymi</v>
      </c>
      <c r="E21" s="51">
        <f>SUM(F21:J21)</f>
        <v>1340</v>
      </c>
      <c r="F21" s="246">
        <f>IF(ISBLANK(Výsledky!$I$3),"-",SUM(K21:O21,Q21,S21,U21,V21,X21,Z21,AB21,AC21,AE21:AG21,AI21,AK21:AM21,AP21,AS21:AU21,AW21,AY21,BB21,BD21,BG21:BJ21,BL21,BO21,BP21,BR21,BT21,BU21))</f>
        <v>930</v>
      </c>
      <c r="G21" s="267">
        <f>IF(ISBLANK(Výsledky!$AY$3),"-",SUM(P21,T21,W21,AA21,AD21,AH21,AV21,AX21,BC21,BE21,BK21,BM21,BQ21,BS21,BV21))</f>
        <v>160</v>
      </c>
      <c r="H21" s="268">
        <f>IF(ISBLANK(Výsledky!$BM$3),"-",SUM(R21,Y21,AJ21,AO21,AQ21,AZ21))</f>
        <v>160</v>
      </c>
      <c r="I21" s="247">
        <f>IF(ISBLANK(Výsledky!$GI$3),"-",SUM(AN21,AR21,BA21,BF21,BN21,BW21))</f>
        <v>90</v>
      </c>
      <c r="J21" s="262" t="str">
        <f>IF(ISBLANK(Výsledky!$I$3),"",Výsledky!I33)</f>
        <v>-</v>
      </c>
      <c r="K21" s="265">
        <f>IF(ISBLANK(Výsledky!$P$3),"",Výsledky!P33)</f>
        <v>20</v>
      </c>
      <c r="L21" s="266">
        <f>IF(ISBLANK(Výsledky!$W$3),"",Výsledky!W33)</f>
        <v>80</v>
      </c>
      <c r="M21" s="256">
        <f>IF(ISBLANK(Výsledky!$AD$3),"",Výsledky!AD33)</f>
        <v>50</v>
      </c>
      <c r="N21" s="256">
        <f>IF(ISBLANK(Výsledky!$AK$3),"",Výsledky!AK33)</f>
        <v>0</v>
      </c>
      <c r="O21" s="256">
        <f>IF(ISBLANK(Výsledky!$AR$3),"",Výsledky!AR33)</f>
        <v>0</v>
      </c>
      <c r="P21" s="256">
        <f>IF(ISBLANK(Výsledky!$AY$3),"",Výsledky!AY33)</f>
        <v>20</v>
      </c>
      <c r="Q21" s="256">
        <f>IF(ISBLANK(Výsledky!$BF$3),"",Výsledky!BF33)</f>
        <v>50</v>
      </c>
      <c r="R21" s="256">
        <f>IF(ISBLANK(Výsledky!$BM$3),"",Výsledky!BM33)</f>
        <v>40</v>
      </c>
      <c r="S21" s="256">
        <f>IF(ISBLANK(Výsledky!$BT$3),"",Výsledky!BT33)</f>
        <v>10</v>
      </c>
      <c r="T21" s="256">
        <f>IF(ISBLANK(Výsledky!$CA$3),"",Výsledky!CA33)</f>
        <v>20</v>
      </c>
      <c r="U21" s="256">
        <f>IF(ISBLANK(Výsledky!$CH$3),"",Výsledky!CH33)</f>
        <v>0</v>
      </c>
      <c r="V21" s="256">
        <f>IF(ISBLANK(Výsledky!$CO$3),"",Výsledky!CO33)</f>
        <v>40</v>
      </c>
      <c r="W21" s="256">
        <f>IF(ISBLANK(Výsledky!$CV$3),"",Výsledky!CV33)</f>
        <v>40</v>
      </c>
      <c r="X21" s="256">
        <f>IF(ISBLANK(Výsledky!$DC$3),"",Výsledky!DC33)</f>
        <v>70</v>
      </c>
      <c r="Y21" s="256">
        <f>IF(ISBLANK(Výsledky!$DJ$3),"",Výsledky!DJ33)</f>
        <v>50</v>
      </c>
      <c r="Z21" s="256">
        <f>IF(ISBLANK(Výsledky!$DQ$3),"",Výsledky!DQ33)</f>
        <v>0</v>
      </c>
      <c r="AA21" s="256" t="str">
        <f>IF(ISBLANK(Výsledky!$DX$3),"",Výsledky!DX33)</f>
        <v>-</v>
      </c>
      <c r="AB21" s="256">
        <f>IF(ISBLANK(Výsledky!$EE$3),"",Výsledky!EE33)</f>
        <v>50</v>
      </c>
      <c r="AC21" s="256">
        <f>IF(ISBLANK(Výsledky!$EL$3),"",Výsledky!EL33)</f>
        <v>20</v>
      </c>
      <c r="AD21" s="256">
        <f>IF(ISBLANK(Výsledky!$ES$3),"",Výsledky!ES33)</f>
        <v>80</v>
      </c>
      <c r="AE21" s="256">
        <f>IF(ISBLANK(Výsledky!$EZ$3),"",Výsledky!EZ33)</f>
        <v>20</v>
      </c>
      <c r="AF21" s="256">
        <f>IF(ISBLANK(Výsledky!$FG$3),"",Výsledky!FG33)</f>
        <v>20</v>
      </c>
      <c r="AG21" s="256">
        <f>IF(ISBLANK(Výsledky!$FN$3),"",Výsledky!FN33)</f>
        <v>50</v>
      </c>
      <c r="AH21" s="256">
        <f>IF(ISBLANK(Výsledky!$FU$3),"",Výsledky!FU33)</f>
        <v>0</v>
      </c>
      <c r="AI21" s="256">
        <f>IF(ISBLANK(Výsledky!$GB$3),"",Výsledky!GB33)</f>
        <v>0</v>
      </c>
      <c r="AJ21" s="256" t="str">
        <f>IF(ISBLANK(Výsledky!$GI$3),"",Výsledky!GI33)</f>
        <v>-</v>
      </c>
      <c r="AK21" s="256">
        <f>IF(ISBLANK(Výsledky!$GP$3),"",Výsledky!GP33)</f>
        <v>110</v>
      </c>
      <c r="AL21" s="256">
        <f>IF(ISBLANK(Výsledky!$GW$3),"",Výsledky!GW33)</f>
        <v>20</v>
      </c>
      <c r="AM21" s="256">
        <f>IF(ISBLANK(Výsledky!$HD$3),"",Výsledky!HD33)</f>
        <v>40</v>
      </c>
      <c r="AN21" s="256">
        <f>IF(ISBLANK(Výsledky!$HK$3),"",Výsledky!HK33)</f>
        <v>30</v>
      </c>
      <c r="AO21" s="256">
        <f>IF(ISBLANK(Výsledky!$HR$3),"",Výsledky!HR33)</f>
        <v>50</v>
      </c>
      <c r="AP21" s="256">
        <f>IF(ISBLANK(Výsledky!$HY$3),"",Výsledky!HY33)</f>
        <v>50</v>
      </c>
      <c r="AQ21" s="256">
        <f>IF(ISBLANK(Výsledky!$IF$3),"",Výsledky!IF33)</f>
        <v>20</v>
      </c>
      <c r="AR21" s="256">
        <f>IF(ISBLANK(Výsledky!$IM$3),"",Výsledky!IM33)</f>
        <v>40</v>
      </c>
      <c r="AS21" s="256">
        <f>IF(ISBLANK(Výsledky!$IT$3),"",Výsledky!IT33)</f>
        <v>70</v>
      </c>
      <c r="AT21" s="256">
        <f>IF(ISBLANK(Výsledky!$JA$3),"",Výsledky!JA33)</f>
        <v>0</v>
      </c>
      <c r="AU21" s="256">
        <f>IF(ISBLANK(Výsledky!$JH$3),"",Výsledky!JH33)</f>
        <v>80</v>
      </c>
      <c r="AV21" s="256" t="str">
        <f>IF(ISBLANK(Výsledky!$JO$3),"",Výsledky!JO33)</f>
        <v/>
      </c>
      <c r="AW21" s="256">
        <f>IF(ISBLANK(Výsledky!$JV$3),"",Výsledky!JV33)</f>
        <v>20</v>
      </c>
      <c r="AX21" s="256" t="str">
        <f>IF(ISBLANK(Výsledky!$KC$3),"",Výsledky!KC33)</f>
        <v/>
      </c>
      <c r="AY21" s="256">
        <f>IF(ISBLANK(Výsledky!$KJ$3),"",Výsledky!KJ33)</f>
        <v>60</v>
      </c>
      <c r="AZ21" s="256">
        <f>IF(ISBLANK(Výsledky!$KQ$3),"",Výsledky!KQ33)</f>
        <v>0</v>
      </c>
      <c r="BA21" s="256">
        <f>IF(ISBLANK(Výsledky!$KX$3),"",Výsledky!KX33)</f>
        <v>20</v>
      </c>
      <c r="BB21" s="256" t="str">
        <f>IF(ISBLANK(Výsledky!$LE$3),"",Výsledky!LE33)</f>
        <v/>
      </c>
      <c r="BC21" s="256" t="str">
        <f>IF(ISBLANK(Výsledky!$LL$3),"",Výsledky!LL33)</f>
        <v/>
      </c>
      <c r="BD21" s="256" t="str">
        <f>IF(ISBLANK(Výsledky!$LS$3),"",Výsledky!LS33)</f>
        <v/>
      </c>
      <c r="BE21" s="256" t="str">
        <f>IF(ISBLANK(Výsledky!$LZ$3),"",Výsledky!LZ33)</f>
        <v/>
      </c>
      <c r="BF21" s="256" t="str">
        <f>IF(ISBLANK(Výsledky!$MG$3),"",Výsledky!MG33)</f>
        <v/>
      </c>
      <c r="BG21" s="256" t="str">
        <f>IF(ISBLANK(Výsledky!$MN$3),"",Výsledky!MN33)</f>
        <v/>
      </c>
      <c r="BH21" s="256" t="str">
        <f>IF(ISBLANK(Výsledky!$MU$3),"",Výsledky!MU33)</f>
        <v/>
      </c>
      <c r="BI21" s="256" t="str">
        <f>IF(ISBLANK(Výsledky!$NB$3),"",Výsledky!NB33)</f>
        <v/>
      </c>
      <c r="BJ21" s="256" t="str">
        <f>IF(ISBLANK(Výsledky!$NI$3),"",Výsledky!NI33)</f>
        <v/>
      </c>
      <c r="BK21" s="256" t="str">
        <f>IF(ISBLANK(Výsledky!$NP$3),"",Výsledky!NP33)</f>
        <v/>
      </c>
      <c r="BL21" s="256" t="str">
        <f>IF(ISBLANK(Výsledky!$NW$3),"",Výsledky!NW33)</f>
        <v/>
      </c>
      <c r="BM21" s="256" t="str">
        <f>IF(ISBLANK(Výsledky!$OD$3),"",Výsledky!OD33)</f>
        <v/>
      </c>
      <c r="BN21" s="256" t="str">
        <f>IF(ISBLANK(Výsledky!$OK$3),"",Výsledky!OK33)</f>
        <v/>
      </c>
      <c r="BO21" s="256" t="str">
        <f>IF(ISBLANK(Výsledky!$OR$3),"",Výsledky!OR33)</f>
        <v/>
      </c>
      <c r="BP21" s="256" t="str">
        <f>IF(ISBLANK(Výsledky!$OY$3),"",Výsledky!OY33)</f>
        <v/>
      </c>
      <c r="BQ21" s="256" t="str">
        <f>IF(ISBLANK(Výsledky!$PF$3),"",Výsledky!PF33)</f>
        <v/>
      </c>
      <c r="BR21" s="256" t="str">
        <f>IF(ISBLANK(Výsledky!$PM$3),"",Výsledky!PM33)</f>
        <v/>
      </c>
      <c r="BS21" s="256" t="str">
        <f>IF(ISBLANK(Výsledky!$PT$3),"",Výsledky!PT33)</f>
        <v/>
      </c>
      <c r="BT21" s="256" t="str">
        <f>IF(ISBLANK(Výsledky!$QA$3),"",Výsledky!QA33)</f>
        <v/>
      </c>
      <c r="BU21" s="256" t="str">
        <f>IF(ISBLANK(Výsledky!$QH$3),"",Výsledky!QH33)</f>
        <v/>
      </c>
      <c r="BV21" s="256" t="str">
        <f>IF(ISBLANK(Výsledky!$QO$3),"",Výsledky!QO33)</f>
        <v/>
      </c>
      <c r="BW21" s="291" t="str">
        <f>IF(ISBLANK(Výsledky!$QV$3),"",Výsledky!QV33)</f>
        <v/>
      </c>
      <c r="BX21" s="49"/>
      <c r="BY21" s="122"/>
      <c r="BZ21" s="49"/>
      <c r="CA21" s="122"/>
      <c r="CB21" s="371"/>
      <c r="CC21" s="371"/>
      <c r="CD21" s="371"/>
      <c r="CE21" s="371"/>
      <c r="CF21" s="371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Tipy!A12</f>
        <v>48</v>
      </c>
      <c r="D22" s="242" t="str">
        <f>IF(Tipy!B12="","",Tipy!B12)</f>
        <v>Blakes</v>
      </c>
      <c r="E22" s="51">
        <f>SUM(F22:J22)</f>
        <v>1340</v>
      </c>
      <c r="F22" s="246">
        <f>IF(ISBLANK(Výsledky!$I$3),"-",SUM(K22:O22,Q22,S22,U22,V22,X22,Z22,AB22,AC22,AE22:AG22,AI22,AK22:AM22,AP22,AS22:AU22,AW22,AY22,BB22,BD22,BG22:BJ22,BL22,BO22,BP22,BR22,BT22,BU22))</f>
        <v>930</v>
      </c>
      <c r="G22" s="267">
        <f>IF(ISBLANK(Výsledky!$AY$3),"-",SUM(P22,T22,W22,AA22,AD22,AH22,AV22,AX22,BC22,BE22,BK22,BM22,BQ22,BS22,BV22))</f>
        <v>140</v>
      </c>
      <c r="H22" s="268">
        <f>IF(ISBLANK(Výsledky!$BM$3),"-",SUM(R22,Y22,AJ22,AO22,AQ22,AZ22))</f>
        <v>150</v>
      </c>
      <c r="I22" s="247">
        <f>IF(ISBLANK(Výsledky!$GI$3),"-",SUM(AN22,AR22,BA22,BF22,BN22,BW22))</f>
        <v>120</v>
      </c>
      <c r="J22" s="262" t="str">
        <f>IF(ISBLANK(Výsledky!$I$3),"",Výsledky!I18)</f>
        <v>-</v>
      </c>
      <c r="K22" s="265">
        <f>IF(ISBLANK(Výsledky!$P$3),"",Výsledky!P18)</f>
        <v>80</v>
      </c>
      <c r="L22" s="266">
        <f>IF(ISBLANK(Výsledky!$W$3),"",Výsledky!W18)</f>
        <v>80</v>
      </c>
      <c r="M22" s="256">
        <f>IF(ISBLANK(Výsledky!$AD$3),"",Výsledky!AD18)</f>
        <v>60</v>
      </c>
      <c r="N22" s="256">
        <f>IF(ISBLANK(Výsledky!$AK$3),"",Výsledky!AK18)</f>
        <v>20</v>
      </c>
      <c r="O22" s="256">
        <f>IF(ISBLANK(Výsledky!$AR$3),"",Výsledky!AR18)</f>
        <v>50</v>
      </c>
      <c r="P22" s="256">
        <f>IF(ISBLANK(Výsledky!$AY$3),"",Výsledky!AY18)</f>
        <v>30</v>
      </c>
      <c r="Q22" s="256" t="str">
        <f>IF(ISBLANK(Výsledky!$BF$3),"",Výsledky!BF18)</f>
        <v>-</v>
      </c>
      <c r="R22" s="256">
        <f>IF(ISBLANK(Výsledky!$BM$3),"",Výsledky!BM18)</f>
        <v>40</v>
      </c>
      <c r="S22" s="256">
        <f>IF(ISBLANK(Výsledky!$BT$3),"",Výsledky!BT18)</f>
        <v>0</v>
      </c>
      <c r="T22" s="256">
        <f>IF(ISBLANK(Výsledky!$CA$3),"",Výsledky!CA18)</f>
        <v>20</v>
      </c>
      <c r="U22" s="256">
        <f>IF(ISBLANK(Výsledky!$CH$3),"",Výsledky!CH18)</f>
        <v>10</v>
      </c>
      <c r="V22" s="256">
        <f>IF(ISBLANK(Výsledky!$CO$3),"",Výsledky!CO18)</f>
        <v>20</v>
      </c>
      <c r="W22" s="256">
        <f>IF(ISBLANK(Výsledky!$CV$3),"",Výsledky!CV18)</f>
        <v>40</v>
      </c>
      <c r="X22" s="256">
        <f>IF(ISBLANK(Výsledky!$DC$3),"",Výsledky!DC18)</f>
        <v>50</v>
      </c>
      <c r="Y22" s="256">
        <f>IF(ISBLANK(Výsledky!$DJ$3),"",Výsledky!DJ18)</f>
        <v>60</v>
      </c>
      <c r="Z22" s="256">
        <f>IF(ISBLANK(Výsledky!$DQ$3),"",Výsledky!DQ18)</f>
        <v>0</v>
      </c>
      <c r="AA22" s="256" t="str">
        <f>IF(ISBLANK(Výsledky!$DX$3),"",Výsledky!DX18)</f>
        <v>-</v>
      </c>
      <c r="AB22" s="256">
        <f>IF(ISBLANK(Výsledky!$EE$3),"",Výsledky!EE18)</f>
        <v>0</v>
      </c>
      <c r="AC22" s="256">
        <f>IF(ISBLANK(Výsledky!$EL$3),"",Výsledky!EL18)</f>
        <v>60</v>
      </c>
      <c r="AD22" s="256">
        <f>IF(ISBLANK(Výsledky!$ES$3),"",Výsledky!ES18)</f>
        <v>40</v>
      </c>
      <c r="AE22" s="256">
        <f>IF(ISBLANK(Výsledky!$EZ$3),"",Výsledky!EZ18)</f>
        <v>40</v>
      </c>
      <c r="AF22" s="256">
        <f>IF(ISBLANK(Výsledky!$FG$3),"",Výsledky!FG18)</f>
        <v>20</v>
      </c>
      <c r="AG22" s="256">
        <f>IF(ISBLANK(Výsledky!$FN$3),"",Výsledky!FN18)</f>
        <v>50</v>
      </c>
      <c r="AH22" s="256">
        <f>IF(ISBLANK(Výsledky!$FU$3),"",Výsledky!FU18)</f>
        <v>10</v>
      </c>
      <c r="AI22" s="256">
        <f>IF(ISBLANK(Výsledky!$GB$3),"",Výsledky!GB18)</f>
        <v>0</v>
      </c>
      <c r="AJ22" s="256">
        <f>IF(ISBLANK(Výsledky!$GI$3),"",Výsledky!GI18)</f>
        <v>20</v>
      </c>
      <c r="AK22" s="256">
        <f>IF(ISBLANK(Výsledky!$GP$3),"",Výsledky!GP18)</f>
        <v>70</v>
      </c>
      <c r="AL22" s="256">
        <f>IF(ISBLANK(Výsledky!$GW$3),"",Výsledky!GW18)</f>
        <v>50</v>
      </c>
      <c r="AM22" s="256">
        <f>IF(ISBLANK(Výsledky!$HD$3),"",Výsledky!HD18)</f>
        <v>40</v>
      </c>
      <c r="AN22" s="256">
        <f>IF(ISBLANK(Výsledky!$HK$3),"",Výsledky!HK18)</f>
        <v>0</v>
      </c>
      <c r="AO22" s="256" t="str">
        <f>IF(ISBLANK(Výsledky!$HR$3),"",Výsledky!HR18)</f>
        <v>-</v>
      </c>
      <c r="AP22" s="256">
        <f>IF(ISBLANK(Výsledky!$HY$3),"",Výsledky!HY18)</f>
        <v>40</v>
      </c>
      <c r="AQ22" s="256">
        <f>IF(ISBLANK(Výsledky!$IF$3),"",Výsledky!IF18)</f>
        <v>10</v>
      </c>
      <c r="AR22" s="256">
        <f>IF(ISBLANK(Výsledky!$IM$3),"",Výsledky!IM18)</f>
        <v>70</v>
      </c>
      <c r="AS22" s="256">
        <f>IF(ISBLANK(Výsledky!$IT$3),"",Výsledky!IT18)</f>
        <v>40</v>
      </c>
      <c r="AT22" s="256">
        <f>IF(ISBLANK(Výsledky!$JA$3),"",Výsledky!JA18)</f>
        <v>0</v>
      </c>
      <c r="AU22" s="256">
        <f>IF(ISBLANK(Výsledky!$JH$3),"",Výsledky!JH18)</f>
        <v>80</v>
      </c>
      <c r="AV22" s="256" t="str">
        <f>IF(ISBLANK(Výsledky!$JO$3),"",Výsledky!JO18)</f>
        <v/>
      </c>
      <c r="AW22" s="256">
        <f>IF(ISBLANK(Výsledky!$JV$3),"",Výsledky!JV18)</f>
        <v>30</v>
      </c>
      <c r="AX22" s="256" t="str">
        <f>IF(ISBLANK(Výsledky!$KC$3),"",Výsledky!KC18)</f>
        <v/>
      </c>
      <c r="AY22" s="256">
        <f>IF(ISBLANK(Výsledky!$KJ$3),"",Výsledky!KJ18)</f>
        <v>40</v>
      </c>
      <c r="AZ22" s="256">
        <f>IF(ISBLANK(Výsledky!$KQ$3),"",Výsledky!KQ18)</f>
        <v>20</v>
      </c>
      <c r="BA22" s="256">
        <f>IF(ISBLANK(Výsledky!$KX$3),"",Výsledky!KX18)</f>
        <v>50</v>
      </c>
      <c r="BB22" s="256" t="str">
        <f>IF(ISBLANK(Výsledky!$LE$3),"",Výsledky!LE18)</f>
        <v/>
      </c>
      <c r="BC22" s="256" t="str">
        <f>IF(ISBLANK(Výsledky!$LL$3),"",Výsledky!LL18)</f>
        <v/>
      </c>
      <c r="BD22" s="256" t="str">
        <f>IF(ISBLANK(Výsledky!$LS$3),"",Výsledky!LS18)</f>
        <v/>
      </c>
      <c r="BE22" s="256" t="str">
        <f>IF(ISBLANK(Výsledky!$LZ$3),"",Výsledky!LZ18)</f>
        <v/>
      </c>
      <c r="BF22" s="256" t="str">
        <f>IF(ISBLANK(Výsledky!$MG$3),"",Výsledky!MG18)</f>
        <v/>
      </c>
      <c r="BG22" s="256" t="str">
        <f>IF(ISBLANK(Výsledky!$MN$3),"",Výsledky!MN18)</f>
        <v/>
      </c>
      <c r="BH22" s="256" t="str">
        <f>IF(ISBLANK(Výsledky!$MU$3),"",Výsledky!MU18)</f>
        <v/>
      </c>
      <c r="BI22" s="256" t="str">
        <f>IF(ISBLANK(Výsledky!$NB$3),"",Výsledky!NB18)</f>
        <v/>
      </c>
      <c r="BJ22" s="256" t="str">
        <f>IF(ISBLANK(Výsledky!$NI$3),"",Výsledky!NI18)</f>
        <v/>
      </c>
      <c r="BK22" s="256" t="str">
        <f>IF(ISBLANK(Výsledky!$NP$3),"",Výsledky!NP18)</f>
        <v/>
      </c>
      <c r="BL22" s="256" t="str">
        <f>IF(ISBLANK(Výsledky!$NW$3),"",Výsledky!NW18)</f>
        <v/>
      </c>
      <c r="BM22" s="256" t="str">
        <f>IF(ISBLANK(Výsledky!$OD$3),"",Výsledky!OD18)</f>
        <v/>
      </c>
      <c r="BN22" s="256" t="str">
        <f>IF(ISBLANK(Výsledky!$OK$3),"",Výsledky!OK18)</f>
        <v/>
      </c>
      <c r="BO22" s="256" t="str">
        <f>IF(ISBLANK(Výsledky!$OR$3),"",Výsledky!OR18)</f>
        <v/>
      </c>
      <c r="BP22" s="256" t="str">
        <f>IF(ISBLANK(Výsledky!$OY$3),"",Výsledky!OY18)</f>
        <v/>
      </c>
      <c r="BQ22" s="256" t="str">
        <f>IF(ISBLANK(Výsledky!$PF$3),"",Výsledky!PF18)</f>
        <v/>
      </c>
      <c r="BR22" s="256" t="str">
        <f>IF(ISBLANK(Výsledky!$PM$3),"",Výsledky!PM18)</f>
        <v/>
      </c>
      <c r="BS22" s="256" t="str">
        <f>IF(ISBLANK(Výsledky!$PT$3),"",Výsledky!PT18)</f>
        <v/>
      </c>
      <c r="BT22" s="256" t="str">
        <f>IF(ISBLANK(Výsledky!$QA$3),"",Výsledky!QA18)</f>
        <v/>
      </c>
      <c r="BU22" s="256" t="str">
        <f>IF(ISBLANK(Výsledky!$QH$3),"",Výsledky!QH18)</f>
        <v/>
      </c>
      <c r="BV22" s="256" t="str">
        <f>IF(ISBLANK(Výsledky!$QO$3),"",Výsledky!QO18)</f>
        <v/>
      </c>
      <c r="BW22" s="291" t="str">
        <f>IF(ISBLANK(Výsledky!$QV$3),"",Výsledky!QV18)</f>
        <v/>
      </c>
      <c r="BX22" s="49"/>
      <c r="BY22" s="122"/>
      <c r="BZ22" s="49"/>
      <c r="CA22" s="122"/>
      <c r="CB22" s="371"/>
      <c r="CC22" s="371"/>
      <c r="CD22" s="371"/>
      <c r="CE22" s="371"/>
      <c r="CF22" s="371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Tipy!A78</f>
        <v>10</v>
      </c>
      <c r="D23" s="242" t="str">
        <f>IF(Tipy!B78="","",Tipy!B78)</f>
        <v>xO2</v>
      </c>
      <c r="E23" s="51">
        <f>SUM(F23:J23)</f>
        <v>1330</v>
      </c>
      <c r="F23" s="246">
        <f>IF(ISBLANK(Výsledky!$I$3),"-",SUM(K23:O23,Q23,S23,U23,V23,X23,Z23,AB23,AC23,AE23:AG23,AI23,AK23:AM23,AP23,AS23:AU23,AW23,AY23,BB23,BD23,BG23:BJ23,BL23,BO23,BP23,BR23,BT23,BU23))</f>
        <v>880</v>
      </c>
      <c r="G23" s="267">
        <f>IF(ISBLANK(Výsledky!$AY$3),"-",SUM(P23,T23,W23,AA23,AD23,AH23,AV23,AX23,BC23,BE23,BK23,BM23,BQ23,BS23,BV23))</f>
        <v>180</v>
      </c>
      <c r="H23" s="268">
        <f>IF(ISBLANK(Výsledky!$BM$3),"-",SUM(R23,Y23,AJ23,AO23,AQ23,AZ23))</f>
        <v>200</v>
      </c>
      <c r="I23" s="247">
        <f>IF(ISBLANK(Výsledky!$GI$3),"-",SUM(AN23,AR23,BA23,BF23,BN23,BW23))</f>
        <v>70</v>
      </c>
      <c r="J23" s="262" t="str">
        <f>IF(ISBLANK(Výsledky!$I$3),"",Výsledky!I82)</f>
        <v>-</v>
      </c>
      <c r="K23" s="265">
        <f>IF(ISBLANK(Výsledky!$P$3),"",Výsledky!P84)</f>
        <v>0</v>
      </c>
      <c r="L23" s="266">
        <f>IF(ISBLANK(Výsledky!$W$3),"",Výsledky!W84)</f>
        <v>40</v>
      </c>
      <c r="M23" s="256">
        <f>IF(ISBLANK(Výsledky!$AD$3),"",Výsledky!AD84)</f>
        <v>70</v>
      </c>
      <c r="N23" s="256">
        <f>IF(ISBLANK(Výsledky!$AK$3),"",Výsledky!AK84)</f>
        <v>30</v>
      </c>
      <c r="O23" s="256">
        <f>IF(ISBLANK(Výsledky!$AR$3),"",Výsledky!AR84)</f>
        <v>80</v>
      </c>
      <c r="P23" s="256">
        <f>IF(ISBLANK(Výsledky!$AY$3),"",Výsledky!AY84)</f>
        <v>50</v>
      </c>
      <c r="Q23" s="256">
        <f>IF(ISBLANK(Výsledky!$BF$3),"",Výsledky!BF84)</f>
        <v>80</v>
      </c>
      <c r="R23" s="256">
        <f>IF(ISBLANK(Výsledky!$BM$3),"",Výsledky!BM84)</f>
        <v>80</v>
      </c>
      <c r="S23" s="256">
        <f>IF(ISBLANK(Výsledky!$BT$3),"",Výsledky!BT84)</f>
        <v>0</v>
      </c>
      <c r="T23" s="256">
        <f>IF(ISBLANK(Výsledky!$CA$3),"",Výsledky!CA84)</f>
        <v>40</v>
      </c>
      <c r="U23" s="256">
        <f>IF(ISBLANK(Výsledky!$CH$3),"",Výsledky!CH84)</f>
        <v>0</v>
      </c>
      <c r="V23" s="256">
        <f>IF(ISBLANK(Výsledky!$CO$3),"",Výsledky!CO84)</f>
        <v>40</v>
      </c>
      <c r="W23" s="256">
        <f>IF(ISBLANK(Výsledky!$CV$3),"",Výsledky!CV84)</f>
        <v>40</v>
      </c>
      <c r="X23" s="256">
        <f>IF(ISBLANK(Výsledky!$DC$3),"",Výsledky!DC84)</f>
        <v>100</v>
      </c>
      <c r="Y23" s="256">
        <f>IF(ISBLANK(Výsledky!$DJ$3),"",Výsledky!DJ84)</f>
        <v>70</v>
      </c>
      <c r="Z23" s="256">
        <f>IF(ISBLANK(Výsledky!$DQ$3),"",Výsledky!DQ84)</f>
        <v>0</v>
      </c>
      <c r="AA23" s="256">
        <f>IF(ISBLANK(Výsledky!$DX$3),"",Výsledky!DX84)</f>
        <v>0</v>
      </c>
      <c r="AB23" s="256">
        <f>IF(ISBLANK(Výsledky!$EE$3),"",Výsledky!EE84)</f>
        <v>30</v>
      </c>
      <c r="AC23" s="256">
        <f>IF(ISBLANK(Výsledky!$EL$3),"",Výsledky!EL84)</f>
        <v>40</v>
      </c>
      <c r="AD23" s="256">
        <f>IF(ISBLANK(Výsledky!$ES$3),"",Výsledky!ES84)</f>
        <v>50</v>
      </c>
      <c r="AE23" s="256">
        <f>IF(ISBLANK(Výsledky!$EZ$3),"",Výsledky!EZ84)</f>
        <v>40</v>
      </c>
      <c r="AF23" s="256">
        <f>IF(ISBLANK(Výsledky!$FG$3),"",Výsledky!FG84)</f>
        <v>20</v>
      </c>
      <c r="AG23" s="256">
        <f>IF(ISBLANK(Výsledky!$FN$3),"",Výsledky!FN84)</f>
        <v>50</v>
      </c>
      <c r="AH23" s="256">
        <f>IF(ISBLANK(Výsledky!$FU$3),"",Výsledky!FU84)</f>
        <v>0</v>
      </c>
      <c r="AI23" s="256">
        <f>IF(ISBLANK(Výsledky!$GB$3),"",Výsledky!GB84)</f>
        <v>0</v>
      </c>
      <c r="AJ23" s="256">
        <f>IF(ISBLANK(Výsledky!$GI$3),"",Výsledky!GI84)</f>
        <v>20</v>
      </c>
      <c r="AK23" s="256">
        <f>IF(ISBLANK(Výsledky!$GP$3),"",Výsledky!GP84)</f>
        <v>0</v>
      </c>
      <c r="AL23" s="256">
        <f>IF(ISBLANK(Výsledky!$GW$3),"",Výsledky!GW84)</f>
        <v>40</v>
      </c>
      <c r="AM23" s="256">
        <f>IF(ISBLANK(Výsledky!$HD$3),"",Výsledky!HD84)</f>
        <v>40</v>
      </c>
      <c r="AN23" s="256">
        <f>IF(ISBLANK(Výsledky!$HK$3),"",Výsledky!HK84)</f>
        <v>0</v>
      </c>
      <c r="AO23" s="256">
        <f>IF(ISBLANK(Výsledky!$HR$3),"",Výsledky!HR84)</f>
        <v>30</v>
      </c>
      <c r="AP23" s="256">
        <f>IF(ISBLANK(Výsledky!$HY$3),"",Výsledky!HY84)</f>
        <v>40</v>
      </c>
      <c r="AQ23" s="256">
        <f>IF(ISBLANK(Výsledky!$IF$3),"",Výsledky!IF84)</f>
        <v>0</v>
      </c>
      <c r="AR23" s="256">
        <f>IF(ISBLANK(Výsledky!$IM$3),"",Výsledky!IM84)</f>
        <v>40</v>
      </c>
      <c r="AS23" s="256" t="str">
        <f>IF(ISBLANK(Výsledky!$IT$3),"",Výsledky!IT84)</f>
        <v>-</v>
      </c>
      <c r="AT23" s="256">
        <f>IF(ISBLANK(Výsledky!$JA$3),"",Výsledky!JA84)</f>
        <v>0</v>
      </c>
      <c r="AU23" s="256">
        <f>IF(ISBLANK(Výsledky!$JH$3),"",Výsledky!JH84)</f>
        <v>50</v>
      </c>
      <c r="AV23" s="256" t="str">
        <f>IF(ISBLANK(Výsledky!$JO$3),"",Výsledky!JO84)</f>
        <v/>
      </c>
      <c r="AW23" s="256">
        <f>IF(ISBLANK(Výsledky!$JV$3),"",Výsledky!JV84)</f>
        <v>50</v>
      </c>
      <c r="AX23" s="256" t="str">
        <f>IF(ISBLANK(Výsledky!$KC$3),"",Výsledky!KC84)</f>
        <v/>
      </c>
      <c r="AY23" s="256">
        <f>IF(ISBLANK(Výsledky!$KJ$3),"",Výsledky!KJ84)</f>
        <v>40</v>
      </c>
      <c r="AZ23" s="256">
        <f>IF(ISBLANK(Výsledky!$KQ$3),"",Výsledky!KQ84)</f>
        <v>0</v>
      </c>
      <c r="BA23" s="256">
        <f>IF(ISBLANK(Výsledky!$KX$3),"",Výsledky!KX84)</f>
        <v>30</v>
      </c>
      <c r="BB23" s="256" t="str">
        <f>IF(ISBLANK(Výsledky!$LE$3),"",Výsledky!LE84)</f>
        <v/>
      </c>
      <c r="BC23" s="256" t="str">
        <f>IF(ISBLANK(Výsledky!$LL$3),"",Výsledky!LL84)</f>
        <v/>
      </c>
      <c r="BD23" s="256" t="str">
        <f>IF(ISBLANK(Výsledky!$LS$3),"",Výsledky!LS84)</f>
        <v/>
      </c>
      <c r="BE23" s="256" t="str">
        <f>IF(ISBLANK(Výsledky!$LZ$3),"",Výsledky!LZ84)</f>
        <v/>
      </c>
      <c r="BF23" s="256" t="str">
        <f>IF(ISBLANK(Výsledky!$MG$3),"",Výsledky!MG84)</f>
        <v/>
      </c>
      <c r="BG23" s="256" t="str">
        <f>IF(ISBLANK(Výsledky!$MN$3),"",Výsledky!MN84)</f>
        <v/>
      </c>
      <c r="BH23" s="256" t="str">
        <f>IF(ISBLANK(Výsledky!$MU$3),"",Výsledky!MU84)</f>
        <v/>
      </c>
      <c r="BI23" s="256" t="str">
        <f>IF(ISBLANK(Výsledky!$NB$3),"",Výsledky!NB84)</f>
        <v/>
      </c>
      <c r="BJ23" s="256" t="str">
        <f>IF(ISBLANK(Výsledky!$NI$3),"",Výsledky!NI84)</f>
        <v/>
      </c>
      <c r="BK23" s="256" t="str">
        <f>IF(ISBLANK(Výsledky!$NP$3),"",Výsledky!NP84)</f>
        <v/>
      </c>
      <c r="BL23" s="256" t="str">
        <f>IF(ISBLANK(Výsledky!$NW$3),"",Výsledky!NW84)</f>
        <v/>
      </c>
      <c r="BM23" s="256" t="str">
        <f>IF(ISBLANK(Výsledky!$OD$3),"",Výsledky!OD84)</f>
        <v/>
      </c>
      <c r="BN23" s="256" t="str">
        <f>IF(ISBLANK(Výsledky!$OK$3),"",Výsledky!OK84)</f>
        <v/>
      </c>
      <c r="BO23" s="256" t="str">
        <f>IF(ISBLANK(Výsledky!$OR$3),"",Výsledky!OR84)</f>
        <v/>
      </c>
      <c r="BP23" s="256" t="str">
        <f>IF(ISBLANK(Výsledky!$OY$3),"",Výsledky!OY84)</f>
        <v/>
      </c>
      <c r="BQ23" s="256" t="str">
        <f>IF(ISBLANK(Výsledky!$PF$3),"",Výsledky!PF84)</f>
        <v/>
      </c>
      <c r="BR23" s="256" t="str">
        <f>IF(ISBLANK(Výsledky!$PM$3),"",Výsledky!PM84)</f>
        <v/>
      </c>
      <c r="BS23" s="256" t="str">
        <f>IF(ISBLANK(Výsledky!$PT$3),"",Výsledky!PT84)</f>
        <v/>
      </c>
      <c r="BT23" s="256" t="str">
        <f>IF(ISBLANK(Výsledky!$QA$3),"",Výsledky!QA84)</f>
        <v/>
      </c>
      <c r="BU23" s="256" t="str">
        <f>IF(ISBLANK(Výsledky!$QH$3),"",Výsledky!QH84)</f>
        <v/>
      </c>
      <c r="BV23" s="256" t="str">
        <f>IF(ISBLANK(Výsledky!$QO$3),"",Výsledky!QO84)</f>
        <v/>
      </c>
      <c r="BW23" s="291" t="str">
        <f>IF(ISBLANK(Výsledky!$QV$3),"",Výsledky!QV84)</f>
        <v/>
      </c>
      <c r="BX23" s="49"/>
      <c r="BY23" s="122"/>
      <c r="BZ23" s="49"/>
      <c r="CA23" s="122"/>
      <c r="CB23" s="371"/>
      <c r="CC23" s="371"/>
      <c r="CD23" s="371"/>
      <c r="CE23" s="371"/>
      <c r="CF23" s="371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Tipy!A34</f>
        <v>28</v>
      </c>
      <c r="D24" s="242" t="str">
        <f>IF(Tipy!B34="","",Tipy!B34)</f>
        <v>Lukáš</v>
      </c>
      <c r="E24" s="51">
        <f>SUM(F24:J24)</f>
        <v>1320</v>
      </c>
      <c r="F24" s="246">
        <f>IF(ISBLANK(Výsledky!$I$3),"-",SUM(K24:O24,Q24,S24,U24,V24,X24,Z24,AB24,AC24,AE24:AG24,AI24,AK24:AM24,AP24,AS24:AU24,AW24,AY24,BB24,BD24,BG24:BJ24,BL24,BO24,BP24,BR24,BT24,BU24))</f>
        <v>800</v>
      </c>
      <c r="G24" s="267">
        <f>IF(ISBLANK(Výsledky!$AY$3),"-",SUM(P24,T24,W24,AA24,AD24,AH24,AV24,AX24,BC24,BE24,BK24,BM24,BQ24,BS24,BV24))</f>
        <v>230</v>
      </c>
      <c r="H24" s="268">
        <f>IF(ISBLANK(Výsledky!$BM$3),"-",SUM(R24,Y24,AJ24,AO24,AQ24,AZ24))</f>
        <v>180</v>
      </c>
      <c r="I24" s="247">
        <f>IF(ISBLANK(Výsledky!$GI$3),"-",SUM(AN24,AR24,BA24,BF24,BN24,BW24))</f>
        <v>110</v>
      </c>
      <c r="J24" s="262" t="str">
        <f>IF(ISBLANK(Výsledky!$I$3),"",Výsledky!I40)</f>
        <v>-</v>
      </c>
      <c r="K24" s="265">
        <f>IF(ISBLANK(Výsledky!$P$3),"",Výsledky!P40)</f>
        <v>20</v>
      </c>
      <c r="L24" s="266">
        <f>IF(ISBLANK(Výsledky!$W$3),"",Výsledky!W40)</f>
        <v>80</v>
      </c>
      <c r="M24" s="256">
        <f>IF(ISBLANK(Výsledky!$AD$3),"",Výsledky!AD40)</f>
        <v>10</v>
      </c>
      <c r="N24" s="256">
        <f>IF(ISBLANK(Výsledky!$AK$3),"",Výsledky!AK40)</f>
        <v>20</v>
      </c>
      <c r="O24" s="256">
        <f>IF(ISBLANK(Výsledky!$AR$3),"",Výsledky!AR40)</f>
        <v>20</v>
      </c>
      <c r="P24" s="256">
        <f>IF(ISBLANK(Výsledky!$AY$3),"",Výsledky!AY40)</f>
        <v>50</v>
      </c>
      <c r="Q24" s="256">
        <f>IF(ISBLANK(Výsledky!$BF$3),"",Výsledky!BF40)</f>
        <v>80</v>
      </c>
      <c r="R24" s="256">
        <f>IF(ISBLANK(Výsledky!$BM$3),"",Výsledky!BM40)</f>
        <v>50</v>
      </c>
      <c r="S24" s="256">
        <f>IF(ISBLANK(Výsledky!$BT$3),"",Výsledky!BT40)</f>
        <v>10</v>
      </c>
      <c r="T24" s="256">
        <f>IF(ISBLANK(Výsledky!$CA$3),"",Výsledky!CA40)</f>
        <v>60</v>
      </c>
      <c r="U24" s="256">
        <f>IF(ISBLANK(Výsledky!$CH$3),"",Výsledky!CH40)</f>
        <v>20</v>
      </c>
      <c r="V24" s="256">
        <f>IF(ISBLANK(Výsledky!$CO$3),"",Výsledky!CO40)</f>
        <v>40</v>
      </c>
      <c r="W24" s="256">
        <f>IF(ISBLANK(Výsledky!$CV$3),"",Výsledky!CV40)</f>
        <v>40</v>
      </c>
      <c r="X24" s="256">
        <f>IF(ISBLANK(Výsledky!$DC$3),"",Výsledky!DC40)</f>
        <v>60</v>
      </c>
      <c r="Y24" s="256">
        <f>IF(ISBLANK(Výsledky!$DJ$3),"",Výsledky!DJ40)</f>
        <v>50</v>
      </c>
      <c r="Z24" s="256">
        <f>IF(ISBLANK(Výsledky!$DQ$3),"",Výsledky!DQ40)</f>
        <v>0</v>
      </c>
      <c r="AA24" s="256">
        <f>IF(ISBLANK(Výsledky!$DX$3),"",Výsledky!DX40)</f>
        <v>0</v>
      </c>
      <c r="AB24" s="256">
        <f>IF(ISBLANK(Výsledky!$EE$3),"",Výsledky!EE40)</f>
        <v>40</v>
      </c>
      <c r="AC24" s="256">
        <f>IF(ISBLANK(Výsledky!$EL$3),"",Výsledky!EL40)</f>
        <v>40</v>
      </c>
      <c r="AD24" s="256">
        <f>IF(ISBLANK(Výsledky!$ES$3),"",Výsledky!ES40)</f>
        <v>80</v>
      </c>
      <c r="AE24" s="256">
        <f>IF(ISBLANK(Výsledky!$EZ$3),"",Výsledky!EZ40)</f>
        <v>20</v>
      </c>
      <c r="AF24" s="256">
        <f>IF(ISBLANK(Výsledky!$FG$3),"",Výsledky!FG40)</f>
        <v>30</v>
      </c>
      <c r="AG24" s="256">
        <f>IF(ISBLANK(Výsledky!$FN$3),"",Výsledky!FN40)</f>
        <v>40</v>
      </c>
      <c r="AH24" s="256">
        <f>IF(ISBLANK(Výsledky!$FU$3),"",Výsledky!FU40)</f>
        <v>0</v>
      </c>
      <c r="AI24" s="256">
        <f>IF(ISBLANK(Výsledky!$GB$3),"",Výsledky!GB40)</f>
        <v>0</v>
      </c>
      <c r="AJ24" s="256">
        <f>IF(ISBLANK(Výsledky!$GI$3),"",Výsledky!GI40)</f>
        <v>40</v>
      </c>
      <c r="AK24" s="256">
        <f>IF(ISBLANK(Výsledky!$GP$3),"",Výsledky!GP40)</f>
        <v>20</v>
      </c>
      <c r="AL24" s="256">
        <f>IF(ISBLANK(Výsledky!$GW$3),"",Výsledky!GW40)</f>
        <v>60</v>
      </c>
      <c r="AM24" s="256">
        <f>IF(ISBLANK(Výsledky!$HD$3),"",Výsledky!HD40)</f>
        <v>20</v>
      </c>
      <c r="AN24" s="256">
        <f>IF(ISBLANK(Výsledky!$HK$3),"",Výsledky!HK40)</f>
        <v>30</v>
      </c>
      <c r="AO24" s="256">
        <f>IF(ISBLANK(Výsledky!$HR$3),"",Výsledky!HR40)</f>
        <v>30</v>
      </c>
      <c r="AP24" s="256">
        <f>IF(ISBLANK(Výsledky!$HY$3),"",Výsledky!HY40)</f>
        <v>60</v>
      </c>
      <c r="AQ24" s="256">
        <f>IF(ISBLANK(Výsledky!$IF$3),"",Výsledky!IF40)</f>
        <v>10</v>
      </c>
      <c r="AR24" s="256">
        <f>IF(ISBLANK(Výsledky!$IM$3),"",Výsledky!IM40)</f>
        <v>40</v>
      </c>
      <c r="AS24" s="256" t="str">
        <f>IF(ISBLANK(Výsledky!$IT$3),"",Výsledky!IT40)</f>
        <v>-</v>
      </c>
      <c r="AT24" s="256">
        <f>IF(ISBLANK(Výsledky!$JA$3),"",Výsledky!JA40)</f>
        <v>0</v>
      </c>
      <c r="AU24" s="256">
        <f>IF(ISBLANK(Výsledky!$JH$3),"",Výsledky!JH40)</f>
        <v>50</v>
      </c>
      <c r="AV24" s="256" t="str">
        <f>IF(ISBLANK(Výsledky!$JO$3),"",Výsledky!JO40)</f>
        <v/>
      </c>
      <c r="AW24" s="256">
        <f>IF(ISBLANK(Výsledky!$JV$3),"",Výsledky!JV40)</f>
        <v>20</v>
      </c>
      <c r="AX24" s="256" t="str">
        <f>IF(ISBLANK(Výsledky!$KC$3),"",Výsledky!KC40)</f>
        <v/>
      </c>
      <c r="AY24" s="256">
        <f>IF(ISBLANK(Výsledky!$KJ$3),"",Výsledky!KJ40)</f>
        <v>40</v>
      </c>
      <c r="AZ24" s="256">
        <f>IF(ISBLANK(Výsledky!$KQ$3),"",Výsledky!KQ40)</f>
        <v>0</v>
      </c>
      <c r="BA24" s="256">
        <f>IF(ISBLANK(Výsledky!$KX$3),"",Výsledky!KX40)</f>
        <v>40</v>
      </c>
      <c r="BB24" s="256" t="str">
        <f>IF(ISBLANK(Výsledky!$LE$3),"",Výsledky!LE40)</f>
        <v/>
      </c>
      <c r="BC24" s="256" t="str">
        <f>IF(ISBLANK(Výsledky!$LL$3),"",Výsledky!LL40)</f>
        <v/>
      </c>
      <c r="BD24" s="256" t="str">
        <f>IF(ISBLANK(Výsledky!$LS$3),"",Výsledky!LS40)</f>
        <v/>
      </c>
      <c r="BE24" s="256" t="str">
        <f>IF(ISBLANK(Výsledky!$LZ$3),"",Výsledky!LZ40)</f>
        <v/>
      </c>
      <c r="BF24" s="256" t="str">
        <f>IF(ISBLANK(Výsledky!$MG$3),"",Výsledky!MG40)</f>
        <v/>
      </c>
      <c r="BG24" s="256" t="str">
        <f>IF(ISBLANK(Výsledky!$MN$3),"",Výsledky!MN40)</f>
        <v/>
      </c>
      <c r="BH24" s="256" t="str">
        <f>IF(ISBLANK(Výsledky!$MU$3),"",Výsledky!MU40)</f>
        <v/>
      </c>
      <c r="BI24" s="256" t="str">
        <f>IF(ISBLANK(Výsledky!$NB$3),"",Výsledky!NB40)</f>
        <v/>
      </c>
      <c r="BJ24" s="256" t="str">
        <f>IF(ISBLANK(Výsledky!$NI$3),"",Výsledky!NI40)</f>
        <v/>
      </c>
      <c r="BK24" s="256" t="str">
        <f>IF(ISBLANK(Výsledky!$NP$3),"",Výsledky!NP40)</f>
        <v/>
      </c>
      <c r="BL24" s="256" t="str">
        <f>IF(ISBLANK(Výsledky!$NW$3),"",Výsledky!NW40)</f>
        <v/>
      </c>
      <c r="BM24" s="256" t="str">
        <f>IF(ISBLANK(Výsledky!$OD$3),"",Výsledky!OD40)</f>
        <v/>
      </c>
      <c r="BN24" s="256" t="str">
        <f>IF(ISBLANK(Výsledky!$OK$3),"",Výsledky!OK40)</f>
        <v/>
      </c>
      <c r="BO24" s="256" t="str">
        <f>IF(ISBLANK(Výsledky!$OR$3),"",Výsledky!OR40)</f>
        <v/>
      </c>
      <c r="BP24" s="256" t="str">
        <f>IF(ISBLANK(Výsledky!$OY$3),"",Výsledky!OY40)</f>
        <v/>
      </c>
      <c r="BQ24" s="256" t="str">
        <f>IF(ISBLANK(Výsledky!$PF$3),"",Výsledky!PF40)</f>
        <v/>
      </c>
      <c r="BR24" s="256" t="str">
        <f>IF(ISBLANK(Výsledky!$PM$3),"",Výsledky!PM40)</f>
        <v/>
      </c>
      <c r="BS24" s="256" t="str">
        <f>IF(ISBLANK(Výsledky!$PT$3),"",Výsledky!PT40)</f>
        <v/>
      </c>
      <c r="BT24" s="256" t="str">
        <f>IF(ISBLANK(Výsledky!$QA$3),"",Výsledky!QA40)</f>
        <v/>
      </c>
      <c r="BU24" s="256" t="str">
        <f>IF(ISBLANK(Výsledky!$QH$3),"",Výsledky!QH40)</f>
        <v/>
      </c>
      <c r="BV24" s="256" t="str">
        <f>IF(ISBLANK(Výsledky!$QO$3),"",Výsledky!QO40)</f>
        <v/>
      </c>
      <c r="BW24" s="291" t="str">
        <f>IF(ISBLANK(Výsledky!$QV$3),"",Výsledky!QV40)</f>
        <v/>
      </c>
      <c r="BX24" s="49"/>
      <c r="BY24" s="122"/>
      <c r="BZ24" s="49"/>
      <c r="CA24" s="122"/>
      <c r="CB24" s="371"/>
      <c r="CC24" s="371"/>
      <c r="CD24" s="371"/>
      <c r="CE24" s="371"/>
      <c r="CF24" s="371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Tipy!A71</f>
        <v>65</v>
      </c>
      <c r="D25" s="242" t="str">
        <f>IF(Tipy!B71="","",Tipy!B71)</f>
        <v>Tomas Horvath</v>
      </c>
      <c r="E25" s="51">
        <f>SUM(F25:J25)</f>
        <v>1320</v>
      </c>
      <c r="F25" s="246">
        <f>IF(ISBLANK(Výsledky!$I$3),"-",SUM(K25:O25,Q25,S25,U25,V25,X25,Z25,AB25,AC25,AE25:AG25,AI25,AK25:AM25,AP25,AS25:AU25,AW25,AY25,BB25,BD25,BG25:BJ25,BL25,BO25,BP25,BR25,BT25,BU25))</f>
        <v>760</v>
      </c>
      <c r="G25" s="267">
        <f>IF(ISBLANK(Výsledky!$AY$3),"-",SUM(P25,T25,W25,AA25,AD25,AH25,AV25,AX25,BC25,BE25,BK25,BM25,BQ25,BS25,BV25))</f>
        <v>160</v>
      </c>
      <c r="H25" s="268">
        <f>IF(ISBLANK(Výsledky!$BM$3),"-",SUM(R25,Y25,AJ25,AO25,AQ25,AZ25))</f>
        <v>270</v>
      </c>
      <c r="I25" s="247">
        <f>IF(ISBLANK(Výsledky!$GI$3),"-",SUM(AN25,AR25,BA25,BF25,BN25,BW25))</f>
        <v>130</v>
      </c>
      <c r="J25" s="262" t="str">
        <f>IF(ISBLANK(Výsledky!$I$3),"",Výsledky!I77)</f>
        <v>-</v>
      </c>
      <c r="K25" s="265">
        <f>IF(ISBLANK(Výsledky!$P$3),"",Výsledky!P77)</f>
        <v>20</v>
      </c>
      <c r="L25" s="266">
        <f>IF(ISBLANK(Výsledky!$W$3),"",Výsledky!W77)</f>
        <v>0</v>
      </c>
      <c r="M25" s="256">
        <f>IF(ISBLANK(Výsledky!$AD$3),"",Výsledky!AD77)</f>
        <v>0</v>
      </c>
      <c r="N25" s="256">
        <f>IF(ISBLANK(Výsledky!$AK$3),"",Výsledky!AK77)</f>
        <v>60</v>
      </c>
      <c r="O25" s="256">
        <f>IF(ISBLANK(Výsledky!$AR$3),"",Výsledky!AR77)</f>
        <v>20</v>
      </c>
      <c r="P25" s="256">
        <f>IF(ISBLANK(Výsledky!$AY$3),"",Výsledky!AY77)</f>
        <v>30</v>
      </c>
      <c r="Q25" s="256">
        <f>IF(ISBLANK(Výsledky!$BF$3),"",Výsledky!BF77)</f>
        <v>20</v>
      </c>
      <c r="R25" s="256">
        <f>IF(ISBLANK(Výsledky!$BM$3),"",Výsledky!BM77)</f>
        <v>60</v>
      </c>
      <c r="S25" s="256">
        <f>IF(ISBLANK(Výsledky!$BT$3),"",Výsledky!BT77)</f>
        <v>0</v>
      </c>
      <c r="T25" s="256">
        <f>IF(ISBLANK(Výsledky!$CA$3),"",Výsledky!CA77)</f>
        <v>40</v>
      </c>
      <c r="U25" s="256">
        <f>IF(ISBLANK(Výsledky!$CH$3),"",Výsledky!CH77)</f>
        <v>20</v>
      </c>
      <c r="V25" s="256">
        <f>IF(ISBLANK(Výsledky!$CO$3),"",Výsledky!CO77)</f>
        <v>70</v>
      </c>
      <c r="W25" s="256">
        <f>IF(ISBLANK(Výsledky!$CV$3),"",Výsledky!CV77)</f>
        <v>60</v>
      </c>
      <c r="X25" s="256">
        <f>IF(ISBLANK(Výsledky!$DC$3),"",Výsledky!DC77)</f>
        <v>40</v>
      </c>
      <c r="Y25" s="256">
        <f>IF(ISBLANK(Výsledky!$DJ$3),"",Výsledky!DJ77)</f>
        <v>40</v>
      </c>
      <c r="Z25" s="256">
        <f>IF(ISBLANK(Výsledky!$DQ$3),"",Výsledky!DQ77)</f>
        <v>0</v>
      </c>
      <c r="AA25" s="256">
        <f>IF(ISBLANK(Výsledky!$DX$3),"",Výsledky!DX77)</f>
        <v>0</v>
      </c>
      <c r="AB25" s="256">
        <f>IF(ISBLANK(Výsledky!$EE$3),"",Výsledky!EE77)</f>
        <v>40</v>
      </c>
      <c r="AC25" s="256">
        <f>IF(ISBLANK(Výsledky!$EL$3),"",Výsledky!EL77)</f>
        <v>60</v>
      </c>
      <c r="AD25" s="256">
        <f>IF(ISBLANK(Výsledky!$ES$3),"",Výsledky!ES77)</f>
        <v>20</v>
      </c>
      <c r="AE25" s="256">
        <f>IF(ISBLANK(Výsledky!$EZ$3),"",Výsledky!EZ77)</f>
        <v>50</v>
      </c>
      <c r="AF25" s="256">
        <f>IF(ISBLANK(Výsledky!$FG$3),"",Výsledky!FG77)</f>
        <v>0</v>
      </c>
      <c r="AG25" s="256" t="str">
        <f>IF(ISBLANK(Výsledky!$FN$3),"",Výsledky!FN77)</f>
        <v>-</v>
      </c>
      <c r="AH25" s="256">
        <f>IF(ISBLANK(Výsledky!$FU$3),"",Výsledky!FU77)</f>
        <v>10</v>
      </c>
      <c r="AI25" s="256">
        <f>IF(ISBLANK(Výsledky!$GB$3),"",Výsledky!GB77)</f>
        <v>0</v>
      </c>
      <c r="AJ25" s="256">
        <f>IF(ISBLANK(Výsledky!$GI$3),"",Výsledky!GI77)</f>
        <v>60</v>
      </c>
      <c r="AK25" s="256">
        <f>IF(ISBLANK(Výsledky!$GP$3),"",Výsledky!GP77)</f>
        <v>30</v>
      </c>
      <c r="AL25" s="256">
        <f>IF(ISBLANK(Výsledky!$GW$3),"",Výsledky!GW77)</f>
        <v>50</v>
      </c>
      <c r="AM25" s="256">
        <f>IF(ISBLANK(Výsledky!$HD$3),"",Výsledky!HD77)</f>
        <v>60</v>
      </c>
      <c r="AN25" s="256">
        <f>IF(ISBLANK(Výsledky!$HK$3),"",Výsledky!HK77)</f>
        <v>40</v>
      </c>
      <c r="AO25" s="256">
        <f>IF(ISBLANK(Výsledky!$HR$3),"",Výsledky!HR77)</f>
        <v>30</v>
      </c>
      <c r="AP25" s="256">
        <f>IF(ISBLANK(Výsledky!$HY$3),"",Výsledky!HY77)</f>
        <v>30</v>
      </c>
      <c r="AQ25" s="256">
        <f>IF(ISBLANK(Výsledky!$IF$3),"",Výsledky!IF77)</f>
        <v>80</v>
      </c>
      <c r="AR25" s="256">
        <f>IF(ISBLANK(Výsledky!$IM$3),"",Výsledky!IM77)</f>
        <v>40</v>
      </c>
      <c r="AS25" s="256">
        <f>IF(ISBLANK(Výsledky!$IT$3),"",Výsledky!IT77)</f>
        <v>60</v>
      </c>
      <c r="AT25" s="256">
        <f>IF(ISBLANK(Výsledky!$JA$3),"",Výsledky!JA77)</f>
        <v>0</v>
      </c>
      <c r="AU25" s="256">
        <f>IF(ISBLANK(Výsledky!$JH$3),"",Výsledky!JH77)</f>
        <v>50</v>
      </c>
      <c r="AV25" s="256" t="str">
        <f>IF(ISBLANK(Výsledky!$JO$3),"",Výsledky!JO77)</f>
        <v/>
      </c>
      <c r="AW25" s="256">
        <f>IF(ISBLANK(Výsledky!$JV$3),"",Výsledky!JV77)</f>
        <v>40</v>
      </c>
      <c r="AX25" s="256" t="str">
        <f>IF(ISBLANK(Výsledky!$KC$3),"",Výsledky!KC77)</f>
        <v/>
      </c>
      <c r="AY25" s="256">
        <f>IF(ISBLANK(Výsledky!$KJ$3),"",Výsledky!KJ77)</f>
        <v>40</v>
      </c>
      <c r="AZ25" s="256">
        <f>IF(ISBLANK(Výsledky!$KQ$3),"",Výsledky!KQ77)</f>
        <v>0</v>
      </c>
      <c r="BA25" s="256">
        <f>IF(ISBLANK(Výsledky!$KX$3),"",Výsledky!KX77)</f>
        <v>50</v>
      </c>
      <c r="BB25" s="256" t="str">
        <f>IF(ISBLANK(Výsledky!$LE$3),"",Výsledky!LE77)</f>
        <v/>
      </c>
      <c r="BC25" s="256" t="str">
        <f>IF(ISBLANK(Výsledky!$LL$3),"",Výsledky!LL77)</f>
        <v/>
      </c>
      <c r="BD25" s="256" t="str">
        <f>IF(ISBLANK(Výsledky!$LS$3),"",Výsledky!LS77)</f>
        <v/>
      </c>
      <c r="BE25" s="256" t="str">
        <f>IF(ISBLANK(Výsledky!$LZ$3),"",Výsledky!LZ77)</f>
        <v/>
      </c>
      <c r="BF25" s="256" t="str">
        <f>IF(ISBLANK(Výsledky!$MG$3),"",Výsledky!MG77)</f>
        <v/>
      </c>
      <c r="BG25" s="256" t="str">
        <f>IF(ISBLANK(Výsledky!$MN$3),"",Výsledky!MN77)</f>
        <v/>
      </c>
      <c r="BH25" s="256" t="str">
        <f>IF(ISBLANK(Výsledky!$MU$3),"",Výsledky!MU77)</f>
        <v/>
      </c>
      <c r="BI25" s="256" t="str">
        <f>IF(ISBLANK(Výsledky!$NB$3),"",Výsledky!NB77)</f>
        <v/>
      </c>
      <c r="BJ25" s="256" t="str">
        <f>IF(ISBLANK(Výsledky!$NI$3),"",Výsledky!NI77)</f>
        <v/>
      </c>
      <c r="BK25" s="256" t="str">
        <f>IF(ISBLANK(Výsledky!$NP$3),"",Výsledky!NP77)</f>
        <v/>
      </c>
      <c r="BL25" s="256" t="str">
        <f>IF(ISBLANK(Výsledky!$NW$3),"",Výsledky!NW77)</f>
        <v/>
      </c>
      <c r="BM25" s="256" t="str">
        <f>IF(ISBLANK(Výsledky!$OD$3),"",Výsledky!OD77)</f>
        <v/>
      </c>
      <c r="BN25" s="256" t="str">
        <f>IF(ISBLANK(Výsledky!$OK$3),"",Výsledky!OK77)</f>
        <v/>
      </c>
      <c r="BO25" s="256" t="str">
        <f>IF(ISBLANK(Výsledky!$OR$3),"",Výsledky!OR77)</f>
        <v/>
      </c>
      <c r="BP25" s="256" t="str">
        <f>IF(ISBLANK(Výsledky!$OY$3),"",Výsledky!OY77)</f>
        <v/>
      </c>
      <c r="BQ25" s="256" t="str">
        <f>IF(ISBLANK(Výsledky!$PF$3),"",Výsledky!PF77)</f>
        <v/>
      </c>
      <c r="BR25" s="256" t="str">
        <f>IF(ISBLANK(Výsledky!$PM$3),"",Výsledky!PM77)</f>
        <v/>
      </c>
      <c r="BS25" s="256" t="str">
        <f>IF(ISBLANK(Výsledky!$PT$3),"",Výsledky!PT77)</f>
        <v/>
      </c>
      <c r="BT25" s="256" t="str">
        <f>IF(ISBLANK(Výsledky!$QA$3),"",Výsledky!QA77)</f>
        <v/>
      </c>
      <c r="BU25" s="256" t="str">
        <f>IF(ISBLANK(Výsledky!$QH$3),"",Výsledky!QH77)</f>
        <v/>
      </c>
      <c r="BV25" s="256" t="str">
        <f>IF(ISBLANK(Výsledky!$QO$3),"",Výsledky!QO77)</f>
        <v/>
      </c>
      <c r="BW25" s="291" t="str">
        <f>IF(ISBLANK(Výsledky!$QV$3),"",Výsledky!QV77)</f>
        <v/>
      </c>
      <c r="BX25" s="49"/>
      <c r="BY25" s="122"/>
      <c r="BZ25" s="49"/>
      <c r="CA25" s="122"/>
      <c r="CB25" s="371"/>
      <c r="CC25" s="371"/>
      <c r="CD25" s="371"/>
      <c r="CE25" s="371"/>
      <c r="CF25" s="371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Tipy!A22</f>
        <v>15</v>
      </c>
      <c r="D26" s="242" t="str">
        <f>IF(Tipy!B22="","",Tipy!B22)</f>
        <v>Fifo</v>
      </c>
      <c r="E26" s="51">
        <f>SUM(F26:J26)</f>
        <v>1310</v>
      </c>
      <c r="F26" s="246">
        <f>IF(ISBLANK(Výsledky!$I$3),"-",SUM(K26:O26,Q26,S26,U26,V26,X26,Z26,AB26,AC26,AE26:AG26,AI26,AK26:AM26,AP26,AS26:AU26,AW26,AY26,BB26,BD26,BG26:BJ26,BL26,BO26,BP26,BR26,BT26,BU26))</f>
        <v>860</v>
      </c>
      <c r="G26" s="267">
        <f>IF(ISBLANK(Výsledky!$AY$3),"-",SUM(P26,T26,W26,AA26,AD26,AH26,AV26,AX26,BC26,BE26,BK26,BM26,BQ26,BS26,BV26))</f>
        <v>170</v>
      </c>
      <c r="H26" s="268">
        <f>IF(ISBLANK(Výsledky!$BM$3),"-",SUM(R26,Y26,AJ26,AO26,AQ26,AZ26))</f>
        <v>150</v>
      </c>
      <c r="I26" s="247">
        <f>IF(ISBLANK(Výsledky!$GI$3),"-",SUM(AN26,AR26,BA26,BF26,BN26,BW26))</f>
        <v>130</v>
      </c>
      <c r="J26" s="262" t="str">
        <f>IF(ISBLANK(Výsledky!$I$3),"",Výsledky!I28)</f>
        <v>-</v>
      </c>
      <c r="K26" s="265">
        <f>IF(ISBLANK(Výsledky!$P$3),"",Výsledky!P28)</f>
        <v>80</v>
      </c>
      <c r="L26" s="266">
        <f>IF(ISBLANK(Výsledky!$W$3),"",Výsledky!W28)</f>
        <v>40</v>
      </c>
      <c r="M26" s="256">
        <f>IF(ISBLANK(Výsledky!$AD$3),"",Výsledky!AD28)</f>
        <v>10</v>
      </c>
      <c r="N26" s="256" t="str">
        <f>IF(ISBLANK(Výsledky!$AK$3),"",Výsledky!AK28)</f>
        <v>-</v>
      </c>
      <c r="O26" s="256" t="str">
        <f>IF(ISBLANK(Výsledky!$AR$3),"",Výsledky!AR28)</f>
        <v>-</v>
      </c>
      <c r="P26" s="256">
        <f>IF(ISBLANK(Výsledky!$AY$3),"",Výsledky!AY28)</f>
        <v>50</v>
      </c>
      <c r="Q26" s="256">
        <f>IF(ISBLANK(Výsledky!$BF$3),"",Výsledky!BF28)</f>
        <v>20</v>
      </c>
      <c r="R26" s="256">
        <f>IF(ISBLANK(Výsledky!$BM$3),"",Výsledky!BM28)</f>
        <v>40</v>
      </c>
      <c r="S26" s="256">
        <f>IF(ISBLANK(Výsledky!$BT$3),"",Výsledky!BT28)</f>
        <v>0</v>
      </c>
      <c r="T26" s="256">
        <f>IF(ISBLANK(Výsledky!$CA$3),"",Výsledky!CA28)</f>
        <v>20</v>
      </c>
      <c r="U26" s="256">
        <f>IF(ISBLANK(Výsledky!$CH$3),"",Výsledky!CH28)</f>
        <v>10</v>
      </c>
      <c r="V26" s="256">
        <f>IF(ISBLANK(Výsledky!$CO$3),"",Výsledky!CO28)</f>
        <v>80</v>
      </c>
      <c r="W26" s="256">
        <f>IF(ISBLANK(Výsledky!$CV$3),"",Výsledky!CV28)</f>
        <v>40</v>
      </c>
      <c r="X26" s="256">
        <f>IF(ISBLANK(Výsledky!$DC$3),"",Výsledky!DC28)</f>
        <v>100</v>
      </c>
      <c r="Y26" s="256">
        <f>IF(ISBLANK(Výsledky!$DJ$3),"",Výsledky!DJ28)</f>
        <v>50</v>
      </c>
      <c r="Z26" s="256">
        <f>IF(ISBLANK(Výsledky!$DQ$3),"",Výsledky!DQ28)</f>
        <v>0</v>
      </c>
      <c r="AA26" s="256">
        <f>IF(ISBLANK(Výsledky!$DX$3),"",Výsledky!DX28)</f>
        <v>40</v>
      </c>
      <c r="AB26" s="256">
        <f>IF(ISBLANK(Výsledky!$EE$3),"",Výsledky!EE28)</f>
        <v>70</v>
      </c>
      <c r="AC26" s="256">
        <f>IF(ISBLANK(Výsledky!$EL$3),"",Výsledky!EL28)</f>
        <v>60</v>
      </c>
      <c r="AD26" s="256">
        <f>IF(ISBLANK(Výsledky!$ES$3),"",Výsledky!ES28)</f>
        <v>20</v>
      </c>
      <c r="AE26" s="256">
        <f>IF(ISBLANK(Výsledky!$EZ$3),"",Výsledky!EZ28)</f>
        <v>40</v>
      </c>
      <c r="AF26" s="256">
        <f>IF(ISBLANK(Výsledky!$FG$3),"",Výsledky!FG28)</f>
        <v>30</v>
      </c>
      <c r="AG26" s="256">
        <f>IF(ISBLANK(Výsledky!$FN$3),"",Výsledky!FN28)</f>
        <v>80</v>
      </c>
      <c r="AH26" s="256" t="str">
        <f>IF(ISBLANK(Výsledky!$FU$3),"",Výsledky!FU28)</f>
        <v>-</v>
      </c>
      <c r="AI26" s="256">
        <f>IF(ISBLANK(Výsledky!$GB$3),"",Výsledky!GB28)</f>
        <v>0</v>
      </c>
      <c r="AJ26" s="256" t="str">
        <f>IF(ISBLANK(Výsledky!$GI$3),"",Výsledky!GI28)</f>
        <v>-</v>
      </c>
      <c r="AK26" s="256">
        <f>IF(ISBLANK(Výsledky!$GP$3),"",Výsledky!GP28)</f>
        <v>10</v>
      </c>
      <c r="AL26" s="256">
        <f>IF(ISBLANK(Výsledky!$GW$3),"",Výsledky!GW28)</f>
        <v>30</v>
      </c>
      <c r="AM26" s="256">
        <f>IF(ISBLANK(Výsledky!$HD$3),"",Výsledky!HD28)</f>
        <v>60</v>
      </c>
      <c r="AN26" s="256">
        <f>IF(ISBLANK(Výsledky!$HK$3),"",Výsledky!HK28)</f>
        <v>30</v>
      </c>
      <c r="AO26" s="256">
        <f>IF(ISBLANK(Výsledky!$HR$3),"",Výsledky!HR28)</f>
        <v>50</v>
      </c>
      <c r="AP26" s="256">
        <f>IF(ISBLANK(Výsledky!$HY$3),"",Výsledky!HY28)</f>
        <v>20</v>
      </c>
      <c r="AQ26" s="256">
        <f>IF(ISBLANK(Výsledky!$IF$3),"",Výsledky!IF28)</f>
        <v>10</v>
      </c>
      <c r="AR26" s="256">
        <f>IF(ISBLANK(Výsledky!$IM$3),"",Výsledky!IM28)</f>
        <v>40</v>
      </c>
      <c r="AS26" s="256">
        <f>IF(ISBLANK(Výsledky!$IT$3),"",Výsledky!IT28)</f>
        <v>60</v>
      </c>
      <c r="AT26" s="256">
        <f>IF(ISBLANK(Výsledky!$JA$3),"",Výsledky!JA28)</f>
        <v>0</v>
      </c>
      <c r="AU26" s="256" t="str">
        <f>IF(ISBLANK(Výsledky!$JH$3),"",Výsledky!JH28)</f>
        <v>-</v>
      </c>
      <c r="AV26" s="256" t="str">
        <f>IF(ISBLANK(Výsledky!$JO$3),"",Výsledky!JO28)</f>
        <v/>
      </c>
      <c r="AW26" s="256">
        <f>IF(ISBLANK(Výsledky!$JV$3),"",Výsledky!JV28)</f>
        <v>20</v>
      </c>
      <c r="AX26" s="256" t="str">
        <f>IF(ISBLANK(Výsledky!$KC$3),"",Výsledky!KC28)</f>
        <v/>
      </c>
      <c r="AY26" s="256">
        <f>IF(ISBLANK(Výsledky!$KJ$3),"",Výsledky!KJ28)</f>
        <v>40</v>
      </c>
      <c r="AZ26" s="256">
        <f>IF(ISBLANK(Výsledky!$KQ$3),"",Výsledky!KQ28)</f>
        <v>0</v>
      </c>
      <c r="BA26" s="256">
        <f>IF(ISBLANK(Výsledky!$KX$3),"",Výsledky!KX28)</f>
        <v>60</v>
      </c>
      <c r="BB26" s="256" t="str">
        <f>IF(ISBLANK(Výsledky!$LE$3),"",Výsledky!LE28)</f>
        <v/>
      </c>
      <c r="BC26" s="256" t="str">
        <f>IF(ISBLANK(Výsledky!$LL$3),"",Výsledky!LL28)</f>
        <v/>
      </c>
      <c r="BD26" s="256" t="str">
        <f>IF(ISBLANK(Výsledky!$LS$3),"",Výsledky!LS28)</f>
        <v/>
      </c>
      <c r="BE26" s="256" t="str">
        <f>IF(ISBLANK(Výsledky!$LZ$3),"",Výsledky!LZ28)</f>
        <v/>
      </c>
      <c r="BF26" s="256" t="str">
        <f>IF(ISBLANK(Výsledky!$MG$3),"",Výsledky!MG28)</f>
        <v/>
      </c>
      <c r="BG26" s="256" t="str">
        <f>IF(ISBLANK(Výsledky!$MN$3),"",Výsledky!MN28)</f>
        <v/>
      </c>
      <c r="BH26" s="256" t="str">
        <f>IF(ISBLANK(Výsledky!$MU$3),"",Výsledky!MU28)</f>
        <v/>
      </c>
      <c r="BI26" s="256" t="str">
        <f>IF(ISBLANK(Výsledky!$NB$3),"",Výsledky!NB28)</f>
        <v/>
      </c>
      <c r="BJ26" s="256" t="str">
        <f>IF(ISBLANK(Výsledky!$NI$3),"",Výsledky!NI28)</f>
        <v/>
      </c>
      <c r="BK26" s="256" t="str">
        <f>IF(ISBLANK(Výsledky!$NP$3),"",Výsledky!NP28)</f>
        <v/>
      </c>
      <c r="BL26" s="256" t="str">
        <f>IF(ISBLANK(Výsledky!$NW$3),"",Výsledky!NW28)</f>
        <v/>
      </c>
      <c r="BM26" s="256" t="str">
        <f>IF(ISBLANK(Výsledky!$OD$3),"",Výsledky!OD28)</f>
        <v/>
      </c>
      <c r="BN26" s="256" t="str">
        <f>IF(ISBLANK(Výsledky!$OK$3),"",Výsledky!OK28)</f>
        <v/>
      </c>
      <c r="BO26" s="256" t="str">
        <f>IF(ISBLANK(Výsledky!$OR$3),"",Výsledky!OR28)</f>
        <v/>
      </c>
      <c r="BP26" s="256" t="str">
        <f>IF(ISBLANK(Výsledky!$OY$3),"",Výsledky!OY28)</f>
        <v/>
      </c>
      <c r="BQ26" s="256" t="str">
        <f>IF(ISBLANK(Výsledky!$PF$3),"",Výsledky!PF28)</f>
        <v/>
      </c>
      <c r="BR26" s="256" t="str">
        <f>IF(ISBLANK(Výsledky!$PM$3),"",Výsledky!PM28)</f>
        <v/>
      </c>
      <c r="BS26" s="256" t="str">
        <f>IF(ISBLANK(Výsledky!$PT$3),"",Výsledky!PT28)</f>
        <v/>
      </c>
      <c r="BT26" s="256" t="str">
        <f>IF(ISBLANK(Výsledky!$QA$3),"",Výsledky!QA28)</f>
        <v/>
      </c>
      <c r="BU26" s="256" t="str">
        <f>IF(ISBLANK(Výsledky!$QH$3),"",Výsledky!QH28)</f>
        <v/>
      </c>
      <c r="BV26" s="256" t="str">
        <f>IF(ISBLANK(Výsledky!$QO$3),"",Výsledky!QO28)</f>
        <v/>
      </c>
      <c r="BW26" s="291" t="str">
        <f>IF(ISBLANK(Výsledky!$QV$3),"",Výsledky!QV28)</f>
        <v/>
      </c>
      <c r="BX26" s="49"/>
      <c r="BY26" s="122"/>
      <c r="BZ26" s="49"/>
      <c r="CA26" s="122"/>
      <c r="CB26" s="371"/>
      <c r="CC26" s="371"/>
      <c r="CD26" s="371"/>
      <c r="CE26" s="371"/>
      <c r="CF26" s="371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Tipy!A56</f>
        <v>27</v>
      </c>
      <c r="D27" s="242" t="str">
        <f>IF(Tipy!B56="","",Tipy!B56)</f>
        <v>petro fonka</v>
      </c>
      <c r="E27" s="51">
        <f>SUM(F27:J27)</f>
        <v>1310</v>
      </c>
      <c r="F27" s="246">
        <f>IF(ISBLANK(Výsledky!$I$3),"-",SUM(K27:O27,Q27,S27,U27,V27,X27,Z27,AB27,AC27,AE27:AG27,AI27,AK27:AM27,AP27,AS27:AU27,AW27,AY27,BB27,BD27,BG27:BJ27,BL27,BO27,BP27,BR27,BT27,BU27))</f>
        <v>900</v>
      </c>
      <c r="G27" s="267">
        <f>IF(ISBLANK(Výsledky!$AY$3),"-",SUM(P27,T27,W27,AA27,AD27,AH27,AV27,AX27,BC27,BE27,BK27,BM27,BQ27,BS27,BV27))</f>
        <v>150</v>
      </c>
      <c r="H27" s="268">
        <f>IF(ISBLANK(Výsledky!$BM$3),"-",SUM(R27,Y27,AJ27,AO27,AQ27,AZ27))</f>
        <v>180</v>
      </c>
      <c r="I27" s="247">
        <f>IF(ISBLANK(Výsledky!$GI$3),"-",SUM(AN27,AR27,BA27,BF27,BN27,BW27))</f>
        <v>80</v>
      </c>
      <c r="J27" s="262" t="str">
        <f>IF(ISBLANK(Výsledky!$I$3),"",Výsledky!I61)</f>
        <v>-</v>
      </c>
      <c r="K27" s="265">
        <f>IF(ISBLANK(Výsledky!$P$3),"",Výsledky!P62)</f>
        <v>20</v>
      </c>
      <c r="L27" s="266">
        <f>IF(ISBLANK(Výsledky!$W$3),"",Výsledky!W62)</f>
        <v>50</v>
      </c>
      <c r="M27" s="256">
        <f>IF(ISBLANK(Výsledky!$AD$3),"",Výsledky!AD62)</f>
        <v>30</v>
      </c>
      <c r="N27" s="256">
        <f>IF(ISBLANK(Výsledky!$AK$3),"",Výsledky!AK62)</f>
        <v>20</v>
      </c>
      <c r="O27" s="256">
        <f>IF(ISBLANK(Výsledky!$AR$3),"",Výsledky!AR62)</f>
        <v>60</v>
      </c>
      <c r="P27" s="256">
        <f>IF(ISBLANK(Výsledky!$AY$3),"",Výsledky!AY62)</f>
        <v>50</v>
      </c>
      <c r="Q27" s="256">
        <f>IF(ISBLANK(Výsledky!$BF$3),"",Výsledky!BF62)</f>
        <v>50</v>
      </c>
      <c r="R27" s="256">
        <f>IF(ISBLANK(Výsledky!$BM$3),"",Výsledky!BM62)</f>
        <v>50</v>
      </c>
      <c r="S27" s="256">
        <f>IF(ISBLANK(Výsledky!$BT$3),"",Výsledky!BT62)</f>
        <v>0</v>
      </c>
      <c r="T27" s="256">
        <f>IF(ISBLANK(Výsledky!$CA$3),"",Výsledky!CA62)</f>
        <v>20</v>
      </c>
      <c r="U27" s="256">
        <f>IF(ISBLANK(Výsledky!$CH$3),"",Výsledky!CH62)</f>
        <v>30</v>
      </c>
      <c r="V27" s="256">
        <f>IF(ISBLANK(Výsledky!$CO$3),"",Výsledky!CO62)</f>
        <v>60</v>
      </c>
      <c r="W27" s="256">
        <f>IF(ISBLANK(Výsledky!$CV$3),"",Výsledky!CV62)</f>
        <v>40</v>
      </c>
      <c r="X27" s="256">
        <f>IF(ISBLANK(Výsledky!$DC$3),"",Výsledky!DC62)</f>
        <v>50</v>
      </c>
      <c r="Y27" s="256">
        <f>IF(ISBLANK(Výsledky!$DJ$3),"",Výsledky!DJ62)</f>
        <v>40</v>
      </c>
      <c r="Z27" s="256">
        <f>IF(ISBLANK(Výsledky!$DQ$3),"",Výsledky!DQ62)</f>
        <v>0</v>
      </c>
      <c r="AA27" s="256">
        <f>IF(ISBLANK(Výsledky!$DX$3),"",Výsledky!DX62)</f>
        <v>0</v>
      </c>
      <c r="AB27" s="256">
        <f>IF(ISBLANK(Výsledky!$EE$3),"",Výsledky!EE62)</f>
        <v>40</v>
      </c>
      <c r="AC27" s="256">
        <f>IF(ISBLANK(Výsledky!$EL$3),"",Výsledky!EL62)</f>
        <v>40</v>
      </c>
      <c r="AD27" s="256">
        <f>IF(ISBLANK(Výsledky!$ES$3),"",Výsledky!ES62)</f>
        <v>40</v>
      </c>
      <c r="AE27" s="256">
        <f>IF(ISBLANK(Výsledky!$EZ$3),"",Výsledky!EZ62)</f>
        <v>20</v>
      </c>
      <c r="AF27" s="256">
        <f>IF(ISBLANK(Výsledky!$FG$3),"",Výsledky!FG62)</f>
        <v>20</v>
      </c>
      <c r="AG27" s="256">
        <f>IF(ISBLANK(Výsledky!$FN$3),"",Výsledky!FN62)</f>
        <v>80</v>
      </c>
      <c r="AH27" s="256">
        <f>IF(ISBLANK(Výsledky!$FU$3),"",Výsledky!FU62)</f>
        <v>0</v>
      </c>
      <c r="AI27" s="256">
        <f>IF(ISBLANK(Výsledky!$GB$3),"",Výsledky!GB62)</f>
        <v>0</v>
      </c>
      <c r="AJ27" s="256">
        <f>IF(ISBLANK(Výsledky!$GI$3),"",Výsledky!GI62)</f>
        <v>20</v>
      </c>
      <c r="AK27" s="256">
        <f>IF(ISBLANK(Výsledky!$GP$3),"",Výsledky!GP62)</f>
        <v>20</v>
      </c>
      <c r="AL27" s="256">
        <f>IF(ISBLANK(Výsledky!$GW$3),"",Výsledky!GW62)</f>
        <v>30</v>
      </c>
      <c r="AM27" s="256">
        <f>IF(ISBLANK(Výsledky!$HD$3),"",Výsledky!HD62)</f>
        <v>40</v>
      </c>
      <c r="AN27" s="256">
        <f>IF(ISBLANK(Výsledky!$HK$3),"",Výsledky!HK62)</f>
        <v>0</v>
      </c>
      <c r="AO27" s="256">
        <f>IF(ISBLANK(Výsledky!$HR$3),"",Výsledky!HR62)</f>
        <v>50</v>
      </c>
      <c r="AP27" s="256">
        <f>IF(ISBLANK(Výsledky!$HY$3),"",Výsledky!HY62)</f>
        <v>60</v>
      </c>
      <c r="AQ27" s="256">
        <f>IF(ISBLANK(Výsledky!$IF$3),"",Výsledky!IF62)</f>
        <v>0</v>
      </c>
      <c r="AR27" s="256">
        <f>IF(ISBLANK(Výsledky!$IM$3),"",Výsledky!IM62)</f>
        <v>40</v>
      </c>
      <c r="AS27" s="256">
        <f>IF(ISBLANK(Výsledky!$IT$3),"",Výsledky!IT62)</f>
        <v>40</v>
      </c>
      <c r="AT27" s="256">
        <f>IF(ISBLANK(Výsledky!$JA$3),"",Výsledky!JA62)</f>
        <v>0</v>
      </c>
      <c r="AU27" s="256">
        <f>IF(ISBLANK(Výsledky!$JH$3),"",Výsledky!JH62)</f>
        <v>100</v>
      </c>
      <c r="AV27" s="256" t="str">
        <f>IF(ISBLANK(Výsledky!$JO$3),"",Výsledky!JO62)</f>
        <v/>
      </c>
      <c r="AW27" s="256">
        <f>IF(ISBLANK(Výsledky!$JV$3),"",Výsledky!JV62)</f>
        <v>20</v>
      </c>
      <c r="AX27" s="256" t="str">
        <f>IF(ISBLANK(Výsledky!$KC$3),"",Výsledky!KC62)</f>
        <v/>
      </c>
      <c r="AY27" s="256">
        <f>IF(ISBLANK(Výsledky!$KJ$3),"",Výsledky!KJ62)</f>
        <v>20</v>
      </c>
      <c r="AZ27" s="256">
        <f>IF(ISBLANK(Výsledky!$KQ$3),"",Výsledky!KQ62)</f>
        <v>20</v>
      </c>
      <c r="BA27" s="256">
        <f>IF(ISBLANK(Výsledky!$KX$3),"",Výsledky!KX62)</f>
        <v>40</v>
      </c>
      <c r="BB27" s="256" t="str">
        <f>IF(ISBLANK(Výsledky!$LE$3),"",Výsledky!LE62)</f>
        <v/>
      </c>
      <c r="BC27" s="256" t="str">
        <f>IF(ISBLANK(Výsledky!$LL$3),"",Výsledky!LL62)</f>
        <v/>
      </c>
      <c r="BD27" s="256" t="str">
        <f>IF(ISBLANK(Výsledky!$LS$3),"",Výsledky!LS62)</f>
        <v/>
      </c>
      <c r="BE27" s="256" t="str">
        <f>IF(ISBLANK(Výsledky!$LZ$3),"",Výsledky!LZ62)</f>
        <v/>
      </c>
      <c r="BF27" s="256" t="str">
        <f>IF(ISBLANK(Výsledky!$MG$3),"",Výsledky!MG62)</f>
        <v/>
      </c>
      <c r="BG27" s="256" t="str">
        <f>IF(ISBLANK(Výsledky!$MN$3),"",Výsledky!MN62)</f>
        <v/>
      </c>
      <c r="BH27" s="256" t="str">
        <f>IF(ISBLANK(Výsledky!$MU$3),"",Výsledky!MU62)</f>
        <v/>
      </c>
      <c r="BI27" s="256" t="str">
        <f>IF(ISBLANK(Výsledky!$NB$3),"",Výsledky!NB62)</f>
        <v/>
      </c>
      <c r="BJ27" s="256" t="str">
        <f>IF(ISBLANK(Výsledky!$NI$3),"",Výsledky!NI62)</f>
        <v/>
      </c>
      <c r="BK27" s="256" t="str">
        <f>IF(ISBLANK(Výsledky!$NP$3),"",Výsledky!NP62)</f>
        <v/>
      </c>
      <c r="BL27" s="256" t="str">
        <f>IF(ISBLANK(Výsledky!$NW$3),"",Výsledky!NW62)</f>
        <v/>
      </c>
      <c r="BM27" s="256" t="str">
        <f>IF(ISBLANK(Výsledky!$OD$3),"",Výsledky!OD62)</f>
        <v/>
      </c>
      <c r="BN27" s="256" t="str">
        <f>IF(ISBLANK(Výsledky!$OK$3),"",Výsledky!OK62)</f>
        <v/>
      </c>
      <c r="BO27" s="256" t="str">
        <f>IF(ISBLANK(Výsledky!$OR$3),"",Výsledky!OR62)</f>
        <v/>
      </c>
      <c r="BP27" s="256" t="str">
        <f>IF(ISBLANK(Výsledky!$OY$3),"",Výsledky!OY62)</f>
        <v/>
      </c>
      <c r="BQ27" s="256" t="str">
        <f>IF(ISBLANK(Výsledky!$PF$3),"",Výsledky!PF62)</f>
        <v/>
      </c>
      <c r="BR27" s="256" t="str">
        <f>IF(ISBLANK(Výsledky!$PM$3),"",Výsledky!PM62)</f>
        <v/>
      </c>
      <c r="BS27" s="256" t="str">
        <f>IF(ISBLANK(Výsledky!$PT$3),"",Výsledky!PT62)</f>
        <v/>
      </c>
      <c r="BT27" s="256" t="str">
        <f>IF(ISBLANK(Výsledky!$QA$3),"",Výsledky!QA62)</f>
        <v/>
      </c>
      <c r="BU27" s="256" t="str">
        <f>IF(ISBLANK(Výsledky!$QH$3),"",Výsledky!QH62)</f>
        <v/>
      </c>
      <c r="BV27" s="256" t="str">
        <f>IF(ISBLANK(Výsledky!$QO$3),"",Výsledky!QO62)</f>
        <v/>
      </c>
      <c r="BW27" s="291" t="str">
        <f>IF(ISBLANK(Výsledky!$QV$3),"",Výsledky!QV62)</f>
        <v/>
      </c>
      <c r="BX27" s="49"/>
      <c r="BY27" s="122"/>
      <c r="BZ27" s="49"/>
      <c r="CA27" s="122"/>
      <c r="CB27" s="371"/>
      <c r="CC27" s="371"/>
      <c r="CD27" s="371"/>
      <c r="CE27" s="371"/>
      <c r="CF27" s="371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Tipy!A60</f>
        <v>22</v>
      </c>
      <c r="D28" s="242" t="str">
        <f>IF(Tipy!B60="","",Tipy!B60)</f>
        <v>REDbull</v>
      </c>
      <c r="E28" s="51">
        <f>SUM(F28:J28)</f>
        <v>1280</v>
      </c>
      <c r="F28" s="246">
        <f>IF(ISBLANK(Výsledky!$I$3),"-",SUM(K28:O28,Q28,S28,U28,V28,X28,Z28,AB28,AC28,AE28:AG28,AI28,AK28:AM28,AP28,AS28:AU28,AW28,AY28,BB28,BD28,BG28:BJ28,BL28,BO28,BP28,BR28,BT28,BU28))</f>
        <v>850</v>
      </c>
      <c r="G28" s="267">
        <f>IF(ISBLANK(Výsledky!$AY$3),"-",SUM(P28,T28,W28,AA28,AD28,AH28,AV28,AX28,BC28,BE28,BK28,BM28,BQ28,BS28,BV28))</f>
        <v>170</v>
      </c>
      <c r="H28" s="268">
        <f>IF(ISBLANK(Výsledky!$BM$3),"-",SUM(R28,Y28,AJ28,AO28,AQ28,AZ28))</f>
        <v>200</v>
      </c>
      <c r="I28" s="247">
        <f>IF(ISBLANK(Výsledky!$GI$3),"-",SUM(AN28,AR28,BA28,BF28,BN28,BW28))</f>
        <v>60</v>
      </c>
      <c r="J28" s="262" t="str">
        <f>IF(ISBLANK(Výsledky!$I$3),"",Výsledky!I65)</f>
        <v>-</v>
      </c>
      <c r="K28" s="265">
        <f>IF(ISBLANK(Výsledky!$P$3),"",Výsledky!P66)</f>
        <v>20</v>
      </c>
      <c r="L28" s="266">
        <f>IF(ISBLANK(Výsledky!$W$3),"",Výsledky!W66)</f>
        <v>40</v>
      </c>
      <c r="M28" s="256">
        <f>IF(ISBLANK(Výsledky!$AD$3),"",Výsledky!AD66)</f>
        <v>10</v>
      </c>
      <c r="N28" s="256" t="str">
        <f>IF(ISBLANK(Výsledky!$AK$3),"",Výsledky!AK66)</f>
        <v>-</v>
      </c>
      <c r="O28" s="256">
        <f>IF(ISBLANK(Výsledky!$AR$3),"",Výsledky!AR66)</f>
        <v>50</v>
      </c>
      <c r="P28" s="256">
        <f>IF(ISBLANK(Výsledky!$AY$3),"",Výsledky!AY66)</f>
        <v>50</v>
      </c>
      <c r="Q28" s="256">
        <f>IF(ISBLANK(Výsledky!$BF$3),"",Výsledky!BF66)</f>
        <v>40</v>
      </c>
      <c r="R28" s="256">
        <f>IF(ISBLANK(Výsledky!$BM$3),"",Výsledky!BM66)</f>
        <v>30</v>
      </c>
      <c r="S28" s="256">
        <f>IF(ISBLANK(Výsledky!$BT$3),"",Výsledky!BT66)</f>
        <v>10</v>
      </c>
      <c r="T28" s="256">
        <f>IF(ISBLANK(Výsledky!$CA$3),"",Výsledky!CA66)</f>
        <v>20</v>
      </c>
      <c r="U28" s="256">
        <f>IF(ISBLANK(Výsledky!$CH$3),"",Výsledky!CH66)</f>
        <v>0</v>
      </c>
      <c r="V28" s="256">
        <f>IF(ISBLANK(Výsledky!$CO$3),"",Výsledky!CO66)</f>
        <v>80</v>
      </c>
      <c r="W28" s="256">
        <f>IF(ISBLANK(Výsledky!$CV$3),"",Výsledky!CV66)</f>
        <v>40</v>
      </c>
      <c r="X28" s="256">
        <f>IF(ISBLANK(Výsledky!$DC$3),"",Výsledky!DC66)</f>
        <v>50</v>
      </c>
      <c r="Y28" s="256">
        <f>IF(ISBLANK(Výsledky!$DJ$3),"",Výsledky!DJ66)</f>
        <v>20</v>
      </c>
      <c r="Z28" s="256">
        <f>IF(ISBLANK(Výsledky!$DQ$3),"",Výsledky!DQ66)</f>
        <v>0</v>
      </c>
      <c r="AA28" s="256">
        <f>IF(ISBLANK(Výsledky!$DX$3),"",Výsledky!DX66)</f>
        <v>20</v>
      </c>
      <c r="AB28" s="256">
        <f>IF(ISBLANK(Výsledky!$EE$3),"",Výsledky!EE66)</f>
        <v>40</v>
      </c>
      <c r="AC28" s="256">
        <f>IF(ISBLANK(Výsledky!$EL$3),"",Výsledky!EL66)</f>
        <v>20</v>
      </c>
      <c r="AD28" s="256">
        <f>IF(ISBLANK(Výsledky!$ES$3),"",Výsledky!ES66)</f>
        <v>40</v>
      </c>
      <c r="AE28" s="256">
        <f>IF(ISBLANK(Výsledky!$EZ$3),"",Výsledky!EZ66)</f>
        <v>20</v>
      </c>
      <c r="AF28" s="256">
        <f>IF(ISBLANK(Výsledky!$FG$3),"",Výsledky!FG66)</f>
        <v>130</v>
      </c>
      <c r="AG28" s="256">
        <f>IF(ISBLANK(Výsledky!$FN$3),"",Výsledky!FN66)</f>
        <v>50</v>
      </c>
      <c r="AH28" s="256">
        <f>IF(ISBLANK(Výsledky!$FU$3),"",Výsledky!FU66)</f>
        <v>0</v>
      </c>
      <c r="AI28" s="256">
        <f>IF(ISBLANK(Výsledky!$GB$3),"",Výsledky!GB66)</f>
        <v>0</v>
      </c>
      <c r="AJ28" s="256">
        <f>IF(ISBLANK(Výsledky!$GI$3),"",Výsledky!GI66)</f>
        <v>20</v>
      </c>
      <c r="AK28" s="256">
        <f>IF(ISBLANK(Výsledky!$GP$3),"",Výsledky!GP66)</f>
        <v>30</v>
      </c>
      <c r="AL28" s="256">
        <f>IF(ISBLANK(Výsledky!$GW$3),"",Výsledky!GW66)</f>
        <v>60</v>
      </c>
      <c r="AM28" s="256">
        <f>IF(ISBLANK(Výsledky!$HD$3),"",Výsledky!HD66)</f>
        <v>20</v>
      </c>
      <c r="AN28" s="256">
        <f>IF(ISBLANK(Výsledky!$HK$3),"",Výsledky!HK66)</f>
        <v>0</v>
      </c>
      <c r="AO28" s="256">
        <f>IF(ISBLANK(Výsledky!$HR$3),"",Výsledky!HR66)</f>
        <v>50</v>
      </c>
      <c r="AP28" s="256">
        <f>IF(ISBLANK(Výsledky!$HY$3),"",Výsledky!HY66)</f>
        <v>40</v>
      </c>
      <c r="AQ28" s="256">
        <f>IF(ISBLANK(Výsledky!$IF$3),"",Výsledky!IF66)</f>
        <v>60</v>
      </c>
      <c r="AR28" s="256">
        <f>IF(ISBLANK(Výsledky!$IM$3),"",Výsledky!IM66)</f>
        <v>40</v>
      </c>
      <c r="AS28" s="256">
        <f>IF(ISBLANK(Výsledky!$IT$3),"",Výsledky!IT66)</f>
        <v>0</v>
      </c>
      <c r="AT28" s="256">
        <f>IF(ISBLANK(Výsledky!$JA$3),"",Výsledky!JA66)</f>
        <v>0</v>
      </c>
      <c r="AU28" s="256">
        <f>IF(ISBLANK(Výsledky!$JH$3),"",Výsledky!JH66)</f>
        <v>50</v>
      </c>
      <c r="AV28" s="256" t="str">
        <f>IF(ISBLANK(Výsledky!$JO$3),"",Výsledky!JO66)</f>
        <v/>
      </c>
      <c r="AW28" s="256">
        <f>IF(ISBLANK(Výsledky!$JV$3),"",Výsledky!JV66)</f>
        <v>40</v>
      </c>
      <c r="AX28" s="256" t="str">
        <f>IF(ISBLANK(Výsledky!$KC$3),"",Výsledky!KC66)</f>
        <v/>
      </c>
      <c r="AY28" s="256">
        <f>IF(ISBLANK(Výsledky!$KJ$3),"",Výsledky!KJ66)</f>
        <v>50</v>
      </c>
      <c r="AZ28" s="256">
        <f>IF(ISBLANK(Výsledky!$KQ$3),"",Výsledky!KQ66)</f>
        <v>20</v>
      </c>
      <c r="BA28" s="256">
        <f>IF(ISBLANK(Výsledky!$KX$3),"",Výsledky!KX66)</f>
        <v>20</v>
      </c>
      <c r="BB28" s="256" t="str">
        <f>IF(ISBLANK(Výsledky!$LE$3),"",Výsledky!LE66)</f>
        <v/>
      </c>
      <c r="BC28" s="256" t="str">
        <f>IF(ISBLANK(Výsledky!$LL$3),"",Výsledky!LL66)</f>
        <v/>
      </c>
      <c r="BD28" s="256" t="str">
        <f>IF(ISBLANK(Výsledky!$LS$3),"",Výsledky!LS66)</f>
        <v/>
      </c>
      <c r="BE28" s="256" t="str">
        <f>IF(ISBLANK(Výsledky!$LZ$3),"",Výsledky!LZ66)</f>
        <v/>
      </c>
      <c r="BF28" s="256" t="str">
        <f>IF(ISBLANK(Výsledky!$MG$3),"",Výsledky!MG66)</f>
        <v/>
      </c>
      <c r="BG28" s="256" t="str">
        <f>IF(ISBLANK(Výsledky!$MN$3),"",Výsledky!MN66)</f>
        <v/>
      </c>
      <c r="BH28" s="256" t="str">
        <f>IF(ISBLANK(Výsledky!$MU$3),"",Výsledky!MU66)</f>
        <v/>
      </c>
      <c r="BI28" s="256" t="str">
        <f>IF(ISBLANK(Výsledky!$NB$3),"",Výsledky!NB66)</f>
        <v/>
      </c>
      <c r="BJ28" s="256" t="str">
        <f>IF(ISBLANK(Výsledky!$NI$3),"",Výsledky!NI66)</f>
        <v/>
      </c>
      <c r="BK28" s="256" t="str">
        <f>IF(ISBLANK(Výsledky!$NP$3),"",Výsledky!NP66)</f>
        <v/>
      </c>
      <c r="BL28" s="256" t="str">
        <f>IF(ISBLANK(Výsledky!$NW$3),"",Výsledky!NW66)</f>
        <v/>
      </c>
      <c r="BM28" s="256" t="str">
        <f>IF(ISBLANK(Výsledky!$OD$3),"",Výsledky!OD66)</f>
        <v/>
      </c>
      <c r="BN28" s="256" t="str">
        <f>IF(ISBLANK(Výsledky!$OK$3),"",Výsledky!OK66)</f>
        <v/>
      </c>
      <c r="BO28" s="256" t="str">
        <f>IF(ISBLANK(Výsledky!$OR$3),"",Výsledky!OR66)</f>
        <v/>
      </c>
      <c r="BP28" s="256" t="str">
        <f>IF(ISBLANK(Výsledky!$OY$3),"",Výsledky!OY66)</f>
        <v/>
      </c>
      <c r="BQ28" s="256" t="str">
        <f>IF(ISBLANK(Výsledky!$PF$3),"",Výsledky!PF66)</f>
        <v/>
      </c>
      <c r="BR28" s="256" t="str">
        <f>IF(ISBLANK(Výsledky!$PM$3),"",Výsledky!PM66)</f>
        <v/>
      </c>
      <c r="BS28" s="256" t="str">
        <f>IF(ISBLANK(Výsledky!$PT$3),"",Výsledky!PT66)</f>
        <v/>
      </c>
      <c r="BT28" s="256" t="str">
        <f>IF(ISBLANK(Výsledky!$QA$3),"",Výsledky!QA66)</f>
        <v/>
      </c>
      <c r="BU28" s="256" t="str">
        <f>IF(ISBLANK(Výsledky!$QH$3),"",Výsledky!QH66)</f>
        <v/>
      </c>
      <c r="BV28" s="256" t="str">
        <f>IF(ISBLANK(Výsledky!$QO$3),"",Výsledky!QO66)</f>
        <v/>
      </c>
      <c r="BW28" s="291" t="str">
        <f>IF(ISBLANK(Výsledky!$QV$3),"",Výsledky!QV66)</f>
        <v/>
      </c>
      <c r="BX28" s="49"/>
      <c r="BY28" s="122"/>
      <c r="BZ28" s="49"/>
      <c r="CA28" s="122"/>
      <c r="CB28" s="371"/>
      <c r="CC28" s="371"/>
      <c r="CD28" s="371"/>
      <c r="CE28" s="371"/>
      <c r="CF28" s="371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Tipy!A75</f>
        <v>67</v>
      </c>
      <c r="D29" s="242" t="str">
        <f>IF(Tipy!B75="","",Tipy!B75)</f>
        <v>Waldemar</v>
      </c>
      <c r="E29" s="51">
        <f>SUM(F29:J29)</f>
        <v>1270</v>
      </c>
      <c r="F29" s="246">
        <f>IF(ISBLANK(Výsledky!$I$3),"-",SUM(K29:O29,Q29,S29,U29,V29,X29,Z29,AB29,AC29,AE29:AG29,AI29,AK29:AM29,AP29,AS29:AU29,AW29,AY29,BB29,BD29,BG29:BJ29,BL29,BO29,BP29,BR29,BT29,BU29))</f>
        <v>870</v>
      </c>
      <c r="G29" s="267">
        <f>IF(ISBLANK(Výsledky!$AY$3),"-",SUM(P29,T29,W29,AA29,AD29,AH29,AV29,AX29,BC29,BE29,BK29,BM29,BQ29,BS29,BV29))</f>
        <v>190</v>
      </c>
      <c r="H29" s="268">
        <f>IF(ISBLANK(Výsledky!$BM$3),"-",SUM(R29,Y29,AJ29,AO29,AQ29,AZ29))</f>
        <v>140</v>
      </c>
      <c r="I29" s="247">
        <f>IF(ISBLANK(Výsledky!$GI$3),"-",SUM(AN29,AR29,BA29,BF29,BN29,BW29))</f>
        <v>70</v>
      </c>
      <c r="J29" s="262" t="str">
        <f>IF(ISBLANK(Výsledky!$I$3),"",Výsledky!I81)</f>
        <v>-</v>
      </c>
      <c r="K29" s="265">
        <f>IF(ISBLANK(Výsledky!$P$3),"",Výsledky!P81)</f>
        <v>20</v>
      </c>
      <c r="L29" s="266">
        <f>IF(ISBLANK(Výsledky!$W$3),"",Výsledky!W81)</f>
        <v>30</v>
      </c>
      <c r="M29" s="256">
        <f>IF(ISBLANK(Výsledky!$AD$3),"",Výsledky!AD81)</f>
        <v>80</v>
      </c>
      <c r="N29" s="256">
        <f>IF(ISBLANK(Výsledky!$AK$3),"",Výsledky!AK81)</f>
        <v>40</v>
      </c>
      <c r="O29" s="256">
        <f>IF(ISBLANK(Výsledky!$AR$3),"",Výsledky!AR81)</f>
        <v>30</v>
      </c>
      <c r="P29" s="256">
        <f>IF(ISBLANK(Výsledky!$AY$3),"",Výsledky!AY81)</f>
        <v>50</v>
      </c>
      <c r="Q29" s="256" t="str">
        <f>IF(ISBLANK(Výsledky!$BF$3),"",Výsledky!BF81)</f>
        <v>-</v>
      </c>
      <c r="R29" s="256">
        <f>IF(ISBLANK(Výsledky!$BM$3),"",Výsledky!BM81)</f>
        <v>30</v>
      </c>
      <c r="S29" s="256">
        <f>IF(ISBLANK(Výsledky!$BT$3),"",Výsledky!BT81)</f>
        <v>0</v>
      </c>
      <c r="T29" s="256">
        <f>IF(ISBLANK(Výsledky!$CA$3),"",Výsledky!CA81)</f>
        <v>20</v>
      </c>
      <c r="U29" s="256">
        <f>IF(ISBLANK(Výsledky!$CH$3),"",Výsledky!CH81)</f>
        <v>20</v>
      </c>
      <c r="V29" s="256">
        <f>IF(ISBLANK(Výsledky!$CO$3),"",Výsledky!CO81)</f>
        <v>30</v>
      </c>
      <c r="W29" s="256">
        <f>IF(ISBLANK(Výsledky!$CV$3),"",Výsledky!CV81)</f>
        <v>40</v>
      </c>
      <c r="X29" s="256">
        <f>IF(ISBLANK(Výsledky!$DC$3),"",Výsledky!DC81)</f>
        <v>50</v>
      </c>
      <c r="Y29" s="256">
        <f>IF(ISBLANK(Výsledky!$DJ$3),"",Výsledky!DJ81)</f>
        <v>40</v>
      </c>
      <c r="Z29" s="256">
        <f>IF(ISBLANK(Výsledky!$DQ$3),"",Výsledky!DQ81)</f>
        <v>0</v>
      </c>
      <c r="AA29" s="256">
        <f>IF(ISBLANK(Výsledky!$DX$3),"",Výsledky!DX81)</f>
        <v>0</v>
      </c>
      <c r="AB29" s="256">
        <f>IF(ISBLANK(Výsledky!$EE$3),"",Výsledky!EE81)</f>
        <v>50</v>
      </c>
      <c r="AC29" s="256">
        <f>IF(ISBLANK(Výsledky!$EL$3),"",Výsledky!EL81)</f>
        <v>30</v>
      </c>
      <c r="AD29" s="256">
        <f>IF(ISBLANK(Výsledky!$ES$3),"",Výsledky!ES81)</f>
        <v>80</v>
      </c>
      <c r="AE29" s="256">
        <f>IF(ISBLANK(Výsledky!$EZ$3),"",Výsledky!EZ81)</f>
        <v>40</v>
      </c>
      <c r="AF29" s="256">
        <f>IF(ISBLANK(Výsledky!$FG$3),"",Výsledky!FG81)</f>
        <v>20</v>
      </c>
      <c r="AG29" s="256">
        <f>IF(ISBLANK(Výsledky!$FN$3),"",Výsledky!FN81)</f>
        <v>50</v>
      </c>
      <c r="AH29" s="256">
        <f>IF(ISBLANK(Výsledky!$FU$3),"",Výsledky!FU81)</f>
        <v>0</v>
      </c>
      <c r="AI29" s="256">
        <f>IF(ISBLANK(Výsledky!$GB$3),"",Výsledky!GB81)</f>
        <v>0</v>
      </c>
      <c r="AJ29" s="256">
        <f>IF(ISBLANK(Výsledky!$GI$3),"",Výsledky!GI81)</f>
        <v>20</v>
      </c>
      <c r="AK29" s="256">
        <f>IF(ISBLANK(Výsledky!$GP$3),"",Výsledky!GP81)</f>
        <v>20</v>
      </c>
      <c r="AL29" s="256">
        <f>IF(ISBLANK(Výsledky!$GW$3),"",Výsledky!GW81)</f>
        <v>40</v>
      </c>
      <c r="AM29" s="256">
        <f>IF(ISBLANK(Výsledky!$HD$3),"",Výsledky!HD81)</f>
        <v>60</v>
      </c>
      <c r="AN29" s="256">
        <f>IF(ISBLANK(Výsledky!$HK$3),"",Výsledky!HK81)</f>
        <v>40</v>
      </c>
      <c r="AO29" s="256">
        <f>IF(ISBLANK(Výsledky!$HR$3),"",Výsledky!HR81)</f>
        <v>30</v>
      </c>
      <c r="AP29" s="256">
        <f>IF(ISBLANK(Výsledky!$HY$3),"",Výsledky!HY81)</f>
        <v>40</v>
      </c>
      <c r="AQ29" s="256">
        <f>IF(ISBLANK(Výsledky!$IF$3),"",Výsledky!IF81)</f>
        <v>10</v>
      </c>
      <c r="AR29" s="256" t="str">
        <f>IF(ISBLANK(Výsledky!$IM$3),"",Výsledky!IM81)</f>
        <v>-</v>
      </c>
      <c r="AS29" s="256">
        <f>IF(ISBLANK(Výsledky!$IT$3),"",Výsledky!IT81)</f>
        <v>50</v>
      </c>
      <c r="AT29" s="256">
        <f>IF(ISBLANK(Výsledky!$JA$3),"",Výsledky!JA81)</f>
        <v>0</v>
      </c>
      <c r="AU29" s="256">
        <f>IF(ISBLANK(Výsledky!$JH$3),"",Výsledky!JH81)</f>
        <v>50</v>
      </c>
      <c r="AV29" s="256" t="str">
        <f>IF(ISBLANK(Výsledky!$JO$3),"",Výsledky!JO81)</f>
        <v/>
      </c>
      <c r="AW29" s="256">
        <f>IF(ISBLANK(Výsledky!$JV$3),"",Výsledky!JV81)</f>
        <v>50</v>
      </c>
      <c r="AX29" s="256" t="str">
        <f>IF(ISBLANK(Výsledky!$KC$3),"",Výsledky!KC81)</f>
        <v/>
      </c>
      <c r="AY29" s="256">
        <f>IF(ISBLANK(Výsledky!$KJ$3),"",Výsledky!KJ81)</f>
        <v>70</v>
      </c>
      <c r="AZ29" s="256">
        <f>IF(ISBLANK(Výsledky!$KQ$3),"",Výsledky!KQ81)</f>
        <v>10</v>
      </c>
      <c r="BA29" s="256">
        <f>IF(ISBLANK(Výsledky!$KX$3),"",Výsledky!KX81)</f>
        <v>30</v>
      </c>
      <c r="BB29" s="256" t="str">
        <f>IF(ISBLANK(Výsledky!$LE$3),"",Výsledky!LE81)</f>
        <v/>
      </c>
      <c r="BC29" s="256" t="str">
        <f>IF(ISBLANK(Výsledky!$LL$3),"",Výsledky!LL81)</f>
        <v/>
      </c>
      <c r="BD29" s="256" t="str">
        <f>IF(ISBLANK(Výsledky!$LS$3),"",Výsledky!LS81)</f>
        <v/>
      </c>
      <c r="BE29" s="256" t="str">
        <f>IF(ISBLANK(Výsledky!$LZ$3),"",Výsledky!LZ81)</f>
        <v/>
      </c>
      <c r="BF29" s="256" t="str">
        <f>IF(ISBLANK(Výsledky!$MG$3),"",Výsledky!MG81)</f>
        <v/>
      </c>
      <c r="BG29" s="256" t="str">
        <f>IF(ISBLANK(Výsledky!$MN$3),"",Výsledky!MN81)</f>
        <v/>
      </c>
      <c r="BH29" s="256" t="str">
        <f>IF(ISBLANK(Výsledky!$MU$3),"",Výsledky!MU81)</f>
        <v/>
      </c>
      <c r="BI29" s="256" t="str">
        <f>IF(ISBLANK(Výsledky!$NB$3),"",Výsledky!NB81)</f>
        <v/>
      </c>
      <c r="BJ29" s="256" t="str">
        <f>IF(ISBLANK(Výsledky!$NI$3),"",Výsledky!NI81)</f>
        <v/>
      </c>
      <c r="BK29" s="256" t="str">
        <f>IF(ISBLANK(Výsledky!$NP$3),"",Výsledky!NP81)</f>
        <v/>
      </c>
      <c r="BL29" s="256" t="str">
        <f>IF(ISBLANK(Výsledky!$NW$3),"",Výsledky!NW81)</f>
        <v/>
      </c>
      <c r="BM29" s="256" t="str">
        <f>IF(ISBLANK(Výsledky!$OD$3),"",Výsledky!OD81)</f>
        <v/>
      </c>
      <c r="BN29" s="256" t="str">
        <f>IF(ISBLANK(Výsledky!$OK$3),"",Výsledky!OK81)</f>
        <v/>
      </c>
      <c r="BO29" s="256" t="str">
        <f>IF(ISBLANK(Výsledky!$OR$3),"",Výsledky!OR81)</f>
        <v/>
      </c>
      <c r="BP29" s="256" t="str">
        <f>IF(ISBLANK(Výsledky!$OY$3),"",Výsledky!OY81)</f>
        <v/>
      </c>
      <c r="BQ29" s="256" t="str">
        <f>IF(ISBLANK(Výsledky!$PF$3),"",Výsledky!PF81)</f>
        <v/>
      </c>
      <c r="BR29" s="256" t="str">
        <f>IF(ISBLANK(Výsledky!$PM$3),"",Výsledky!PM81)</f>
        <v/>
      </c>
      <c r="BS29" s="256" t="str">
        <f>IF(ISBLANK(Výsledky!$PT$3),"",Výsledky!PT81)</f>
        <v/>
      </c>
      <c r="BT29" s="256" t="str">
        <f>IF(ISBLANK(Výsledky!$QA$3),"",Výsledky!QA81)</f>
        <v/>
      </c>
      <c r="BU29" s="256" t="str">
        <f>IF(ISBLANK(Výsledky!$QH$3),"",Výsledky!QH81)</f>
        <v/>
      </c>
      <c r="BV29" s="256" t="str">
        <f>IF(ISBLANK(Výsledky!$QO$3),"",Výsledky!QO81)</f>
        <v/>
      </c>
      <c r="BW29" s="291" t="str">
        <f>IF(ISBLANK(Výsledky!$QV$3),"",Výsledky!QV81)</f>
        <v/>
      </c>
      <c r="BX29" s="49"/>
      <c r="BY29" s="122"/>
      <c r="BZ29" s="49"/>
      <c r="CA29" s="122"/>
      <c r="CB29" s="371"/>
      <c r="CC29" s="371"/>
      <c r="CD29" s="371"/>
      <c r="CE29" s="371"/>
      <c r="CF29" s="371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Tipy!A40</f>
        <v>55</v>
      </c>
      <c r="D30" s="242" t="str">
        <f>IF(Tipy!B40="","",Tipy!B40)</f>
        <v>MarekM</v>
      </c>
      <c r="E30" s="51">
        <f>SUM(F30:J30)</f>
        <v>1240</v>
      </c>
      <c r="F30" s="246">
        <f>IF(ISBLANK(Výsledky!$I$3),"-",SUM(K30:O30,Q30,S30,U30,V30,X30,Z30,AB30,AC30,AE30:AG30,AI30,AK30:AM30,AP30,AS30:AU30,AW30,AY30,BB30,BD30,BG30:BJ30,BL30,BO30,BP30,BR30,BT30,BU30))</f>
        <v>940</v>
      </c>
      <c r="G30" s="267">
        <f>IF(ISBLANK(Výsledky!$AY$3),"-",SUM(P30,T30,W30,AA30,AD30,AH30,AV30,AX30,BC30,BE30,BK30,BM30,BQ30,BS30,BV30))</f>
        <v>110</v>
      </c>
      <c r="H30" s="268">
        <f>IF(ISBLANK(Výsledky!$BM$3),"-",SUM(R30,Y30,AJ30,AO30,AQ30,AZ30))</f>
        <v>130</v>
      </c>
      <c r="I30" s="247">
        <f>IF(ISBLANK(Výsledky!$GI$3),"-",SUM(AN30,AR30,BA30,BF30,BN30,BW30))</f>
        <v>60</v>
      </c>
      <c r="J30" s="262" t="str">
        <f>IF(ISBLANK(Výsledky!$I$3),"",Výsledky!I46)</f>
        <v>-</v>
      </c>
      <c r="K30" s="265">
        <f>IF(ISBLANK(Výsledky!$P$3),"",Výsledky!P46)</f>
        <v>0</v>
      </c>
      <c r="L30" s="266">
        <f>IF(ISBLANK(Výsledky!$W$3),"",Výsledky!W46)</f>
        <v>80</v>
      </c>
      <c r="M30" s="256">
        <f>IF(ISBLANK(Výsledky!$AD$3),"",Výsledky!AD46)</f>
        <v>80</v>
      </c>
      <c r="N30" s="256">
        <f>IF(ISBLANK(Výsledky!$AK$3),"",Výsledky!AK46)</f>
        <v>30</v>
      </c>
      <c r="O30" s="256">
        <f>IF(ISBLANK(Výsledky!$AR$3),"",Výsledky!AR46)</f>
        <v>30</v>
      </c>
      <c r="P30" s="256" t="str">
        <f>IF(ISBLANK(Výsledky!$AY$3),"",Výsledky!AY46)</f>
        <v>-</v>
      </c>
      <c r="Q30" s="256">
        <f>IF(ISBLANK(Výsledky!$BF$3),"",Výsledky!BF46)</f>
        <v>80</v>
      </c>
      <c r="R30" s="256">
        <f>IF(ISBLANK(Výsledky!$BM$3),"",Výsledky!BM46)</f>
        <v>60</v>
      </c>
      <c r="S30" s="256">
        <f>IF(ISBLANK(Výsledky!$BT$3),"",Výsledky!BT46)</f>
        <v>0</v>
      </c>
      <c r="T30" s="256">
        <f>IF(ISBLANK(Výsledky!$CA$3),"",Výsledky!CA46)</f>
        <v>20</v>
      </c>
      <c r="U30" s="256" t="str">
        <f>IF(ISBLANK(Výsledky!$CH$3),"",Výsledky!CH46)</f>
        <v>-</v>
      </c>
      <c r="V30" s="256">
        <f>IF(ISBLANK(Výsledky!$CO$3),"",Výsledky!CO46)</f>
        <v>50</v>
      </c>
      <c r="W30" s="256">
        <f>IF(ISBLANK(Výsledky!$CV$3),"",Výsledky!CV46)</f>
        <v>40</v>
      </c>
      <c r="X30" s="256">
        <f>IF(ISBLANK(Výsledky!$DC$3),"",Výsledky!DC46)</f>
        <v>50</v>
      </c>
      <c r="Y30" s="256">
        <f>IF(ISBLANK(Výsledky!$DJ$3),"",Výsledky!DJ46)</f>
        <v>50</v>
      </c>
      <c r="Z30" s="256">
        <f>IF(ISBLANK(Výsledky!$DQ$3),"",Výsledky!DQ46)</f>
        <v>0</v>
      </c>
      <c r="AA30" s="256" t="str">
        <f>IF(ISBLANK(Výsledky!$DX$3),"",Výsledky!DX46)</f>
        <v>-</v>
      </c>
      <c r="AB30" s="256">
        <f>IF(ISBLANK(Výsledky!$EE$3),"",Výsledky!EE46)</f>
        <v>20</v>
      </c>
      <c r="AC30" s="256">
        <f>IF(ISBLANK(Výsledky!$EL$3),"",Výsledky!EL46)</f>
        <v>20</v>
      </c>
      <c r="AD30" s="256">
        <f>IF(ISBLANK(Výsledky!$ES$3),"",Výsledky!ES46)</f>
        <v>40</v>
      </c>
      <c r="AE30" s="256">
        <f>IF(ISBLANK(Výsledky!$EZ$3),"",Výsledky!EZ46)</f>
        <v>40</v>
      </c>
      <c r="AF30" s="256">
        <f>IF(ISBLANK(Výsledky!$FG$3),"",Výsledky!FG46)</f>
        <v>20</v>
      </c>
      <c r="AG30" s="256">
        <f>IF(ISBLANK(Výsledky!$FN$3),"",Výsledky!FN46)</f>
        <v>50</v>
      </c>
      <c r="AH30" s="256">
        <f>IF(ISBLANK(Výsledky!$FU$3),"",Výsledky!FU46)</f>
        <v>10</v>
      </c>
      <c r="AI30" s="256">
        <f>IF(ISBLANK(Výsledky!$GB$3),"",Výsledky!GB46)</f>
        <v>0</v>
      </c>
      <c r="AJ30" s="256" t="str">
        <f>IF(ISBLANK(Výsledky!$GI$3),"",Výsledky!GI46)</f>
        <v>-</v>
      </c>
      <c r="AK30" s="256">
        <f>IF(ISBLANK(Výsledky!$GP$3),"",Výsledky!GP46)</f>
        <v>20</v>
      </c>
      <c r="AL30" s="256">
        <f>IF(ISBLANK(Výsledky!$GW$3),"",Výsledky!GW46)</f>
        <v>40</v>
      </c>
      <c r="AM30" s="256">
        <f>IF(ISBLANK(Výsledky!$HD$3),"",Výsledky!HD46)</f>
        <v>70</v>
      </c>
      <c r="AN30" s="256">
        <f>IF(ISBLANK(Výsledky!$HK$3),"",Výsledky!HK46)</f>
        <v>30</v>
      </c>
      <c r="AO30" s="256" t="str">
        <f>IF(ISBLANK(Výsledky!$HR$3),"",Výsledky!HR46)</f>
        <v>-</v>
      </c>
      <c r="AP30" s="256">
        <f>IF(ISBLANK(Výsledky!$HY$3),"",Výsledky!HY46)</f>
        <v>40</v>
      </c>
      <c r="AQ30" s="256">
        <f>IF(ISBLANK(Výsledky!$IF$3),"",Výsledky!IF46)</f>
        <v>20</v>
      </c>
      <c r="AR30" s="256" t="str">
        <f>IF(ISBLANK(Výsledky!$IM$3),"",Výsledky!IM46)</f>
        <v>-</v>
      </c>
      <c r="AS30" s="256">
        <f>IF(ISBLANK(Výsledky!$IT$3),"",Výsledky!IT46)</f>
        <v>20</v>
      </c>
      <c r="AT30" s="256">
        <f>IF(ISBLANK(Výsledky!$JA$3),"",Výsledky!JA46)</f>
        <v>0</v>
      </c>
      <c r="AU30" s="256">
        <f>IF(ISBLANK(Výsledky!$JH$3),"",Výsledky!JH46)</f>
        <v>80</v>
      </c>
      <c r="AV30" s="256" t="str">
        <f>IF(ISBLANK(Výsledky!$JO$3),"",Výsledky!JO46)</f>
        <v/>
      </c>
      <c r="AW30" s="256">
        <f>IF(ISBLANK(Výsledky!$JV$3),"",Výsledky!JV46)</f>
        <v>70</v>
      </c>
      <c r="AX30" s="256" t="str">
        <f>IF(ISBLANK(Výsledky!$KC$3),"",Výsledky!KC46)</f>
        <v/>
      </c>
      <c r="AY30" s="256">
        <f>IF(ISBLANK(Výsledky!$KJ$3),"",Výsledky!KJ46)</f>
        <v>50</v>
      </c>
      <c r="AZ30" s="256">
        <f>IF(ISBLANK(Výsledky!$KQ$3),"",Výsledky!KQ46)</f>
        <v>0</v>
      </c>
      <c r="BA30" s="256">
        <f>IF(ISBLANK(Výsledky!$KX$3),"",Výsledky!KX46)</f>
        <v>30</v>
      </c>
      <c r="BB30" s="256" t="str">
        <f>IF(ISBLANK(Výsledky!$LE$3),"",Výsledky!LE46)</f>
        <v/>
      </c>
      <c r="BC30" s="256" t="str">
        <f>IF(ISBLANK(Výsledky!$LL$3),"",Výsledky!LL46)</f>
        <v/>
      </c>
      <c r="BD30" s="256" t="str">
        <f>IF(ISBLANK(Výsledky!$LS$3),"",Výsledky!LS46)</f>
        <v/>
      </c>
      <c r="BE30" s="256" t="str">
        <f>IF(ISBLANK(Výsledky!$LZ$3),"",Výsledky!LZ46)</f>
        <v/>
      </c>
      <c r="BF30" s="256" t="str">
        <f>IF(ISBLANK(Výsledky!$MG$3),"",Výsledky!MG46)</f>
        <v/>
      </c>
      <c r="BG30" s="256" t="str">
        <f>IF(ISBLANK(Výsledky!$MN$3),"",Výsledky!MN46)</f>
        <v/>
      </c>
      <c r="BH30" s="256" t="str">
        <f>IF(ISBLANK(Výsledky!$MU$3),"",Výsledky!MU46)</f>
        <v/>
      </c>
      <c r="BI30" s="256" t="str">
        <f>IF(ISBLANK(Výsledky!$NB$3),"",Výsledky!NB46)</f>
        <v/>
      </c>
      <c r="BJ30" s="256" t="str">
        <f>IF(ISBLANK(Výsledky!$NI$3),"",Výsledky!NI46)</f>
        <v/>
      </c>
      <c r="BK30" s="256" t="str">
        <f>IF(ISBLANK(Výsledky!$NP$3),"",Výsledky!NP46)</f>
        <v/>
      </c>
      <c r="BL30" s="256" t="str">
        <f>IF(ISBLANK(Výsledky!$NW$3),"",Výsledky!NW46)</f>
        <v/>
      </c>
      <c r="BM30" s="256" t="str">
        <f>IF(ISBLANK(Výsledky!$OD$3),"",Výsledky!OD46)</f>
        <v/>
      </c>
      <c r="BN30" s="256" t="str">
        <f>IF(ISBLANK(Výsledky!$OK$3),"",Výsledky!OK46)</f>
        <v/>
      </c>
      <c r="BO30" s="256" t="str">
        <f>IF(ISBLANK(Výsledky!$OR$3),"",Výsledky!OR46)</f>
        <v/>
      </c>
      <c r="BP30" s="256" t="str">
        <f>IF(ISBLANK(Výsledky!$OY$3),"",Výsledky!OY46)</f>
        <v/>
      </c>
      <c r="BQ30" s="256" t="str">
        <f>IF(ISBLANK(Výsledky!$PF$3),"",Výsledky!PF46)</f>
        <v/>
      </c>
      <c r="BR30" s="256" t="str">
        <f>IF(ISBLANK(Výsledky!$PM$3),"",Výsledky!PM46)</f>
        <v/>
      </c>
      <c r="BS30" s="256" t="str">
        <f>IF(ISBLANK(Výsledky!$PT$3),"",Výsledky!PT46)</f>
        <v/>
      </c>
      <c r="BT30" s="256" t="str">
        <f>IF(ISBLANK(Výsledky!$QA$3),"",Výsledky!QA46)</f>
        <v/>
      </c>
      <c r="BU30" s="256" t="str">
        <f>IF(ISBLANK(Výsledky!$QH$3),"",Výsledky!QH46)</f>
        <v/>
      </c>
      <c r="BV30" s="256" t="str">
        <f>IF(ISBLANK(Výsledky!$QO$3),"",Výsledky!QO46)</f>
        <v/>
      </c>
      <c r="BW30" s="291" t="str">
        <f>IF(ISBLANK(Výsledky!$QV$3),"",Výsledky!QV46)</f>
        <v/>
      </c>
      <c r="BX30" s="49"/>
      <c r="BY30" s="122"/>
      <c r="BZ30" s="49"/>
      <c r="CA30" s="122"/>
      <c r="CB30" s="371"/>
      <c r="CC30" s="371"/>
      <c r="CD30" s="371"/>
      <c r="CE30" s="371"/>
      <c r="CF30" s="371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Tipy!A76</f>
        <v>21</v>
      </c>
      <c r="D31" s="242" t="str">
        <f>IF(Tipy!B76="","",Tipy!B76)</f>
        <v>wasco</v>
      </c>
      <c r="E31" s="51">
        <f>SUM(F31:J31)</f>
        <v>1210</v>
      </c>
      <c r="F31" s="246">
        <f>IF(ISBLANK(Výsledky!$I$3),"-",SUM(K31:O31,Q31,S31,U31,V31,X31,Z31,AB31,AC31,AE31:AG31,AI31,AK31:AM31,AP31,AS31:AU31,AW31,AY31,BB31,BD31,BG31:BJ31,BL31,BO31,BP31,BR31,BT31,BU31))</f>
        <v>700</v>
      </c>
      <c r="G31" s="267">
        <f>IF(ISBLANK(Výsledky!$AY$3),"-",SUM(P31,T31,W31,AA31,AD31,AH31,AV31,AX31,BC31,BE31,BK31,BM31,BQ31,BS31,BV31))</f>
        <v>190</v>
      </c>
      <c r="H31" s="268">
        <f>IF(ISBLANK(Výsledky!$BM$3),"-",SUM(R31,Y31,AJ31,AO31,AQ31,AZ31))</f>
        <v>200</v>
      </c>
      <c r="I31" s="247">
        <f>IF(ISBLANK(Výsledky!$GI$3),"-",SUM(AN31,AR31,BA31,BF31,BN31,BW31))</f>
        <v>120</v>
      </c>
      <c r="J31" s="262" t="str">
        <f>IF(ISBLANK(Výsledky!$I$3),"",Výsledky!I79)</f>
        <v>-</v>
      </c>
      <c r="K31" s="265">
        <f>IF(ISBLANK(Výsledky!$P$3),"",Výsledky!P82)</f>
        <v>0</v>
      </c>
      <c r="L31" s="266">
        <f>IF(ISBLANK(Výsledky!$W$3),"",Výsledky!W82)</f>
        <v>20</v>
      </c>
      <c r="M31" s="256">
        <f>IF(ISBLANK(Výsledky!$AD$3),"",Výsledky!AD82)</f>
        <v>20</v>
      </c>
      <c r="N31" s="256">
        <f>IF(ISBLANK(Výsledky!$AK$3),"",Výsledky!AK82)</f>
        <v>20</v>
      </c>
      <c r="O31" s="256">
        <f>IF(ISBLANK(Výsledky!$AR$3),"",Výsledky!AR82)</f>
        <v>60</v>
      </c>
      <c r="P31" s="256">
        <f>IF(ISBLANK(Výsledky!$AY$3),"",Výsledky!AY82)</f>
        <v>40</v>
      </c>
      <c r="Q31" s="256">
        <f>IF(ISBLANK(Výsledky!$BF$3),"",Výsledky!BF82)</f>
        <v>80</v>
      </c>
      <c r="R31" s="256">
        <f>IF(ISBLANK(Výsledky!$BM$3),"",Výsledky!BM82)</f>
        <v>40</v>
      </c>
      <c r="S31" s="256">
        <f>IF(ISBLANK(Výsledky!$BT$3),"",Výsledky!BT82)</f>
        <v>0</v>
      </c>
      <c r="T31" s="256">
        <f>IF(ISBLANK(Výsledky!$CA$3),"",Výsledky!CA82)</f>
        <v>50</v>
      </c>
      <c r="U31" s="256">
        <f>IF(ISBLANK(Výsledky!$CH$3),"",Výsledky!CH82)</f>
        <v>0</v>
      </c>
      <c r="V31" s="256">
        <f>IF(ISBLANK(Výsledky!$CO$3),"",Výsledky!CO82)</f>
        <v>40</v>
      </c>
      <c r="W31" s="256">
        <f>IF(ISBLANK(Výsledky!$CV$3),"",Výsledky!CV82)</f>
        <v>40</v>
      </c>
      <c r="X31" s="256">
        <f>IF(ISBLANK(Výsledky!$DC$3),"",Výsledky!DC82)</f>
        <v>40</v>
      </c>
      <c r="Y31" s="256">
        <f>IF(ISBLANK(Výsledky!$DJ$3),"",Výsledky!DJ82)</f>
        <v>80</v>
      </c>
      <c r="Z31" s="256">
        <f>IF(ISBLANK(Výsledky!$DQ$3),"",Výsledky!DQ82)</f>
        <v>0</v>
      </c>
      <c r="AA31" s="256">
        <f>IF(ISBLANK(Výsledky!$DX$3),"",Výsledky!DX82)</f>
        <v>0</v>
      </c>
      <c r="AB31" s="256">
        <f>IF(ISBLANK(Výsledky!$EE$3),"",Výsledky!EE82)</f>
        <v>50</v>
      </c>
      <c r="AC31" s="256">
        <f>IF(ISBLANK(Výsledky!$EL$3),"",Výsledky!EL82)</f>
        <v>0</v>
      </c>
      <c r="AD31" s="256">
        <f>IF(ISBLANK(Výsledky!$ES$3),"",Výsledky!ES82)</f>
        <v>50</v>
      </c>
      <c r="AE31" s="256">
        <f>IF(ISBLANK(Výsledky!$EZ$3),"",Výsledky!EZ82)</f>
        <v>20</v>
      </c>
      <c r="AF31" s="256">
        <f>IF(ISBLANK(Výsledky!$FG$3),"",Výsledky!FG82)</f>
        <v>60</v>
      </c>
      <c r="AG31" s="256">
        <f>IF(ISBLANK(Výsledky!$FN$3),"",Výsledky!FN82)</f>
        <v>20</v>
      </c>
      <c r="AH31" s="256">
        <f>IF(ISBLANK(Výsledky!$FU$3),"",Výsledky!FU82)</f>
        <v>10</v>
      </c>
      <c r="AI31" s="256">
        <f>IF(ISBLANK(Výsledky!$GB$3),"",Výsledky!GB82)</f>
        <v>0</v>
      </c>
      <c r="AJ31" s="256">
        <f>IF(ISBLANK(Výsledky!$GI$3),"",Výsledky!GI82)</f>
        <v>40</v>
      </c>
      <c r="AK31" s="256">
        <f>IF(ISBLANK(Výsledky!$GP$3),"",Výsledky!GP82)</f>
        <v>0</v>
      </c>
      <c r="AL31" s="256">
        <f>IF(ISBLANK(Výsledky!$GW$3),"",Výsledky!GW82)</f>
        <v>30</v>
      </c>
      <c r="AM31" s="256">
        <f>IF(ISBLANK(Výsledky!$HD$3),"",Výsledky!HD82)</f>
        <v>40</v>
      </c>
      <c r="AN31" s="256">
        <f>IF(ISBLANK(Výsledky!$HK$3),"",Výsledky!HK82)</f>
        <v>20</v>
      </c>
      <c r="AO31" s="256">
        <f>IF(ISBLANK(Výsledky!$HR$3),"",Výsledky!HR82)</f>
        <v>30</v>
      </c>
      <c r="AP31" s="256">
        <f>IF(ISBLANK(Výsledky!$HY$3),"",Výsledky!HY82)</f>
        <v>40</v>
      </c>
      <c r="AQ31" s="256">
        <f>IF(ISBLANK(Výsledky!$IF$3),"",Výsledky!IF82)</f>
        <v>10</v>
      </c>
      <c r="AR31" s="256">
        <f>IF(ISBLANK(Výsledky!$IM$3),"",Výsledky!IM82)</f>
        <v>70</v>
      </c>
      <c r="AS31" s="256">
        <f>IF(ISBLANK(Výsledky!$IT$3),"",Výsledky!IT82)</f>
        <v>50</v>
      </c>
      <c r="AT31" s="256">
        <f>IF(ISBLANK(Výsledky!$JA$3),"",Výsledky!JA82)</f>
        <v>0</v>
      </c>
      <c r="AU31" s="256">
        <f>IF(ISBLANK(Výsledky!$JH$3),"",Výsledky!JH82)</f>
        <v>40</v>
      </c>
      <c r="AV31" s="256" t="str">
        <f>IF(ISBLANK(Výsledky!$JO$3),"",Výsledky!JO82)</f>
        <v/>
      </c>
      <c r="AW31" s="256">
        <f>IF(ISBLANK(Výsledky!$JV$3),"",Výsledky!JV82)</f>
        <v>20</v>
      </c>
      <c r="AX31" s="256" t="str">
        <f>IF(ISBLANK(Výsledky!$KC$3),"",Výsledky!KC82)</f>
        <v/>
      </c>
      <c r="AY31" s="256">
        <f>IF(ISBLANK(Výsledky!$KJ$3),"",Výsledky!KJ82)</f>
        <v>50</v>
      </c>
      <c r="AZ31" s="256">
        <f>IF(ISBLANK(Výsledky!$KQ$3),"",Výsledky!KQ82)</f>
        <v>0</v>
      </c>
      <c r="BA31" s="256">
        <f>IF(ISBLANK(Výsledky!$KX$3),"",Výsledky!KX82)</f>
        <v>30</v>
      </c>
      <c r="BB31" s="256" t="str">
        <f>IF(ISBLANK(Výsledky!$LE$3),"",Výsledky!LE82)</f>
        <v/>
      </c>
      <c r="BC31" s="256" t="str">
        <f>IF(ISBLANK(Výsledky!$LL$3),"",Výsledky!LL82)</f>
        <v/>
      </c>
      <c r="BD31" s="256" t="str">
        <f>IF(ISBLANK(Výsledky!$LS$3),"",Výsledky!LS82)</f>
        <v/>
      </c>
      <c r="BE31" s="256" t="str">
        <f>IF(ISBLANK(Výsledky!$LZ$3),"",Výsledky!LZ82)</f>
        <v/>
      </c>
      <c r="BF31" s="256" t="str">
        <f>IF(ISBLANK(Výsledky!$MG$3),"",Výsledky!MG82)</f>
        <v/>
      </c>
      <c r="BG31" s="256" t="str">
        <f>IF(ISBLANK(Výsledky!$MN$3),"",Výsledky!MN82)</f>
        <v/>
      </c>
      <c r="BH31" s="256" t="str">
        <f>IF(ISBLANK(Výsledky!$MU$3),"",Výsledky!MU82)</f>
        <v/>
      </c>
      <c r="BI31" s="256" t="str">
        <f>IF(ISBLANK(Výsledky!$NB$3),"",Výsledky!NB82)</f>
        <v/>
      </c>
      <c r="BJ31" s="256" t="str">
        <f>IF(ISBLANK(Výsledky!$NI$3),"",Výsledky!NI82)</f>
        <v/>
      </c>
      <c r="BK31" s="256" t="str">
        <f>IF(ISBLANK(Výsledky!$NP$3),"",Výsledky!NP82)</f>
        <v/>
      </c>
      <c r="BL31" s="256" t="str">
        <f>IF(ISBLANK(Výsledky!$NW$3),"",Výsledky!NW82)</f>
        <v/>
      </c>
      <c r="BM31" s="256" t="str">
        <f>IF(ISBLANK(Výsledky!$OD$3),"",Výsledky!OD82)</f>
        <v/>
      </c>
      <c r="BN31" s="256" t="str">
        <f>IF(ISBLANK(Výsledky!$OK$3),"",Výsledky!OK82)</f>
        <v/>
      </c>
      <c r="BO31" s="256" t="str">
        <f>IF(ISBLANK(Výsledky!$OR$3),"",Výsledky!OR82)</f>
        <v/>
      </c>
      <c r="BP31" s="256" t="str">
        <f>IF(ISBLANK(Výsledky!$OY$3),"",Výsledky!OY82)</f>
        <v/>
      </c>
      <c r="BQ31" s="256" t="str">
        <f>IF(ISBLANK(Výsledky!$PF$3),"",Výsledky!PF82)</f>
        <v/>
      </c>
      <c r="BR31" s="256" t="str">
        <f>IF(ISBLANK(Výsledky!$PM$3),"",Výsledky!PM82)</f>
        <v/>
      </c>
      <c r="BS31" s="256" t="str">
        <f>IF(ISBLANK(Výsledky!$PT$3),"",Výsledky!PT82)</f>
        <v/>
      </c>
      <c r="BT31" s="256" t="str">
        <f>IF(ISBLANK(Výsledky!$QA$3),"",Výsledky!QA82)</f>
        <v/>
      </c>
      <c r="BU31" s="256" t="str">
        <f>IF(ISBLANK(Výsledky!$QH$3),"",Výsledky!QH82)</f>
        <v/>
      </c>
      <c r="BV31" s="256" t="str">
        <f>IF(ISBLANK(Výsledky!$QO$3),"",Výsledky!QO82)</f>
        <v/>
      </c>
      <c r="BW31" s="291" t="str">
        <f>IF(ISBLANK(Výsledky!$QV$3),"",Výsledky!QV82)</f>
        <v/>
      </c>
      <c r="BX31" s="49"/>
      <c r="BY31" s="122"/>
      <c r="BZ31" s="49"/>
      <c r="CA31" s="122"/>
      <c r="CB31" s="371"/>
      <c r="CC31" s="371"/>
      <c r="CD31" s="371"/>
      <c r="CE31" s="371"/>
      <c r="CF31" s="371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Tipy!A25</f>
        <v>24</v>
      </c>
      <c r="D32" s="242" t="str">
        <f>IF(Tipy!B25="","",Tipy!B25)</f>
        <v>ja</v>
      </c>
      <c r="E32" s="51">
        <f>SUM(F32:J32)</f>
        <v>1210</v>
      </c>
      <c r="F32" s="246">
        <f>IF(ISBLANK(Výsledky!$I$3),"-",SUM(K32:O32,Q32,S32,U32,V32,X32,Z32,AB32,AC32,AE32:AG32,AI32,AK32:AM32,AP32,AS32:AU32,AW32,AY32,BB32,BD32,BG32:BJ32,BL32,BO32,BP32,BR32,BT32,BU32))</f>
        <v>830</v>
      </c>
      <c r="G32" s="267">
        <f>IF(ISBLANK(Výsledky!$AY$3),"-",SUM(P32,T32,W32,AA32,AD32,AH32,AV32,AX32,BC32,BE32,BK32,BM32,BQ32,BS32,BV32))</f>
        <v>180</v>
      </c>
      <c r="H32" s="268">
        <f>IF(ISBLANK(Výsledky!$BM$3),"-",SUM(R32,Y32,AJ32,AO32,AQ32,AZ32))</f>
        <v>140</v>
      </c>
      <c r="I32" s="247">
        <f>IF(ISBLANK(Výsledky!$GI$3),"-",SUM(AN32,AR32,BA32,BF32,BN32,BW32))</f>
        <v>60</v>
      </c>
      <c r="J32" s="262" t="str">
        <f>IF(ISBLANK(Výsledky!$I$3),"",Výsledky!I31)</f>
        <v>-</v>
      </c>
      <c r="K32" s="265">
        <f>IF(ISBLANK(Výsledky!$P$3),"",Výsledky!P31)</f>
        <v>0</v>
      </c>
      <c r="L32" s="266">
        <f>IF(ISBLANK(Výsledky!$W$3),"",Výsledky!W31)</f>
        <v>50</v>
      </c>
      <c r="M32" s="256">
        <f>IF(ISBLANK(Výsledky!$AD$3),"",Výsledky!AD31)</f>
        <v>20</v>
      </c>
      <c r="N32" s="256">
        <f>IF(ISBLANK(Výsledky!$AK$3),"",Výsledky!AK31)</f>
        <v>80</v>
      </c>
      <c r="O32" s="256">
        <f>IF(ISBLANK(Výsledky!$AR$3),"",Výsledky!AR31)</f>
        <v>20</v>
      </c>
      <c r="P32" s="256">
        <f>IF(ISBLANK(Výsledky!$AY$3),"",Výsledky!AY31)</f>
        <v>30</v>
      </c>
      <c r="Q32" s="256">
        <f>IF(ISBLANK(Výsledky!$BF$3),"",Výsledky!BF31)</f>
        <v>30</v>
      </c>
      <c r="R32" s="256">
        <f>IF(ISBLANK(Výsledky!$BM$3),"",Výsledky!BM31)</f>
        <v>20</v>
      </c>
      <c r="S32" s="256">
        <f>IF(ISBLANK(Výsledky!$BT$3),"",Výsledky!BT31)</f>
        <v>0</v>
      </c>
      <c r="T32" s="256">
        <f>IF(ISBLANK(Výsledky!$CA$3),"",Výsledky!CA31)</f>
        <v>60</v>
      </c>
      <c r="U32" s="256">
        <f>IF(ISBLANK(Výsledky!$CH$3),"",Výsledky!CH31)</f>
        <v>0</v>
      </c>
      <c r="V32" s="256">
        <f>IF(ISBLANK(Výsledky!$CO$3),"",Výsledky!CO31)</f>
        <v>40</v>
      </c>
      <c r="W32" s="256">
        <f>IF(ISBLANK(Výsledky!$CV$3),"",Výsledky!CV31)</f>
        <v>20</v>
      </c>
      <c r="X32" s="256">
        <f>IF(ISBLANK(Výsledky!$DC$3),"",Výsledky!DC31)</f>
        <v>40</v>
      </c>
      <c r="Y32" s="256">
        <f>IF(ISBLANK(Výsledky!$DJ$3),"",Výsledky!DJ31)</f>
        <v>40</v>
      </c>
      <c r="Z32" s="256">
        <f>IF(ISBLANK(Výsledky!$DQ$3),"",Výsledky!DQ31)</f>
        <v>0</v>
      </c>
      <c r="AA32" s="256">
        <f>IF(ISBLANK(Výsledky!$DX$3),"",Výsledky!DX31)</f>
        <v>20</v>
      </c>
      <c r="AB32" s="256">
        <f>IF(ISBLANK(Výsledky!$EE$3),"",Výsledky!EE31)</f>
        <v>50</v>
      </c>
      <c r="AC32" s="256">
        <f>IF(ISBLANK(Výsledky!$EL$3),"",Výsledky!EL31)</f>
        <v>60</v>
      </c>
      <c r="AD32" s="256">
        <f>IF(ISBLANK(Výsledky!$ES$3),"",Výsledky!ES31)</f>
        <v>50</v>
      </c>
      <c r="AE32" s="256">
        <f>IF(ISBLANK(Výsledky!$EZ$3),"",Výsledky!EZ31)</f>
        <v>20</v>
      </c>
      <c r="AF32" s="256">
        <f>IF(ISBLANK(Výsledky!$FG$3),"",Výsledky!FG31)</f>
        <v>30</v>
      </c>
      <c r="AG32" s="256">
        <f>IF(ISBLANK(Výsledky!$FN$3),"",Výsledky!FN31)</f>
        <v>20</v>
      </c>
      <c r="AH32" s="256">
        <f>IF(ISBLANK(Výsledky!$FU$3),"",Výsledky!FU31)</f>
        <v>0</v>
      </c>
      <c r="AI32" s="256">
        <f>IF(ISBLANK(Výsledky!$GB$3),"",Výsledky!GB31)</f>
        <v>0</v>
      </c>
      <c r="AJ32" s="256">
        <f>IF(ISBLANK(Výsledky!$GI$3),"",Výsledky!GI31)</f>
        <v>40</v>
      </c>
      <c r="AK32" s="256">
        <f>IF(ISBLANK(Výsledky!$GP$3),"",Výsledky!GP31)</f>
        <v>40</v>
      </c>
      <c r="AL32" s="256">
        <f>IF(ISBLANK(Výsledky!$GW$3),"",Výsledky!GW31)</f>
        <v>40</v>
      </c>
      <c r="AM32" s="256">
        <f>IF(ISBLANK(Výsledky!$HD$3),"",Výsledky!HD31)</f>
        <v>60</v>
      </c>
      <c r="AN32" s="256">
        <f>IF(ISBLANK(Výsledky!$HK$3),"",Výsledky!HK31)</f>
        <v>0</v>
      </c>
      <c r="AO32" s="256">
        <f>IF(ISBLANK(Výsledky!$HR$3),"",Výsledky!HR31)</f>
        <v>30</v>
      </c>
      <c r="AP32" s="256">
        <f>IF(ISBLANK(Výsledky!$HY$3),"",Výsledky!HY31)</f>
        <v>40</v>
      </c>
      <c r="AQ32" s="256">
        <f>IF(ISBLANK(Výsledky!$IF$3),"",Výsledky!IF31)</f>
        <v>10</v>
      </c>
      <c r="AR32" s="256">
        <f>IF(ISBLANK(Výsledky!$IM$3),"",Výsledky!IM31)</f>
        <v>40</v>
      </c>
      <c r="AS32" s="256" t="str">
        <f>IF(ISBLANK(Výsledky!$IT$3),"",Výsledky!IT31)</f>
        <v>-</v>
      </c>
      <c r="AT32" s="256">
        <f>IF(ISBLANK(Výsledky!$JA$3),"",Výsledky!JA31)</f>
        <v>0</v>
      </c>
      <c r="AU32" s="256">
        <f>IF(ISBLANK(Výsledky!$JH$3),"",Výsledky!JH31)</f>
        <v>40</v>
      </c>
      <c r="AV32" s="256" t="str">
        <f>IF(ISBLANK(Výsledky!$JO$3),"",Výsledky!JO31)</f>
        <v/>
      </c>
      <c r="AW32" s="256">
        <f>IF(ISBLANK(Výsledky!$JV$3),"",Výsledky!JV31)</f>
        <v>60</v>
      </c>
      <c r="AX32" s="256" t="str">
        <f>IF(ISBLANK(Výsledky!$KC$3),"",Výsledky!KC31)</f>
        <v/>
      </c>
      <c r="AY32" s="256">
        <f>IF(ISBLANK(Výsledky!$KJ$3),"",Výsledky!KJ31)</f>
        <v>90</v>
      </c>
      <c r="AZ32" s="256">
        <f>IF(ISBLANK(Výsledky!$KQ$3),"",Výsledky!KQ31)</f>
        <v>0</v>
      </c>
      <c r="BA32" s="256">
        <f>IF(ISBLANK(Výsledky!$KX$3),"",Výsledky!KX31)</f>
        <v>20</v>
      </c>
      <c r="BB32" s="256" t="str">
        <f>IF(ISBLANK(Výsledky!$LE$3),"",Výsledky!LE31)</f>
        <v/>
      </c>
      <c r="BC32" s="256" t="str">
        <f>IF(ISBLANK(Výsledky!$LL$3),"",Výsledky!LL31)</f>
        <v/>
      </c>
      <c r="BD32" s="256" t="str">
        <f>IF(ISBLANK(Výsledky!$LS$3),"",Výsledky!LS31)</f>
        <v/>
      </c>
      <c r="BE32" s="256" t="str">
        <f>IF(ISBLANK(Výsledky!$LZ$3),"",Výsledky!LZ31)</f>
        <v/>
      </c>
      <c r="BF32" s="256" t="str">
        <f>IF(ISBLANK(Výsledky!$MG$3),"",Výsledky!MG31)</f>
        <v/>
      </c>
      <c r="BG32" s="256" t="str">
        <f>IF(ISBLANK(Výsledky!$MN$3),"",Výsledky!MN31)</f>
        <v/>
      </c>
      <c r="BH32" s="256" t="str">
        <f>IF(ISBLANK(Výsledky!$MU$3),"",Výsledky!MU31)</f>
        <v/>
      </c>
      <c r="BI32" s="256" t="str">
        <f>IF(ISBLANK(Výsledky!$NB$3),"",Výsledky!NB31)</f>
        <v/>
      </c>
      <c r="BJ32" s="256" t="str">
        <f>IF(ISBLANK(Výsledky!$NI$3),"",Výsledky!NI31)</f>
        <v/>
      </c>
      <c r="BK32" s="256" t="str">
        <f>IF(ISBLANK(Výsledky!$NP$3),"",Výsledky!NP31)</f>
        <v/>
      </c>
      <c r="BL32" s="256" t="str">
        <f>IF(ISBLANK(Výsledky!$NW$3),"",Výsledky!NW31)</f>
        <v/>
      </c>
      <c r="BM32" s="256" t="str">
        <f>IF(ISBLANK(Výsledky!$OD$3),"",Výsledky!OD31)</f>
        <v/>
      </c>
      <c r="BN32" s="256" t="str">
        <f>IF(ISBLANK(Výsledky!$OK$3),"",Výsledky!OK31)</f>
        <v/>
      </c>
      <c r="BO32" s="256" t="str">
        <f>IF(ISBLANK(Výsledky!$OR$3),"",Výsledky!OR31)</f>
        <v/>
      </c>
      <c r="BP32" s="256" t="str">
        <f>IF(ISBLANK(Výsledky!$OY$3),"",Výsledky!OY31)</f>
        <v/>
      </c>
      <c r="BQ32" s="256" t="str">
        <f>IF(ISBLANK(Výsledky!$PF$3),"",Výsledky!PF31)</f>
        <v/>
      </c>
      <c r="BR32" s="256" t="str">
        <f>IF(ISBLANK(Výsledky!$PM$3),"",Výsledky!PM31)</f>
        <v/>
      </c>
      <c r="BS32" s="256" t="str">
        <f>IF(ISBLANK(Výsledky!$PT$3),"",Výsledky!PT31)</f>
        <v/>
      </c>
      <c r="BT32" s="256" t="str">
        <f>IF(ISBLANK(Výsledky!$QA$3),"",Výsledky!QA31)</f>
        <v/>
      </c>
      <c r="BU32" s="256" t="str">
        <f>IF(ISBLANK(Výsledky!$QH$3),"",Výsledky!QH31)</f>
        <v/>
      </c>
      <c r="BV32" s="256" t="str">
        <f>IF(ISBLANK(Výsledky!$QO$3),"",Výsledky!QO31)</f>
        <v/>
      </c>
      <c r="BW32" s="291" t="str">
        <f>IF(ISBLANK(Výsledky!$QV$3),"",Výsledky!QV31)</f>
        <v/>
      </c>
      <c r="BX32" s="49"/>
      <c r="BY32" s="122"/>
      <c r="BZ32" s="49"/>
      <c r="CA32" s="122"/>
      <c r="CB32" s="371"/>
      <c r="CC32" s="371"/>
      <c r="CD32" s="371"/>
      <c r="CE32" s="371"/>
      <c r="CF32" s="371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Tipy!A37</f>
        <v>44</v>
      </c>
      <c r="D33" s="242" t="str">
        <f>IF(Tipy!B37="","",Tipy!B37)</f>
        <v>MajkLFC</v>
      </c>
      <c r="E33" s="51">
        <f>SUM(F33:J33)</f>
        <v>1210</v>
      </c>
      <c r="F33" s="246">
        <f>IF(ISBLANK(Výsledky!$I$3),"-",SUM(K33:O33,Q33,S33,U33,V33,X33,Z33,AB33,AC33,AE33:AG33,AI33,AK33:AM33,AP33,AS33:AU33,AW33,AY33,BB33,BD33,BG33:BJ33,BL33,BO33,BP33,BR33,BT33,BU33))</f>
        <v>880</v>
      </c>
      <c r="G33" s="267">
        <f>IF(ISBLANK(Výsledky!$AY$3),"-",SUM(P33,T33,W33,AA33,AD33,AH33,AV33,AX33,BC33,BE33,BK33,BM33,BQ33,BS33,BV33))</f>
        <v>160</v>
      </c>
      <c r="H33" s="268">
        <f>IF(ISBLANK(Výsledky!$BM$3),"-",SUM(R33,Y33,AJ33,AO33,AQ33,AZ33))</f>
        <v>130</v>
      </c>
      <c r="I33" s="247">
        <f>IF(ISBLANK(Výsledky!$GI$3),"-",SUM(AN33,AR33,BA33,BF33,BN33,BW33))</f>
        <v>40</v>
      </c>
      <c r="J33" s="262" t="str">
        <f>IF(ISBLANK(Výsledky!$I$3),"",Výsledky!I43)</f>
        <v>-</v>
      </c>
      <c r="K33" s="265">
        <f>IF(ISBLANK(Výsledky!$P$3),"",Výsledky!P43)</f>
        <v>40</v>
      </c>
      <c r="L33" s="266">
        <f>IF(ISBLANK(Výsledky!$W$3),"",Výsledky!W43)</f>
        <v>60</v>
      </c>
      <c r="M33" s="256">
        <f>IF(ISBLANK(Výsledky!$AD$3),"",Výsledky!AD43)</f>
        <v>10</v>
      </c>
      <c r="N33" s="256">
        <f>IF(ISBLANK(Výsledky!$AK$3),"",Výsledky!AK43)</f>
        <v>60</v>
      </c>
      <c r="O33" s="256">
        <f>IF(ISBLANK(Výsledky!$AR$3),"",Výsledky!AR43)</f>
        <v>20</v>
      </c>
      <c r="P33" s="256">
        <f>IF(ISBLANK(Výsledky!$AY$3),"",Výsledky!AY43)</f>
        <v>20</v>
      </c>
      <c r="Q33" s="256">
        <f>IF(ISBLANK(Výsledky!$BF$3),"",Výsledky!BF43)</f>
        <v>80</v>
      </c>
      <c r="R33" s="256" t="str">
        <f>IF(ISBLANK(Výsledky!$BM$3),"",Výsledky!BM43)</f>
        <v>-</v>
      </c>
      <c r="S33" s="256" t="str">
        <f>IF(ISBLANK(Výsledky!$BT$3),"",Výsledky!BT43)</f>
        <v>-</v>
      </c>
      <c r="T33" s="256">
        <f>IF(ISBLANK(Výsledky!$CA$3),"",Výsledky!CA43)</f>
        <v>60</v>
      </c>
      <c r="U33" s="256">
        <f>IF(ISBLANK(Výsledky!$CH$3),"",Výsledky!CH43)</f>
        <v>60</v>
      </c>
      <c r="V33" s="256" t="str">
        <f>IF(ISBLANK(Výsledky!$CO$3),"",Výsledky!CO43)</f>
        <v>-</v>
      </c>
      <c r="W33" s="256">
        <f>IF(ISBLANK(Výsledky!$CV$3),"",Výsledky!CV43)</f>
        <v>40</v>
      </c>
      <c r="X33" s="256">
        <f>IF(ISBLANK(Výsledky!$DC$3),"",Výsledky!DC43)</f>
        <v>70</v>
      </c>
      <c r="Y33" s="256" t="str">
        <f>IF(ISBLANK(Výsledky!$DJ$3),"",Výsledky!DJ43)</f>
        <v>-</v>
      </c>
      <c r="Z33" s="256">
        <f>IF(ISBLANK(Výsledky!$DQ$3),"",Výsledky!DQ43)</f>
        <v>0</v>
      </c>
      <c r="AA33" s="256" t="str">
        <f>IF(ISBLANK(Výsledky!$DX$3),"",Výsledky!DX43)</f>
        <v>-</v>
      </c>
      <c r="AB33" s="256">
        <f>IF(ISBLANK(Výsledky!$EE$3),"",Výsledky!EE43)</f>
        <v>50</v>
      </c>
      <c r="AC33" s="256">
        <f>IF(ISBLANK(Výsledky!$EL$3),"",Výsledky!EL43)</f>
        <v>60</v>
      </c>
      <c r="AD33" s="256">
        <f>IF(ISBLANK(Výsledky!$ES$3),"",Výsledky!ES43)</f>
        <v>30</v>
      </c>
      <c r="AE33" s="256">
        <f>IF(ISBLANK(Výsledky!$EZ$3),"",Výsledky!EZ43)</f>
        <v>20</v>
      </c>
      <c r="AF33" s="256" t="str">
        <f>IF(ISBLANK(Výsledky!$FG$3),"",Výsledky!FG43)</f>
        <v>-</v>
      </c>
      <c r="AG33" s="256">
        <f>IF(ISBLANK(Výsledky!$FN$3),"",Výsledky!FN43)</f>
        <v>80</v>
      </c>
      <c r="AH33" s="256">
        <f>IF(ISBLANK(Výsledky!$FU$3),"",Výsledky!FU43)</f>
        <v>10</v>
      </c>
      <c r="AI33" s="256">
        <f>IF(ISBLANK(Výsledky!$GB$3),"",Výsledky!GB43)</f>
        <v>0</v>
      </c>
      <c r="AJ33" s="256" t="str">
        <f>IF(ISBLANK(Výsledky!$GI$3),"",Výsledky!GI43)</f>
        <v>-</v>
      </c>
      <c r="AK33" s="256">
        <f>IF(ISBLANK(Výsledky!$GP$3),"",Výsledky!GP43)</f>
        <v>80</v>
      </c>
      <c r="AL33" s="256" t="str">
        <f>IF(ISBLANK(Výsledky!$GW$3),"",Výsledky!GW43)</f>
        <v>-</v>
      </c>
      <c r="AM33" s="256">
        <f>IF(ISBLANK(Výsledky!$HD$3),"",Výsledky!HD43)</f>
        <v>20</v>
      </c>
      <c r="AN33" s="256">
        <f>IF(ISBLANK(Výsledky!$HK$3),"",Výsledky!HK43)</f>
        <v>0</v>
      </c>
      <c r="AO33" s="256">
        <f>IF(ISBLANK(Výsledky!$HR$3),"",Výsledky!HR43)</f>
        <v>30</v>
      </c>
      <c r="AP33" s="256" t="str">
        <f>IF(ISBLANK(Výsledky!$HY$3),"",Výsledky!HY43)</f>
        <v>-</v>
      </c>
      <c r="AQ33" s="256">
        <f>IF(ISBLANK(Výsledky!$IF$3),"",Výsledky!IF43)</f>
        <v>80</v>
      </c>
      <c r="AR33" s="256">
        <f>IF(ISBLANK(Výsledky!$IM$3),"",Výsledky!IM43)</f>
        <v>40</v>
      </c>
      <c r="AS33" s="256">
        <f>IF(ISBLANK(Výsledky!$IT$3),"",Výsledky!IT43)</f>
        <v>30</v>
      </c>
      <c r="AT33" s="256">
        <f>IF(ISBLANK(Výsledky!$JA$3),"",Výsledky!JA43)</f>
        <v>0</v>
      </c>
      <c r="AU33" s="256">
        <f>IF(ISBLANK(Výsledky!$JH$3),"",Výsledky!JH43)</f>
        <v>60</v>
      </c>
      <c r="AV33" s="256" t="str">
        <f>IF(ISBLANK(Výsledky!$JO$3),"",Výsledky!JO43)</f>
        <v/>
      </c>
      <c r="AW33" s="256">
        <f>IF(ISBLANK(Výsledky!$JV$3),"",Výsledky!JV43)</f>
        <v>40</v>
      </c>
      <c r="AX33" s="256" t="str">
        <f>IF(ISBLANK(Výsledky!$KC$3),"",Výsledky!KC43)</f>
        <v/>
      </c>
      <c r="AY33" s="256">
        <f>IF(ISBLANK(Výsledky!$KJ$3),"",Výsledky!KJ43)</f>
        <v>40</v>
      </c>
      <c r="AZ33" s="256">
        <f>IF(ISBLANK(Výsledky!$KQ$3),"",Výsledky!KQ43)</f>
        <v>20</v>
      </c>
      <c r="BA33" s="256">
        <f>IF(ISBLANK(Výsledky!$KX$3),"",Výsledky!KX43)</f>
        <v>0</v>
      </c>
      <c r="BB33" s="256" t="str">
        <f>IF(ISBLANK(Výsledky!$LE$3),"",Výsledky!LE43)</f>
        <v/>
      </c>
      <c r="BC33" s="256" t="str">
        <f>IF(ISBLANK(Výsledky!$LL$3),"",Výsledky!LL43)</f>
        <v/>
      </c>
      <c r="BD33" s="256" t="str">
        <f>IF(ISBLANK(Výsledky!$LS$3),"",Výsledky!LS43)</f>
        <v/>
      </c>
      <c r="BE33" s="256" t="str">
        <f>IF(ISBLANK(Výsledky!$LZ$3),"",Výsledky!LZ43)</f>
        <v/>
      </c>
      <c r="BF33" s="256" t="str">
        <f>IF(ISBLANK(Výsledky!$MG$3),"",Výsledky!MG43)</f>
        <v/>
      </c>
      <c r="BG33" s="256" t="str">
        <f>IF(ISBLANK(Výsledky!$MN$3),"",Výsledky!MN43)</f>
        <v/>
      </c>
      <c r="BH33" s="256" t="str">
        <f>IF(ISBLANK(Výsledky!$MU$3),"",Výsledky!MU43)</f>
        <v/>
      </c>
      <c r="BI33" s="256" t="str">
        <f>IF(ISBLANK(Výsledky!$NB$3),"",Výsledky!NB43)</f>
        <v/>
      </c>
      <c r="BJ33" s="256" t="str">
        <f>IF(ISBLANK(Výsledky!$NI$3),"",Výsledky!NI43)</f>
        <v/>
      </c>
      <c r="BK33" s="256" t="str">
        <f>IF(ISBLANK(Výsledky!$NP$3),"",Výsledky!NP43)</f>
        <v/>
      </c>
      <c r="BL33" s="256" t="str">
        <f>IF(ISBLANK(Výsledky!$NW$3),"",Výsledky!NW43)</f>
        <v/>
      </c>
      <c r="BM33" s="256" t="str">
        <f>IF(ISBLANK(Výsledky!$OD$3),"",Výsledky!OD43)</f>
        <v/>
      </c>
      <c r="BN33" s="256" t="str">
        <f>IF(ISBLANK(Výsledky!$OK$3),"",Výsledky!OK43)</f>
        <v/>
      </c>
      <c r="BO33" s="256" t="str">
        <f>IF(ISBLANK(Výsledky!$OR$3),"",Výsledky!OR43)</f>
        <v/>
      </c>
      <c r="BP33" s="256" t="str">
        <f>IF(ISBLANK(Výsledky!$OY$3),"",Výsledky!OY43)</f>
        <v/>
      </c>
      <c r="BQ33" s="256" t="str">
        <f>IF(ISBLANK(Výsledky!$PF$3),"",Výsledky!PF43)</f>
        <v/>
      </c>
      <c r="BR33" s="256" t="str">
        <f>IF(ISBLANK(Výsledky!$PM$3),"",Výsledky!PM43)</f>
        <v/>
      </c>
      <c r="BS33" s="256" t="str">
        <f>IF(ISBLANK(Výsledky!$PT$3),"",Výsledky!PT43)</f>
        <v/>
      </c>
      <c r="BT33" s="256" t="str">
        <f>IF(ISBLANK(Výsledky!$QA$3),"",Výsledky!QA43)</f>
        <v/>
      </c>
      <c r="BU33" s="256" t="str">
        <f>IF(ISBLANK(Výsledky!$QH$3),"",Výsledky!QH43)</f>
        <v/>
      </c>
      <c r="BV33" s="256" t="str">
        <f>IF(ISBLANK(Výsledky!$QO$3),"",Výsledky!QO43)</f>
        <v/>
      </c>
      <c r="BW33" s="291" t="str">
        <f>IF(ISBLANK(Výsledky!$QV$3),"",Výsledky!QV43)</f>
        <v/>
      </c>
      <c r="BX33" s="49"/>
      <c r="BY33" s="122"/>
      <c r="BZ33" s="49"/>
      <c r="CA33" s="122"/>
      <c r="CB33" s="371"/>
      <c r="CC33" s="371"/>
      <c r="CD33" s="371"/>
      <c r="CE33" s="371"/>
      <c r="CF33" s="371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Tipy!A61</f>
        <v>50</v>
      </c>
      <c r="D34" s="242" t="str">
        <f>IF(Tipy!B61="","",Tipy!B61)</f>
        <v>Robbie66Fowler</v>
      </c>
      <c r="E34" s="51">
        <f>SUM(F34:J34)</f>
        <v>1210</v>
      </c>
      <c r="F34" s="246">
        <f>IF(ISBLANK(Výsledky!$I$3),"-",SUM(K34:O34,Q34,S34,U34,V34,X34,Z34,AB34,AC34,AE34:AG34,AI34,AK34:AM34,AP34,AS34:AU34,AW34,AY34,BB34,BD34,BG34:BJ34,BL34,BO34,BP34,BR34,BT34,BU34))</f>
        <v>730</v>
      </c>
      <c r="G34" s="267">
        <f>IF(ISBLANK(Výsledky!$AY$3),"-",SUM(P34,T34,W34,AA34,AD34,AH34,AV34,AX34,BC34,BE34,BK34,BM34,BQ34,BS34,BV34))</f>
        <v>170</v>
      </c>
      <c r="H34" s="268">
        <f>IF(ISBLANK(Výsledky!$BM$3),"-",SUM(R34,Y34,AJ34,AO34,AQ34,AZ34))</f>
        <v>240</v>
      </c>
      <c r="I34" s="247">
        <f>IF(ISBLANK(Výsledky!$GI$3),"-",SUM(AN34,AR34,BA34,BF34,BN34,BW34))</f>
        <v>70</v>
      </c>
      <c r="J34" s="262" t="str">
        <f>IF(ISBLANK(Výsledky!$I$3),"",Výsledky!I66)</f>
        <v>-</v>
      </c>
      <c r="K34" s="265">
        <f>IF(ISBLANK(Výsledky!$P$3),"",Výsledky!P67)</f>
        <v>20</v>
      </c>
      <c r="L34" s="266" t="str">
        <f>IF(ISBLANK(Výsledky!$W$3),"",Výsledky!W67)</f>
        <v>-</v>
      </c>
      <c r="M34" s="256">
        <f>IF(ISBLANK(Výsledky!$AD$3),"",Výsledky!AD67)</f>
        <v>10</v>
      </c>
      <c r="N34" s="256">
        <f>IF(ISBLANK(Výsledky!$AK$3),"",Výsledky!AK67)</f>
        <v>40</v>
      </c>
      <c r="O34" s="256">
        <f>IF(ISBLANK(Výsledky!$AR$3),"",Výsledky!AR67)</f>
        <v>30</v>
      </c>
      <c r="P34" s="256">
        <f>IF(ISBLANK(Výsledky!$AY$3),"",Výsledky!AY67)</f>
        <v>40</v>
      </c>
      <c r="Q34" s="256">
        <f>IF(ISBLANK(Výsledky!$BF$3),"",Výsledky!BF67)</f>
        <v>50</v>
      </c>
      <c r="R34" s="256">
        <f>IF(ISBLANK(Výsledky!$BM$3),"",Výsledky!BM67)</f>
        <v>50</v>
      </c>
      <c r="S34" s="256">
        <f>IF(ISBLANK(Výsledky!$BT$3),"",Výsledky!BT67)</f>
        <v>0</v>
      </c>
      <c r="T34" s="256">
        <f>IF(ISBLANK(Výsledky!$CA$3),"",Výsledky!CA67)</f>
        <v>20</v>
      </c>
      <c r="U34" s="256">
        <f>IF(ISBLANK(Výsledky!$CH$3),"",Výsledky!CH67)</f>
        <v>0</v>
      </c>
      <c r="V34" s="256">
        <f>IF(ISBLANK(Výsledky!$CO$3),"",Výsledky!CO67)</f>
        <v>20</v>
      </c>
      <c r="W34" s="256">
        <f>IF(ISBLANK(Výsledky!$CV$3),"",Výsledky!CV67)</f>
        <v>40</v>
      </c>
      <c r="X34" s="256">
        <f>IF(ISBLANK(Výsledky!$DC$3),"",Výsledky!DC67)</f>
        <v>50</v>
      </c>
      <c r="Y34" s="256">
        <f>IF(ISBLANK(Výsledky!$DJ$3),"",Výsledky!DJ67)</f>
        <v>100</v>
      </c>
      <c r="Z34" s="256">
        <f>IF(ISBLANK(Výsledky!$DQ$3),"",Výsledky!DQ67)</f>
        <v>0</v>
      </c>
      <c r="AA34" s="256">
        <f>IF(ISBLANK(Výsledky!$DX$3),"",Výsledky!DX67)</f>
        <v>30</v>
      </c>
      <c r="AB34" s="256">
        <f>IF(ISBLANK(Výsledky!$EE$3),"",Výsledky!EE67)</f>
        <v>50</v>
      </c>
      <c r="AC34" s="256">
        <f>IF(ISBLANK(Výsledky!$EL$3),"",Výsledky!EL67)</f>
        <v>0</v>
      </c>
      <c r="AD34" s="256">
        <f>IF(ISBLANK(Výsledky!$ES$3),"",Výsledky!ES67)</f>
        <v>30</v>
      </c>
      <c r="AE34" s="256">
        <f>IF(ISBLANK(Výsledky!$EZ$3),"",Výsledky!EZ67)</f>
        <v>20</v>
      </c>
      <c r="AF34" s="256">
        <f>IF(ISBLANK(Výsledky!$FG$3),"",Výsledky!FG67)</f>
        <v>20</v>
      </c>
      <c r="AG34" s="256">
        <f>IF(ISBLANK(Výsledky!$FN$3),"",Výsledky!FN67)</f>
        <v>40</v>
      </c>
      <c r="AH34" s="256">
        <f>IF(ISBLANK(Výsledky!$FU$3),"",Výsledky!FU67)</f>
        <v>10</v>
      </c>
      <c r="AI34" s="256">
        <f>IF(ISBLANK(Výsledky!$GB$3),"",Výsledky!GB67)</f>
        <v>0</v>
      </c>
      <c r="AJ34" s="256">
        <f>IF(ISBLANK(Výsledky!$GI$3),"",Výsledky!GI67)</f>
        <v>40</v>
      </c>
      <c r="AK34" s="256">
        <f>IF(ISBLANK(Výsledky!$GP$3),"",Výsledky!GP67)</f>
        <v>20</v>
      </c>
      <c r="AL34" s="256">
        <f>IF(ISBLANK(Výsledky!$GW$3),"",Výsledky!GW67)</f>
        <v>60</v>
      </c>
      <c r="AM34" s="256">
        <f>IF(ISBLANK(Výsledky!$HD$3),"",Výsledky!HD67)</f>
        <v>50</v>
      </c>
      <c r="AN34" s="256">
        <f>IF(ISBLANK(Výsledky!$HK$3),"",Výsledky!HK67)</f>
        <v>0</v>
      </c>
      <c r="AO34" s="256">
        <f>IF(ISBLANK(Výsledky!$HR$3),"",Výsledky!HR67)</f>
        <v>20</v>
      </c>
      <c r="AP34" s="256">
        <f>IF(ISBLANK(Výsledky!$HY$3),"",Výsledky!HY67)</f>
        <v>70</v>
      </c>
      <c r="AQ34" s="256">
        <f>IF(ISBLANK(Výsledky!$IF$3),"",Výsledky!IF67)</f>
        <v>10</v>
      </c>
      <c r="AR34" s="256">
        <f>IF(ISBLANK(Výsledky!$IM$3),"",Výsledky!IM67)</f>
        <v>20</v>
      </c>
      <c r="AS34" s="256">
        <f>IF(ISBLANK(Výsledky!$IT$3),"",Výsledky!IT67)</f>
        <v>20</v>
      </c>
      <c r="AT34" s="256">
        <f>IF(ISBLANK(Výsledky!$JA$3),"",Výsledky!JA67)</f>
        <v>0</v>
      </c>
      <c r="AU34" s="256">
        <f>IF(ISBLANK(Výsledky!$JH$3),"",Výsledky!JH67)</f>
        <v>110</v>
      </c>
      <c r="AV34" s="256" t="str">
        <f>IF(ISBLANK(Výsledky!$JO$3),"",Výsledky!JO67)</f>
        <v/>
      </c>
      <c r="AW34" s="256" t="str">
        <f>IF(ISBLANK(Výsledky!$JV$3),"",Výsledky!JV67)</f>
        <v>-</v>
      </c>
      <c r="AX34" s="256" t="str">
        <f>IF(ISBLANK(Výsledky!$KC$3),"",Výsledky!KC67)</f>
        <v/>
      </c>
      <c r="AY34" s="256">
        <f>IF(ISBLANK(Výsledky!$KJ$3),"",Výsledky!KJ67)</f>
        <v>50</v>
      </c>
      <c r="AZ34" s="256">
        <f>IF(ISBLANK(Výsledky!$KQ$3),"",Výsledky!KQ67)</f>
        <v>20</v>
      </c>
      <c r="BA34" s="256">
        <f>IF(ISBLANK(Výsledky!$KX$3),"",Výsledky!KX67)</f>
        <v>50</v>
      </c>
      <c r="BB34" s="256" t="str">
        <f>IF(ISBLANK(Výsledky!$LE$3),"",Výsledky!LE67)</f>
        <v/>
      </c>
      <c r="BC34" s="256" t="str">
        <f>IF(ISBLANK(Výsledky!$LL$3),"",Výsledky!LL67)</f>
        <v/>
      </c>
      <c r="BD34" s="256" t="str">
        <f>IF(ISBLANK(Výsledky!$LS$3),"",Výsledky!LS67)</f>
        <v/>
      </c>
      <c r="BE34" s="256" t="str">
        <f>IF(ISBLANK(Výsledky!$LZ$3),"",Výsledky!LZ67)</f>
        <v/>
      </c>
      <c r="BF34" s="256" t="str">
        <f>IF(ISBLANK(Výsledky!$MG$3),"",Výsledky!MG67)</f>
        <v/>
      </c>
      <c r="BG34" s="256" t="str">
        <f>IF(ISBLANK(Výsledky!$MN$3),"",Výsledky!MN67)</f>
        <v/>
      </c>
      <c r="BH34" s="256" t="str">
        <f>IF(ISBLANK(Výsledky!$MU$3),"",Výsledky!MU67)</f>
        <v/>
      </c>
      <c r="BI34" s="256" t="str">
        <f>IF(ISBLANK(Výsledky!$NB$3),"",Výsledky!NB67)</f>
        <v/>
      </c>
      <c r="BJ34" s="256" t="str">
        <f>IF(ISBLANK(Výsledky!$NI$3),"",Výsledky!NI67)</f>
        <v/>
      </c>
      <c r="BK34" s="256" t="str">
        <f>IF(ISBLANK(Výsledky!$NP$3),"",Výsledky!NP67)</f>
        <v/>
      </c>
      <c r="BL34" s="256" t="str">
        <f>IF(ISBLANK(Výsledky!$NW$3),"",Výsledky!NW67)</f>
        <v/>
      </c>
      <c r="BM34" s="256" t="str">
        <f>IF(ISBLANK(Výsledky!$OD$3),"",Výsledky!OD67)</f>
        <v/>
      </c>
      <c r="BN34" s="256" t="str">
        <f>IF(ISBLANK(Výsledky!$OK$3),"",Výsledky!OK67)</f>
        <v/>
      </c>
      <c r="BO34" s="256" t="str">
        <f>IF(ISBLANK(Výsledky!$OR$3),"",Výsledky!OR67)</f>
        <v/>
      </c>
      <c r="BP34" s="256" t="str">
        <f>IF(ISBLANK(Výsledky!$OY$3),"",Výsledky!OY67)</f>
        <v/>
      </c>
      <c r="BQ34" s="256" t="str">
        <f>IF(ISBLANK(Výsledky!$PF$3),"",Výsledky!PF67)</f>
        <v/>
      </c>
      <c r="BR34" s="256" t="str">
        <f>IF(ISBLANK(Výsledky!$PM$3),"",Výsledky!PM67)</f>
        <v/>
      </c>
      <c r="BS34" s="256" t="str">
        <f>IF(ISBLANK(Výsledky!$PT$3),"",Výsledky!PT67)</f>
        <v/>
      </c>
      <c r="BT34" s="256" t="str">
        <f>IF(ISBLANK(Výsledky!$QA$3),"",Výsledky!QA67)</f>
        <v/>
      </c>
      <c r="BU34" s="256" t="str">
        <f>IF(ISBLANK(Výsledky!$QH$3),"",Výsledky!QH67)</f>
        <v/>
      </c>
      <c r="BV34" s="256" t="str">
        <f>IF(ISBLANK(Výsledky!$QO$3),"",Výsledky!QO67)</f>
        <v/>
      </c>
      <c r="BW34" s="291" t="str">
        <f>IF(ISBLANK(Výsledky!$QV$3),"",Výsledky!QV67)</f>
        <v/>
      </c>
      <c r="BX34" s="49"/>
      <c r="BY34" s="122"/>
      <c r="BZ34" s="49"/>
      <c r="CA34" s="122"/>
      <c r="CB34" s="371"/>
      <c r="CC34" s="371"/>
      <c r="CD34" s="371"/>
      <c r="CE34" s="371"/>
      <c r="CF34" s="371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Tipy!A24</f>
        <v>14</v>
      </c>
      <c r="D35" s="242" t="str">
        <f>IF(Tipy!B24="","",Tipy!B24)</f>
        <v>ivez</v>
      </c>
      <c r="E35" s="51">
        <f>SUM(F35:J35)</f>
        <v>1200</v>
      </c>
      <c r="F35" s="246">
        <f>IF(ISBLANK(Výsledky!$I$3),"-",SUM(K35:O35,Q35,S35,U35,V35,X35,Z35,AB35,AC35,AE35:AG35,AI35,AK35:AM35,AP35,AS35:AU35,AW35,AY35,BB35,BD35,BG35:BJ35,BL35,BO35,BP35,BR35,BT35,BU35))</f>
        <v>790</v>
      </c>
      <c r="G35" s="267">
        <f>IF(ISBLANK(Výsledky!$AY$3),"-",SUM(P35,T35,W35,AA35,AD35,AH35,AV35,AX35,BC35,BE35,BK35,BM35,BQ35,BS35,BV35))</f>
        <v>180</v>
      </c>
      <c r="H35" s="268">
        <f>IF(ISBLANK(Výsledky!$BM$3),"-",SUM(R35,Y35,AJ35,AO35,AQ35,AZ35))</f>
        <v>140</v>
      </c>
      <c r="I35" s="247">
        <f>IF(ISBLANK(Výsledky!$GI$3),"-",SUM(AN35,AR35,BA35,BF35,BN35,BW35))</f>
        <v>90</v>
      </c>
      <c r="J35" s="262" t="str">
        <f>IF(ISBLANK(Výsledky!$I$3),"",Výsledky!I30)</f>
        <v>-</v>
      </c>
      <c r="K35" s="265">
        <f>IF(ISBLANK(Výsledky!$P$3),"",Výsledky!P30)</f>
        <v>20</v>
      </c>
      <c r="L35" s="266">
        <f>IF(ISBLANK(Výsledky!$W$3),"",Výsledky!W30)</f>
        <v>80</v>
      </c>
      <c r="M35" s="256">
        <f>IF(ISBLANK(Výsledky!$AD$3),"",Výsledky!AD30)</f>
        <v>30</v>
      </c>
      <c r="N35" s="256">
        <f>IF(ISBLANK(Výsledky!$AK$3),"",Výsledky!AK30)</f>
        <v>50</v>
      </c>
      <c r="O35" s="256">
        <f>IF(ISBLANK(Výsledky!$AR$3),"",Výsledky!AR30)</f>
        <v>20</v>
      </c>
      <c r="P35" s="256">
        <f>IF(ISBLANK(Výsledky!$AY$3),"",Výsledky!AY30)</f>
        <v>50</v>
      </c>
      <c r="Q35" s="256">
        <f>IF(ISBLANK(Výsledky!$BF$3),"",Výsledky!BF30)</f>
        <v>80</v>
      </c>
      <c r="R35" s="256">
        <f>IF(ISBLANK(Výsledky!$BM$3),"",Výsledky!BM30)</f>
        <v>50</v>
      </c>
      <c r="S35" s="256">
        <f>IF(ISBLANK(Výsledky!$BT$3),"",Výsledky!BT30)</f>
        <v>0</v>
      </c>
      <c r="T35" s="256">
        <f>IF(ISBLANK(Výsledky!$CA$3),"",Výsledky!CA30)</f>
        <v>30</v>
      </c>
      <c r="U35" s="256">
        <f>IF(ISBLANK(Výsledky!$CH$3),"",Výsledky!CH30)</f>
        <v>20</v>
      </c>
      <c r="V35" s="256">
        <f>IF(ISBLANK(Výsledky!$CO$3),"",Výsledky!CO30)</f>
        <v>40</v>
      </c>
      <c r="W35" s="256">
        <f>IF(ISBLANK(Výsledky!$CV$3),"",Výsledky!CV30)</f>
        <v>60</v>
      </c>
      <c r="X35" s="256" t="str">
        <f>IF(ISBLANK(Výsledky!$DC$3),"",Výsledky!DC30)</f>
        <v>-</v>
      </c>
      <c r="Y35" s="256">
        <f>IF(ISBLANK(Výsledky!$DJ$3),"",Výsledky!DJ30)</f>
        <v>30</v>
      </c>
      <c r="Z35" s="256">
        <f>IF(ISBLANK(Výsledky!$DQ$3),"",Výsledky!DQ30)</f>
        <v>0</v>
      </c>
      <c r="AA35" s="256">
        <f>IF(ISBLANK(Výsledky!$DX$3),"",Výsledky!DX30)</f>
        <v>0</v>
      </c>
      <c r="AB35" s="256">
        <f>IF(ISBLANK(Výsledky!$EE$3),"",Výsledky!EE30)</f>
        <v>50</v>
      </c>
      <c r="AC35" s="256">
        <f>IF(ISBLANK(Výsledky!$EL$3),"",Výsledky!EL30)</f>
        <v>10</v>
      </c>
      <c r="AD35" s="256">
        <f>IF(ISBLANK(Výsledky!$ES$3),"",Výsledky!ES30)</f>
        <v>40</v>
      </c>
      <c r="AE35" s="256">
        <f>IF(ISBLANK(Výsledky!$EZ$3),"",Výsledky!EZ30)</f>
        <v>20</v>
      </c>
      <c r="AF35" s="256">
        <f>IF(ISBLANK(Výsledky!$FG$3),"",Výsledky!FG30)</f>
        <v>20</v>
      </c>
      <c r="AG35" s="256">
        <f>IF(ISBLANK(Výsledky!$FN$3),"",Výsledky!FN30)</f>
        <v>50</v>
      </c>
      <c r="AH35" s="256">
        <f>IF(ISBLANK(Výsledky!$FU$3),"",Výsledky!FU30)</f>
        <v>0</v>
      </c>
      <c r="AI35" s="256">
        <f>IF(ISBLANK(Výsledky!$GB$3),"",Výsledky!GB30)</f>
        <v>0</v>
      </c>
      <c r="AJ35" s="256">
        <f>IF(ISBLANK(Výsledky!$GI$3),"",Výsledky!GI30)</f>
        <v>40</v>
      </c>
      <c r="AK35" s="256">
        <f>IF(ISBLANK(Výsledky!$GP$3),"",Výsledky!GP30)</f>
        <v>20</v>
      </c>
      <c r="AL35" s="256">
        <f>IF(ISBLANK(Výsledky!$GW$3),"",Výsledky!GW30)</f>
        <v>20</v>
      </c>
      <c r="AM35" s="256">
        <f>IF(ISBLANK(Výsledky!$HD$3),"",Výsledky!HD30)</f>
        <v>40</v>
      </c>
      <c r="AN35" s="256">
        <f>IF(ISBLANK(Výsledky!$HK$3),"",Výsledky!HK30)</f>
        <v>20</v>
      </c>
      <c r="AO35" s="256">
        <f>IF(ISBLANK(Výsledky!$HR$3),"",Výsledky!HR30)</f>
        <v>20</v>
      </c>
      <c r="AP35" s="256">
        <f>IF(ISBLANK(Výsledky!$HY$3),"",Výsledky!HY30)</f>
        <v>40</v>
      </c>
      <c r="AQ35" s="256">
        <f>IF(ISBLANK(Výsledky!$IF$3),"",Výsledky!IF30)</f>
        <v>0</v>
      </c>
      <c r="AR35" s="256">
        <f>IF(ISBLANK(Výsledky!$IM$3),"",Výsledky!IM30)</f>
        <v>40</v>
      </c>
      <c r="AS35" s="256">
        <f>IF(ISBLANK(Výsledky!$IT$3),"",Výsledky!IT30)</f>
        <v>70</v>
      </c>
      <c r="AT35" s="256">
        <f>IF(ISBLANK(Výsledky!$JA$3),"",Výsledky!JA30)</f>
        <v>0</v>
      </c>
      <c r="AU35" s="256">
        <f>IF(ISBLANK(Výsledky!$JH$3),"",Výsledky!JH30)</f>
        <v>50</v>
      </c>
      <c r="AV35" s="256" t="str">
        <f>IF(ISBLANK(Výsledky!$JO$3),"",Výsledky!JO30)</f>
        <v/>
      </c>
      <c r="AW35" s="256">
        <f>IF(ISBLANK(Výsledky!$JV$3),"",Výsledky!JV30)</f>
        <v>20</v>
      </c>
      <c r="AX35" s="256" t="str">
        <f>IF(ISBLANK(Výsledky!$KC$3),"",Výsledky!KC30)</f>
        <v/>
      </c>
      <c r="AY35" s="256">
        <f>IF(ISBLANK(Výsledky!$KJ$3),"",Výsledky!KJ30)</f>
        <v>40</v>
      </c>
      <c r="AZ35" s="256">
        <f>IF(ISBLANK(Výsledky!$KQ$3),"",Výsledky!KQ30)</f>
        <v>0</v>
      </c>
      <c r="BA35" s="256">
        <f>IF(ISBLANK(Výsledky!$KX$3),"",Výsledky!KX30)</f>
        <v>30</v>
      </c>
      <c r="BB35" s="256" t="str">
        <f>IF(ISBLANK(Výsledky!$LE$3),"",Výsledky!LE30)</f>
        <v/>
      </c>
      <c r="BC35" s="256" t="str">
        <f>IF(ISBLANK(Výsledky!$LL$3),"",Výsledky!LL30)</f>
        <v/>
      </c>
      <c r="BD35" s="256" t="str">
        <f>IF(ISBLANK(Výsledky!$LS$3),"",Výsledky!LS30)</f>
        <v/>
      </c>
      <c r="BE35" s="256" t="str">
        <f>IF(ISBLANK(Výsledky!$LZ$3),"",Výsledky!LZ30)</f>
        <v/>
      </c>
      <c r="BF35" s="256" t="str">
        <f>IF(ISBLANK(Výsledky!$MG$3),"",Výsledky!MG30)</f>
        <v/>
      </c>
      <c r="BG35" s="256" t="str">
        <f>IF(ISBLANK(Výsledky!$MN$3),"",Výsledky!MN30)</f>
        <v/>
      </c>
      <c r="BH35" s="256" t="str">
        <f>IF(ISBLANK(Výsledky!$MU$3),"",Výsledky!MU30)</f>
        <v/>
      </c>
      <c r="BI35" s="256" t="str">
        <f>IF(ISBLANK(Výsledky!$NB$3),"",Výsledky!NB30)</f>
        <v/>
      </c>
      <c r="BJ35" s="256" t="str">
        <f>IF(ISBLANK(Výsledky!$NI$3),"",Výsledky!NI30)</f>
        <v/>
      </c>
      <c r="BK35" s="256" t="str">
        <f>IF(ISBLANK(Výsledky!$NP$3),"",Výsledky!NP30)</f>
        <v/>
      </c>
      <c r="BL35" s="256" t="str">
        <f>IF(ISBLANK(Výsledky!$NW$3),"",Výsledky!NW30)</f>
        <v/>
      </c>
      <c r="BM35" s="256" t="str">
        <f>IF(ISBLANK(Výsledky!$OD$3),"",Výsledky!OD30)</f>
        <v/>
      </c>
      <c r="BN35" s="256" t="str">
        <f>IF(ISBLANK(Výsledky!$OK$3),"",Výsledky!OK30)</f>
        <v/>
      </c>
      <c r="BO35" s="256" t="str">
        <f>IF(ISBLANK(Výsledky!$OR$3),"",Výsledky!OR30)</f>
        <v/>
      </c>
      <c r="BP35" s="256" t="str">
        <f>IF(ISBLANK(Výsledky!$OY$3),"",Výsledky!OY30)</f>
        <v/>
      </c>
      <c r="BQ35" s="256" t="str">
        <f>IF(ISBLANK(Výsledky!$PF$3),"",Výsledky!PF30)</f>
        <v/>
      </c>
      <c r="BR35" s="256" t="str">
        <f>IF(ISBLANK(Výsledky!$PM$3),"",Výsledky!PM30)</f>
        <v/>
      </c>
      <c r="BS35" s="256" t="str">
        <f>IF(ISBLANK(Výsledky!$PT$3),"",Výsledky!PT30)</f>
        <v/>
      </c>
      <c r="BT35" s="256" t="str">
        <f>IF(ISBLANK(Výsledky!$QA$3),"",Výsledky!QA30)</f>
        <v/>
      </c>
      <c r="BU35" s="256" t="str">
        <f>IF(ISBLANK(Výsledky!$QH$3),"",Výsledky!QH30)</f>
        <v/>
      </c>
      <c r="BV35" s="256" t="str">
        <f>IF(ISBLANK(Výsledky!$QO$3),"",Výsledky!QO30)</f>
        <v/>
      </c>
      <c r="BW35" s="291" t="str">
        <f>IF(ISBLANK(Výsledky!$QV$3),"",Výsledky!QV30)</f>
        <v/>
      </c>
      <c r="BX35" s="49"/>
      <c r="BY35" s="122"/>
      <c r="BZ35" s="49"/>
      <c r="CA35" s="122"/>
      <c r="CB35" s="371"/>
      <c r="CC35" s="371"/>
      <c r="CD35" s="371"/>
      <c r="CE35" s="371"/>
      <c r="CF35" s="371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Tipy!A55</f>
        <v>33</v>
      </c>
      <c r="D36" s="242" t="str">
        <f>IF(Tipy!B55="","",Tipy!B55)</f>
        <v>Peter Čička</v>
      </c>
      <c r="E36" s="51">
        <f>SUM(F36:J36)</f>
        <v>1200</v>
      </c>
      <c r="F36" s="246">
        <f>IF(ISBLANK(Výsledky!$I$3),"-",SUM(K36:O36,Q36,S36,U36,V36,X36,Z36,AB36,AC36,AE36:AG36,AI36,AK36:AM36,AP36,AS36:AU36,AW36,AY36,BB36,BD36,BG36:BJ36,BL36,BO36,BP36,BR36,BT36,BU36))</f>
        <v>820</v>
      </c>
      <c r="G36" s="267">
        <f>IF(ISBLANK(Výsledky!$AY$3),"-",SUM(P36,T36,W36,AA36,AD36,AH36,AV36,AX36,BC36,BE36,BK36,BM36,BQ36,BS36,BV36))</f>
        <v>130</v>
      </c>
      <c r="H36" s="268">
        <f>IF(ISBLANK(Výsledky!$BM$3),"-",SUM(R36,Y36,AJ36,AO36,AQ36,AZ36))</f>
        <v>120</v>
      </c>
      <c r="I36" s="247">
        <f>IF(ISBLANK(Výsledky!$GI$3),"-",SUM(AN36,AR36,BA36,BF36,BN36,BW36))</f>
        <v>130</v>
      </c>
      <c r="J36" s="262" t="str">
        <f>IF(ISBLANK(Výsledky!$I$3),"",Výsledky!I60)</f>
        <v>-</v>
      </c>
      <c r="K36" s="265">
        <f>IF(ISBLANK(Výsledky!$P$3),"",Výsledky!P61)</f>
        <v>0</v>
      </c>
      <c r="L36" s="266">
        <f>IF(ISBLANK(Výsledky!$W$3),"",Výsledky!W61)</f>
        <v>40</v>
      </c>
      <c r="M36" s="256">
        <f>IF(ISBLANK(Výsledky!$AD$3),"",Výsledky!AD61)</f>
        <v>20</v>
      </c>
      <c r="N36" s="256">
        <f>IF(ISBLANK(Výsledky!$AK$3),"",Výsledky!AK61)</f>
        <v>20</v>
      </c>
      <c r="O36" s="256">
        <f>IF(ISBLANK(Výsledky!$AR$3),"",Výsledky!AR61)</f>
        <v>30</v>
      </c>
      <c r="P36" s="256">
        <f>IF(ISBLANK(Výsledky!$AY$3),"",Výsledky!AY61)</f>
        <v>20</v>
      </c>
      <c r="Q36" s="256">
        <f>IF(ISBLANK(Výsledky!$BF$3),"",Výsledky!BF61)</f>
        <v>50</v>
      </c>
      <c r="R36" s="256">
        <f>IF(ISBLANK(Výsledky!$BM$3),"",Výsledky!BM61)</f>
        <v>40</v>
      </c>
      <c r="S36" s="256">
        <f>IF(ISBLANK(Výsledky!$BT$3),"",Výsledky!BT61)</f>
        <v>0</v>
      </c>
      <c r="T36" s="256">
        <f>IF(ISBLANK(Výsledky!$CA$3),"",Výsledky!CA61)</f>
        <v>50</v>
      </c>
      <c r="U36" s="256" t="str">
        <f>IF(ISBLANK(Výsledky!$CH$3),"",Výsledky!CH61)</f>
        <v>-</v>
      </c>
      <c r="V36" s="256">
        <f>IF(ISBLANK(Výsledky!$CO$3),"",Výsledky!CO61)</f>
        <v>50</v>
      </c>
      <c r="W36" s="256">
        <f>IF(ISBLANK(Výsledky!$CV$3),"",Výsledky!CV61)</f>
        <v>40</v>
      </c>
      <c r="X36" s="256">
        <f>IF(ISBLANK(Výsledky!$DC$3),"",Výsledky!DC61)</f>
        <v>40</v>
      </c>
      <c r="Y36" s="256">
        <f>IF(ISBLANK(Výsledky!$DJ$3),"",Výsledky!DJ61)</f>
        <v>40</v>
      </c>
      <c r="Z36" s="256">
        <f>IF(ISBLANK(Výsledky!$DQ$3),"",Výsledky!DQ61)</f>
        <v>0</v>
      </c>
      <c r="AA36" s="256">
        <f>IF(ISBLANK(Výsledky!$DX$3),"",Výsledky!DX61)</f>
        <v>0</v>
      </c>
      <c r="AB36" s="256">
        <f>IF(ISBLANK(Výsledky!$EE$3),"",Výsledky!EE61)</f>
        <v>20</v>
      </c>
      <c r="AC36" s="256">
        <f>IF(ISBLANK(Výsledky!$EL$3),"",Výsledky!EL61)</f>
        <v>0</v>
      </c>
      <c r="AD36" s="256">
        <f>IF(ISBLANK(Výsledky!$ES$3),"",Výsledky!ES61)</f>
        <v>20</v>
      </c>
      <c r="AE36" s="256">
        <f>IF(ISBLANK(Výsledky!$EZ$3),"",Výsledky!EZ61)</f>
        <v>20</v>
      </c>
      <c r="AF36" s="256">
        <f>IF(ISBLANK(Výsledky!$FG$3),"",Výsledky!FG61)</f>
        <v>20</v>
      </c>
      <c r="AG36" s="256">
        <f>IF(ISBLANK(Výsledky!$FN$3),"",Výsledky!FN61)</f>
        <v>60</v>
      </c>
      <c r="AH36" s="256">
        <f>IF(ISBLANK(Výsledky!$FU$3),"",Výsledky!FU61)</f>
        <v>0</v>
      </c>
      <c r="AI36" s="256">
        <f>IF(ISBLANK(Výsledky!$GB$3),"",Výsledky!GB61)</f>
        <v>0</v>
      </c>
      <c r="AJ36" s="256">
        <f>IF(ISBLANK(Výsledky!$GI$3),"",Výsledky!GI61)</f>
        <v>20</v>
      </c>
      <c r="AK36" s="256">
        <f>IF(ISBLANK(Výsledky!$GP$3),"",Výsledky!GP61)</f>
        <v>50</v>
      </c>
      <c r="AL36" s="256">
        <f>IF(ISBLANK(Výsledky!$GW$3),"",Výsledky!GW61)</f>
        <v>50</v>
      </c>
      <c r="AM36" s="256">
        <f>IF(ISBLANK(Výsledky!$HD$3),"",Výsledky!HD61)</f>
        <v>60</v>
      </c>
      <c r="AN36" s="256">
        <f>IF(ISBLANK(Výsledky!$HK$3),"",Výsledky!HK61)</f>
        <v>60</v>
      </c>
      <c r="AO36" s="256">
        <f>IF(ISBLANK(Výsledky!$HR$3),"",Výsledky!HR61)</f>
        <v>20</v>
      </c>
      <c r="AP36" s="256">
        <f>IF(ISBLANK(Výsledky!$HY$3),"",Výsledky!HY61)</f>
        <v>60</v>
      </c>
      <c r="AQ36" s="256">
        <f>IF(ISBLANK(Výsledky!$IF$3),"",Výsledky!IF61)</f>
        <v>0</v>
      </c>
      <c r="AR36" s="256">
        <f>IF(ISBLANK(Výsledky!$IM$3),"",Výsledky!IM61)</f>
        <v>40</v>
      </c>
      <c r="AS36" s="256">
        <f>IF(ISBLANK(Výsledky!$IT$3),"",Výsledky!IT61)</f>
        <v>40</v>
      </c>
      <c r="AT36" s="256">
        <f>IF(ISBLANK(Výsledky!$JA$3),"",Výsledky!JA61)</f>
        <v>0</v>
      </c>
      <c r="AU36" s="256">
        <f>IF(ISBLANK(Výsledky!$JH$3),"",Výsledky!JH61)</f>
        <v>70</v>
      </c>
      <c r="AV36" s="256" t="str">
        <f>IF(ISBLANK(Výsledky!$JO$3),"",Výsledky!JO61)</f>
        <v/>
      </c>
      <c r="AW36" s="256">
        <f>IF(ISBLANK(Výsledky!$JV$3),"",Výsledky!JV61)</f>
        <v>70</v>
      </c>
      <c r="AX36" s="256" t="str">
        <f>IF(ISBLANK(Výsledky!$KC$3),"",Výsledky!KC61)</f>
        <v/>
      </c>
      <c r="AY36" s="256">
        <f>IF(ISBLANK(Výsledky!$KJ$3),"",Výsledky!KJ61)</f>
        <v>50</v>
      </c>
      <c r="AZ36" s="256">
        <f>IF(ISBLANK(Výsledky!$KQ$3),"",Výsledky!KQ61)</f>
        <v>0</v>
      </c>
      <c r="BA36" s="256">
        <f>IF(ISBLANK(Výsledky!$KX$3),"",Výsledky!KX61)</f>
        <v>30</v>
      </c>
      <c r="BB36" s="256" t="str">
        <f>IF(ISBLANK(Výsledky!$LE$3),"",Výsledky!LE61)</f>
        <v/>
      </c>
      <c r="BC36" s="256" t="str">
        <f>IF(ISBLANK(Výsledky!$LL$3),"",Výsledky!LL61)</f>
        <v/>
      </c>
      <c r="BD36" s="256" t="str">
        <f>IF(ISBLANK(Výsledky!$LS$3),"",Výsledky!LS61)</f>
        <v/>
      </c>
      <c r="BE36" s="256" t="str">
        <f>IF(ISBLANK(Výsledky!$LZ$3),"",Výsledky!LZ61)</f>
        <v/>
      </c>
      <c r="BF36" s="256" t="str">
        <f>IF(ISBLANK(Výsledky!$MG$3),"",Výsledky!MG61)</f>
        <v/>
      </c>
      <c r="BG36" s="256" t="str">
        <f>IF(ISBLANK(Výsledky!$MN$3),"",Výsledky!MN61)</f>
        <v/>
      </c>
      <c r="BH36" s="256" t="str">
        <f>IF(ISBLANK(Výsledky!$MU$3),"",Výsledky!MU61)</f>
        <v/>
      </c>
      <c r="BI36" s="256" t="str">
        <f>IF(ISBLANK(Výsledky!$NB$3),"",Výsledky!NB61)</f>
        <v/>
      </c>
      <c r="BJ36" s="256" t="str">
        <f>IF(ISBLANK(Výsledky!$NI$3),"",Výsledky!NI61)</f>
        <v/>
      </c>
      <c r="BK36" s="256" t="str">
        <f>IF(ISBLANK(Výsledky!$NP$3),"",Výsledky!NP61)</f>
        <v/>
      </c>
      <c r="BL36" s="256" t="str">
        <f>IF(ISBLANK(Výsledky!$NW$3),"",Výsledky!NW61)</f>
        <v/>
      </c>
      <c r="BM36" s="256" t="str">
        <f>IF(ISBLANK(Výsledky!$OD$3),"",Výsledky!OD61)</f>
        <v/>
      </c>
      <c r="BN36" s="256" t="str">
        <f>IF(ISBLANK(Výsledky!$OK$3),"",Výsledky!OK61)</f>
        <v/>
      </c>
      <c r="BO36" s="256" t="str">
        <f>IF(ISBLANK(Výsledky!$OR$3),"",Výsledky!OR61)</f>
        <v/>
      </c>
      <c r="BP36" s="256" t="str">
        <f>IF(ISBLANK(Výsledky!$OY$3),"",Výsledky!OY61)</f>
        <v/>
      </c>
      <c r="BQ36" s="256" t="str">
        <f>IF(ISBLANK(Výsledky!$PF$3),"",Výsledky!PF61)</f>
        <v/>
      </c>
      <c r="BR36" s="256" t="str">
        <f>IF(ISBLANK(Výsledky!$PM$3),"",Výsledky!PM61)</f>
        <v/>
      </c>
      <c r="BS36" s="256" t="str">
        <f>IF(ISBLANK(Výsledky!$PT$3),"",Výsledky!PT61)</f>
        <v/>
      </c>
      <c r="BT36" s="256" t="str">
        <f>IF(ISBLANK(Výsledky!$QA$3),"",Výsledky!QA61)</f>
        <v/>
      </c>
      <c r="BU36" s="256" t="str">
        <f>IF(ISBLANK(Výsledky!$QH$3),"",Výsledky!QH61)</f>
        <v/>
      </c>
      <c r="BV36" s="256" t="str">
        <f>IF(ISBLANK(Výsledky!$QO$3),"",Výsledky!QO61)</f>
        <v/>
      </c>
      <c r="BW36" s="291" t="str">
        <f>IF(ISBLANK(Výsledky!$QV$3),"",Výsledky!QV61)</f>
        <v/>
      </c>
      <c r="BX36" s="49"/>
      <c r="BY36" s="122"/>
      <c r="BZ36" s="49"/>
      <c r="CA36" s="122"/>
      <c r="CB36" s="371"/>
      <c r="CC36" s="371"/>
      <c r="CD36" s="371"/>
      <c r="CE36" s="371"/>
      <c r="CF36" s="371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Tipy!A8</f>
        <v>36</v>
      </c>
      <c r="D37" s="242" t="str">
        <f>IF(Tipy!B8="","",Tipy!B8)</f>
        <v>Alex LFC</v>
      </c>
      <c r="E37" s="51">
        <f>SUM(F37:J37)</f>
        <v>1180</v>
      </c>
      <c r="F37" s="246">
        <f>IF(ISBLANK(Výsledky!$I$3),"-",SUM(K37:O37,Q37,S37,U37,V37,X37,Z37,AB37,AC37,AE37:AG37,AI37,AK37:AM37,AP37,AS37:AU37,AW37,AY37,BB37,BD37,BG37:BJ37,BL37,BO37,BP37,BR37,BT37,BU37))</f>
        <v>760</v>
      </c>
      <c r="G37" s="267">
        <f>IF(ISBLANK(Výsledky!$AY$3),"-",SUM(P37,T37,W37,AA37,AD37,AH37,AV37,AX37,BC37,BE37,BK37,BM37,BQ37,BS37,BV37))</f>
        <v>130</v>
      </c>
      <c r="H37" s="268">
        <f>IF(ISBLANK(Výsledky!$BM$3),"-",SUM(R37,Y37,AJ37,AO37,AQ37,AZ37))</f>
        <v>200</v>
      </c>
      <c r="I37" s="247">
        <f>IF(ISBLANK(Výsledky!$GI$3),"-",SUM(AN37,AR37,BA37,BF37,BN37,BW37))</f>
        <v>90</v>
      </c>
      <c r="J37" s="262" t="str">
        <f>IF(ISBLANK(Výsledky!$I$3),"",Výsledky!I14)</f>
        <v>-</v>
      </c>
      <c r="K37" s="265">
        <f>IF(ISBLANK(Výsledky!$P$3),"",Výsledky!P14)</f>
        <v>0</v>
      </c>
      <c r="L37" s="266">
        <f>IF(ISBLANK(Výsledky!$W$3),"",Výsledky!W14)</f>
        <v>80</v>
      </c>
      <c r="M37" s="256">
        <f>IF(ISBLANK(Výsledky!$AD$3),"",Výsledky!AD14)</f>
        <v>40</v>
      </c>
      <c r="N37" s="256">
        <f>IF(ISBLANK(Výsledky!$AK$3),"",Výsledky!AK14)</f>
        <v>20</v>
      </c>
      <c r="O37" s="256">
        <f>IF(ISBLANK(Výsledky!$AR$3),"",Výsledky!AR14)</f>
        <v>50</v>
      </c>
      <c r="P37" s="256">
        <f>IF(ISBLANK(Výsledky!$AY$3),"",Výsledky!AY14)</f>
        <v>80</v>
      </c>
      <c r="Q37" s="256" t="str">
        <f>IF(ISBLANK(Výsledky!$BF$3),"",Výsledky!BF14)</f>
        <v>-</v>
      </c>
      <c r="R37" s="256">
        <f>IF(ISBLANK(Výsledky!$BM$3),"",Výsledky!BM14)</f>
        <v>50</v>
      </c>
      <c r="S37" s="256">
        <f>IF(ISBLANK(Výsledky!$BT$3),"",Výsledky!BT14)</f>
        <v>0</v>
      </c>
      <c r="T37" s="256" t="str">
        <f>IF(ISBLANK(Výsledky!$CA$3),"",Výsledky!CA14)</f>
        <v>-</v>
      </c>
      <c r="U37" s="256">
        <f>IF(ISBLANK(Výsledky!$CH$3),"",Výsledky!CH14)</f>
        <v>30</v>
      </c>
      <c r="V37" s="256">
        <f>IF(ISBLANK(Výsledky!$CO$3),"",Výsledky!CO14)</f>
        <v>30</v>
      </c>
      <c r="W37" s="256" t="str">
        <f>IF(ISBLANK(Výsledky!$CV$3),"",Výsledky!CV14)</f>
        <v>-</v>
      </c>
      <c r="X37" s="256" t="str">
        <f>IF(ISBLANK(Výsledky!$DC$3),"",Výsledky!DC14)</f>
        <v>-</v>
      </c>
      <c r="Y37" s="256">
        <f>IF(ISBLANK(Výsledky!$DJ$3),"",Výsledky!DJ14)</f>
        <v>80</v>
      </c>
      <c r="Z37" s="256">
        <f>IF(ISBLANK(Výsledky!$DQ$3),"",Výsledky!DQ14)</f>
        <v>0</v>
      </c>
      <c r="AA37" s="256">
        <f>IF(ISBLANK(Výsledky!$DX$3),"",Výsledky!DX14)</f>
        <v>0</v>
      </c>
      <c r="AB37" s="256">
        <f>IF(ISBLANK(Výsledky!$EE$3),"",Výsledky!EE14)</f>
        <v>60</v>
      </c>
      <c r="AC37" s="256">
        <f>IF(ISBLANK(Výsledky!$EL$3),"",Výsledky!EL14)</f>
        <v>0</v>
      </c>
      <c r="AD37" s="256">
        <f>IF(ISBLANK(Výsledky!$ES$3),"",Výsledky!ES14)</f>
        <v>20</v>
      </c>
      <c r="AE37" s="256">
        <f>IF(ISBLANK(Výsledky!$EZ$3),"",Výsledky!EZ14)</f>
        <v>20</v>
      </c>
      <c r="AF37" s="256">
        <f>IF(ISBLANK(Výsledky!$FG$3),"",Výsledky!FG14)</f>
        <v>30</v>
      </c>
      <c r="AG37" s="256">
        <f>IF(ISBLANK(Výsledky!$FN$3),"",Výsledky!FN14)</f>
        <v>80</v>
      </c>
      <c r="AH37" s="256">
        <f>IF(ISBLANK(Výsledky!$FU$3),"",Výsledky!FU14)</f>
        <v>30</v>
      </c>
      <c r="AI37" s="256">
        <f>IF(ISBLANK(Výsledky!$GB$3),"",Výsledky!GB14)</f>
        <v>0</v>
      </c>
      <c r="AJ37" s="256">
        <f>IF(ISBLANK(Výsledky!$GI$3),"",Výsledky!GI14)</f>
        <v>20</v>
      </c>
      <c r="AK37" s="256">
        <f>IF(ISBLANK(Výsledky!$GP$3),"",Výsledky!GP14)</f>
        <v>60</v>
      </c>
      <c r="AL37" s="256" t="str">
        <f>IF(ISBLANK(Výsledky!$GW$3),"",Výsledky!GW14)</f>
        <v>-</v>
      </c>
      <c r="AM37" s="256">
        <f>IF(ISBLANK(Výsledky!$HD$3),"",Výsledky!HD14)</f>
        <v>20</v>
      </c>
      <c r="AN37" s="256">
        <f>IF(ISBLANK(Výsledky!$HK$3),"",Výsledky!HK14)</f>
        <v>0</v>
      </c>
      <c r="AO37" s="256">
        <f>IF(ISBLANK(Výsledky!$HR$3),"",Výsledky!HR14)</f>
        <v>20</v>
      </c>
      <c r="AP37" s="256">
        <f>IF(ISBLANK(Výsledky!$HY$3),"",Výsledky!HY14)</f>
        <v>40</v>
      </c>
      <c r="AQ37" s="256">
        <f>IF(ISBLANK(Výsledky!$IF$3),"",Výsledky!IF14)</f>
        <v>30</v>
      </c>
      <c r="AR37" s="256">
        <f>IF(ISBLANK(Výsledky!$IM$3),"",Výsledky!IM14)</f>
        <v>40</v>
      </c>
      <c r="AS37" s="256">
        <f>IF(ISBLANK(Výsledky!$IT$3),"",Výsledky!IT14)</f>
        <v>20</v>
      </c>
      <c r="AT37" s="256">
        <f>IF(ISBLANK(Výsledky!$JA$3),"",Výsledky!JA14)</f>
        <v>0</v>
      </c>
      <c r="AU37" s="256">
        <f>IF(ISBLANK(Výsledky!$JH$3),"",Výsledky!JH14)</f>
        <v>80</v>
      </c>
      <c r="AV37" s="256" t="str">
        <f>IF(ISBLANK(Výsledky!$JO$3),"",Výsledky!JO14)</f>
        <v/>
      </c>
      <c r="AW37" s="256">
        <f>IF(ISBLANK(Výsledky!$JV$3),"",Výsledky!JV14)</f>
        <v>60</v>
      </c>
      <c r="AX37" s="256" t="str">
        <f>IF(ISBLANK(Výsledky!$KC$3),"",Výsledky!KC14)</f>
        <v/>
      </c>
      <c r="AY37" s="256">
        <f>IF(ISBLANK(Výsledky!$KJ$3),"",Výsledky!KJ14)</f>
        <v>40</v>
      </c>
      <c r="AZ37" s="256">
        <f>IF(ISBLANK(Výsledky!$KQ$3),"",Výsledky!KQ14)</f>
        <v>0</v>
      </c>
      <c r="BA37" s="256">
        <f>IF(ISBLANK(Výsledky!$KX$3),"",Výsledky!KX14)</f>
        <v>50</v>
      </c>
      <c r="BB37" s="256" t="str">
        <f>IF(ISBLANK(Výsledky!$LE$3),"",Výsledky!LE14)</f>
        <v/>
      </c>
      <c r="BC37" s="256" t="str">
        <f>IF(ISBLANK(Výsledky!$LL$3),"",Výsledky!LL14)</f>
        <v/>
      </c>
      <c r="BD37" s="256" t="str">
        <f>IF(ISBLANK(Výsledky!$LS$3),"",Výsledky!LS14)</f>
        <v/>
      </c>
      <c r="BE37" s="256" t="str">
        <f>IF(ISBLANK(Výsledky!$LZ$3),"",Výsledky!LZ14)</f>
        <v/>
      </c>
      <c r="BF37" s="256" t="str">
        <f>IF(ISBLANK(Výsledky!$MG$3),"",Výsledky!MG14)</f>
        <v/>
      </c>
      <c r="BG37" s="256" t="str">
        <f>IF(ISBLANK(Výsledky!$MN$3),"",Výsledky!MN14)</f>
        <v/>
      </c>
      <c r="BH37" s="256" t="str">
        <f>IF(ISBLANK(Výsledky!$MU$3),"",Výsledky!MU14)</f>
        <v/>
      </c>
      <c r="BI37" s="256" t="str">
        <f>IF(ISBLANK(Výsledky!$NB$3),"",Výsledky!NB14)</f>
        <v/>
      </c>
      <c r="BJ37" s="256" t="str">
        <f>IF(ISBLANK(Výsledky!$NI$3),"",Výsledky!NI14)</f>
        <v/>
      </c>
      <c r="BK37" s="256" t="str">
        <f>IF(ISBLANK(Výsledky!$NP$3),"",Výsledky!NP14)</f>
        <v/>
      </c>
      <c r="BL37" s="256" t="str">
        <f>IF(ISBLANK(Výsledky!$NW$3),"",Výsledky!NW14)</f>
        <v/>
      </c>
      <c r="BM37" s="256" t="str">
        <f>IF(ISBLANK(Výsledky!$OD$3),"",Výsledky!OD14)</f>
        <v/>
      </c>
      <c r="BN37" s="256" t="str">
        <f>IF(ISBLANK(Výsledky!$OK$3),"",Výsledky!OK14)</f>
        <v/>
      </c>
      <c r="BO37" s="256" t="str">
        <f>IF(ISBLANK(Výsledky!$OR$3),"",Výsledky!OR14)</f>
        <v/>
      </c>
      <c r="BP37" s="256" t="str">
        <f>IF(ISBLANK(Výsledky!$OY$3),"",Výsledky!OY14)</f>
        <v/>
      </c>
      <c r="BQ37" s="256" t="str">
        <f>IF(ISBLANK(Výsledky!$PF$3),"",Výsledky!PF14)</f>
        <v/>
      </c>
      <c r="BR37" s="256" t="str">
        <f>IF(ISBLANK(Výsledky!$PM$3),"",Výsledky!PM14)</f>
        <v/>
      </c>
      <c r="BS37" s="256" t="str">
        <f>IF(ISBLANK(Výsledky!$PT$3),"",Výsledky!PT14)</f>
        <v/>
      </c>
      <c r="BT37" s="256" t="str">
        <f>IF(ISBLANK(Výsledky!$QA$3),"",Výsledky!QA14)</f>
        <v/>
      </c>
      <c r="BU37" s="256" t="str">
        <f>IF(ISBLANK(Výsledky!$QH$3),"",Výsledky!QH14)</f>
        <v/>
      </c>
      <c r="BV37" s="256" t="str">
        <f>IF(ISBLANK(Výsledky!$QO$3),"",Výsledky!QO14)</f>
        <v/>
      </c>
      <c r="BW37" s="291" t="str">
        <f>IF(ISBLANK(Výsledky!$QV$3),"",Výsledky!QV14)</f>
        <v/>
      </c>
      <c r="BX37" s="49"/>
      <c r="BY37" s="122"/>
      <c r="BZ37" s="49"/>
      <c r="CA37" s="122"/>
      <c r="CB37" s="371"/>
      <c r="CC37" s="371"/>
      <c r="CD37" s="371"/>
      <c r="CE37" s="371"/>
      <c r="CF37" s="371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Tipy!A48</f>
        <v>49</v>
      </c>
      <c r="D38" s="242" t="str">
        <f>IF(Tipy!B48="","",Tipy!B48)</f>
        <v>netocil</v>
      </c>
      <c r="E38" s="51">
        <f>SUM(F38:J38)</f>
        <v>1180</v>
      </c>
      <c r="F38" s="246">
        <f>IF(ISBLANK(Výsledky!$I$3),"-",SUM(K38:O38,Q38,S38,U38,V38,X38,Z38,AB38,AC38,AE38:AG38,AI38,AK38:AM38,AP38,AS38:AU38,AW38,AY38,BB38,BD38,BG38:BJ38,BL38,BO38,BP38,BR38,BT38,BU38))</f>
        <v>740</v>
      </c>
      <c r="G38" s="267">
        <f>IF(ISBLANK(Výsledky!$AY$3),"-",SUM(P38,T38,W38,AA38,AD38,AH38,AV38,AX38,BC38,BE38,BK38,BM38,BQ38,BS38,BV38))</f>
        <v>230</v>
      </c>
      <c r="H38" s="268">
        <f>IF(ISBLANK(Výsledky!$BM$3),"-",SUM(R38,Y38,AJ38,AO38,AQ38,AZ38))</f>
        <v>90</v>
      </c>
      <c r="I38" s="247">
        <f>IF(ISBLANK(Výsledky!$GI$3),"-",SUM(AN38,AR38,BA38,BF38,BN38,BW38))</f>
        <v>120</v>
      </c>
      <c r="J38" s="262" t="str">
        <f>IF(ISBLANK(Výsledky!$I$3),"",Výsledky!I54)</f>
        <v>-</v>
      </c>
      <c r="K38" s="265">
        <f>IF(ISBLANK(Výsledky!$P$3),"",Výsledky!P54)</f>
        <v>20</v>
      </c>
      <c r="L38" s="266">
        <f>IF(ISBLANK(Výsledky!$W$3),"",Výsledky!W54)</f>
        <v>40</v>
      </c>
      <c r="M38" s="256">
        <f>IF(ISBLANK(Výsledky!$AD$3),"",Výsledky!AD54)</f>
        <v>40</v>
      </c>
      <c r="N38" s="256" t="str">
        <f>IF(ISBLANK(Výsledky!$AK$3),"",Výsledky!AK54)</f>
        <v>-</v>
      </c>
      <c r="O38" s="256">
        <f>IF(ISBLANK(Výsledky!$AR$3),"",Výsledky!AR54)</f>
        <v>40</v>
      </c>
      <c r="P38" s="256">
        <f>IF(ISBLANK(Výsledky!$AY$3),"",Výsledky!AY54)</f>
        <v>60</v>
      </c>
      <c r="Q38" s="256">
        <f>IF(ISBLANK(Výsledky!$BF$3),"",Výsledky!BF54)</f>
        <v>40</v>
      </c>
      <c r="R38" s="256">
        <f>IF(ISBLANK(Výsledky!$BM$3),"",Výsledky!BM54)</f>
        <v>20</v>
      </c>
      <c r="S38" s="256" t="str">
        <f>IF(ISBLANK(Výsledky!$BT$3),"",Výsledky!BT54)</f>
        <v>-</v>
      </c>
      <c r="T38" s="256">
        <f>IF(ISBLANK(Výsledky!$CA$3),"",Výsledky!CA54)</f>
        <v>20</v>
      </c>
      <c r="U38" s="256">
        <f>IF(ISBLANK(Výsledky!$CH$3),"",Výsledky!CH54)</f>
        <v>20</v>
      </c>
      <c r="V38" s="256">
        <f>IF(ISBLANK(Výsledky!$CO$3),"",Výsledky!CO54)</f>
        <v>40</v>
      </c>
      <c r="W38" s="256">
        <f>IF(ISBLANK(Výsledky!$CV$3),"",Výsledky!CV54)</f>
        <v>40</v>
      </c>
      <c r="X38" s="256">
        <f>IF(ISBLANK(Výsledky!$DC$3),"",Výsledky!DC54)</f>
        <v>40</v>
      </c>
      <c r="Y38" s="256">
        <f>IF(ISBLANK(Výsledky!$DJ$3),"",Výsledky!DJ54)</f>
        <v>30</v>
      </c>
      <c r="Z38" s="256">
        <f>IF(ISBLANK(Výsledky!$DQ$3),"",Výsledky!DQ54)</f>
        <v>0</v>
      </c>
      <c r="AA38" s="256">
        <f>IF(ISBLANK(Výsledky!$DX$3),"",Výsledky!DX54)</f>
        <v>20</v>
      </c>
      <c r="AB38" s="256">
        <f>IF(ISBLANK(Výsledky!$EE$3),"",Výsledky!EE54)</f>
        <v>40</v>
      </c>
      <c r="AC38" s="256">
        <f>IF(ISBLANK(Výsledky!$EL$3),"",Výsledky!EL54)</f>
        <v>20</v>
      </c>
      <c r="AD38" s="256">
        <f>IF(ISBLANK(Výsledky!$ES$3),"",Výsledky!ES54)</f>
        <v>80</v>
      </c>
      <c r="AE38" s="256">
        <f>IF(ISBLANK(Výsledky!$EZ$3),"",Výsledky!EZ54)</f>
        <v>40</v>
      </c>
      <c r="AF38" s="256" t="str">
        <f>IF(ISBLANK(Výsledky!$FG$3),"",Výsledky!FG54)</f>
        <v>-</v>
      </c>
      <c r="AG38" s="256">
        <f>IF(ISBLANK(Výsledky!$FN$3),"",Výsledky!FN54)</f>
        <v>60</v>
      </c>
      <c r="AH38" s="256">
        <f>IF(ISBLANK(Výsledky!$FU$3),"",Výsledky!FU54)</f>
        <v>10</v>
      </c>
      <c r="AI38" s="256">
        <f>IF(ISBLANK(Výsledky!$GB$3),"",Výsledky!GB54)</f>
        <v>0</v>
      </c>
      <c r="AJ38" s="256">
        <f>IF(ISBLANK(Výsledky!$GI$3),"",Výsledky!GI54)</f>
        <v>20</v>
      </c>
      <c r="AK38" s="256">
        <f>IF(ISBLANK(Výsledky!$GP$3),"",Výsledky!GP54)</f>
        <v>20</v>
      </c>
      <c r="AL38" s="256">
        <f>IF(ISBLANK(Výsledky!$GW$3),"",Výsledky!GW54)</f>
        <v>40</v>
      </c>
      <c r="AM38" s="256">
        <f>IF(ISBLANK(Výsledky!$HD$3),"",Výsledky!HD54)</f>
        <v>60</v>
      </c>
      <c r="AN38" s="256">
        <f>IF(ISBLANK(Výsledky!$HK$3),"",Výsledky!HK54)</f>
        <v>20</v>
      </c>
      <c r="AO38" s="256">
        <f>IF(ISBLANK(Výsledky!$HR$3),"",Výsledky!HR54)</f>
        <v>20</v>
      </c>
      <c r="AP38" s="256">
        <f>IF(ISBLANK(Výsledky!$HY$3),"",Výsledky!HY54)</f>
        <v>40</v>
      </c>
      <c r="AQ38" s="256">
        <f>IF(ISBLANK(Výsledky!$IF$3),"",Výsledky!IF54)</f>
        <v>0</v>
      </c>
      <c r="AR38" s="256">
        <f>IF(ISBLANK(Výsledky!$IM$3),"",Výsledky!IM54)</f>
        <v>70</v>
      </c>
      <c r="AS38" s="256">
        <f>IF(ISBLANK(Výsledky!$IT$3),"",Výsledky!IT54)</f>
        <v>30</v>
      </c>
      <c r="AT38" s="256">
        <f>IF(ISBLANK(Výsledky!$JA$3),"",Výsledky!JA54)</f>
        <v>0</v>
      </c>
      <c r="AU38" s="256">
        <f>IF(ISBLANK(Výsledky!$JH$3),"",Výsledky!JH54)</f>
        <v>40</v>
      </c>
      <c r="AV38" s="256" t="str">
        <f>IF(ISBLANK(Výsledky!$JO$3),"",Výsledky!JO54)</f>
        <v/>
      </c>
      <c r="AW38" s="256">
        <f>IF(ISBLANK(Výsledky!$JV$3),"",Výsledky!JV54)</f>
        <v>40</v>
      </c>
      <c r="AX38" s="256" t="str">
        <f>IF(ISBLANK(Výsledky!$KC$3),"",Výsledky!KC54)</f>
        <v/>
      </c>
      <c r="AY38" s="256">
        <f>IF(ISBLANK(Výsledky!$KJ$3),"",Výsledky!KJ54)</f>
        <v>30</v>
      </c>
      <c r="AZ38" s="256">
        <f>IF(ISBLANK(Výsledky!$KQ$3),"",Výsledky!KQ54)</f>
        <v>0</v>
      </c>
      <c r="BA38" s="256">
        <f>IF(ISBLANK(Výsledky!$KX$3),"",Výsledky!KX54)</f>
        <v>30</v>
      </c>
      <c r="BB38" s="256" t="str">
        <f>IF(ISBLANK(Výsledky!$LE$3),"",Výsledky!LE54)</f>
        <v/>
      </c>
      <c r="BC38" s="256" t="str">
        <f>IF(ISBLANK(Výsledky!$LL$3),"",Výsledky!LL54)</f>
        <v/>
      </c>
      <c r="BD38" s="256" t="str">
        <f>IF(ISBLANK(Výsledky!$LS$3),"",Výsledky!LS54)</f>
        <v/>
      </c>
      <c r="BE38" s="256" t="str">
        <f>IF(ISBLANK(Výsledky!$LZ$3),"",Výsledky!LZ54)</f>
        <v/>
      </c>
      <c r="BF38" s="256" t="str">
        <f>IF(ISBLANK(Výsledky!$MG$3),"",Výsledky!MG54)</f>
        <v/>
      </c>
      <c r="BG38" s="256" t="str">
        <f>IF(ISBLANK(Výsledky!$MN$3),"",Výsledky!MN54)</f>
        <v/>
      </c>
      <c r="BH38" s="256" t="str">
        <f>IF(ISBLANK(Výsledky!$MU$3),"",Výsledky!MU54)</f>
        <v/>
      </c>
      <c r="BI38" s="256" t="str">
        <f>IF(ISBLANK(Výsledky!$NB$3),"",Výsledky!NB54)</f>
        <v/>
      </c>
      <c r="BJ38" s="256" t="str">
        <f>IF(ISBLANK(Výsledky!$NI$3),"",Výsledky!NI54)</f>
        <v/>
      </c>
      <c r="BK38" s="256" t="str">
        <f>IF(ISBLANK(Výsledky!$NP$3),"",Výsledky!NP54)</f>
        <v/>
      </c>
      <c r="BL38" s="256" t="str">
        <f>IF(ISBLANK(Výsledky!$NW$3),"",Výsledky!NW54)</f>
        <v/>
      </c>
      <c r="BM38" s="256" t="str">
        <f>IF(ISBLANK(Výsledky!$OD$3),"",Výsledky!OD54)</f>
        <v/>
      </c>
      <c r="BN38" s="256" t="str">
        <f>IF(ISBLANK(Výsledky!$OK$3),"",Výsledky!OK54)</f>
        <v/>
      </c>
      <c r="BO38" s="256" t="str">
        <f>IF(ISBLANK(Výsledky!$OR$3),"",Výsledky!OR54)</f>
        <v/>
      </c>
      <c r="BP38" s="256" t="str">
        <f>IF(ISBLANK(Výsledky!$OY$3),"",Výsledky!OY54)</f>
        <v/>
      </c>
      <c r="BQ38" s="256" t="str">
        <f>IF(ISBLANK(Výsledky!$PF$3),"",Výsledky!PF54)</f>
        <v/>
      </c>
      <c r="BR38" s="256" t="str">
        <f>IF(ISBLANK(Výsledky!$PM$3),"",Výsledky!PM54)</f>
        <v/>
      </c>
      <c r="BS38" s="256" t="str">
        <f>IF(ISBLANK(Výsledky!$PT$3),"",Výsledky!PT54)</f>
        <v/>
      </c>
      <c r="BT38" s="256" t="str">
        <f>IF(ISBLANK(Výsledky!$QA$3),"",Výsledky!QA54)</f>
        <v/>
      </c>
      <c r="BU38" s="256" t="str">
        <f>IF(ISBLANK(Výsledky!$QH$3),"",Výsledky!QH54)</f>
        <v/>
      </c>
      <c r="BV38" s="256" t="str">
        <f>IF(ISBLANK(Výsledky!$QO$3),"",Výsledky!QO54)</f>
        <v/>
      </c>
      <c r="BW38" s="291" t="str">
        <f>IF(ISBLANK(Výsledky!$QV$3),"",Výsledky!QV54)</f>
        <v/>
      </c>
      <c r="BX38" s="49"/>
      <c r="BY38" s="122"/>
      <c r="BZ38" s="49"/>
      <c r="CA38" s="122"/>
      <c r="CB38" s="371"/>
      <c r="CC38" s="371"/>
      <c r="CD38" s="371"/>
      <c r="CE38" s="371"/>
      <c r="CF38" s="371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Tipy!A68</f>
        <v>60</v>
      </c>
      <c r="D39" s="242" t="str">
        <f>IF(Tipy!B68="","",Tipy!B68)</f>
        <v>suflo</v>
      </c>
      <c r="E39" s="51">
        <f>SUM(F39:J39)</f>
        <v>1170</v>
      </c>
      <c r="F39" s="246">
        <f>IF(ISBLANK(Výsledky!$I$3),"-",SUM(K39:O39,Q39,S39,U39,V39,X39,Z39,AB39,AC39,AE39:AG39,AI39,AK39:AM39,AP39,AS39:AU39,AW39,AY39,BB39,BD39,BG39:BJ39,BL39,BO39,BP39,BR39,BT39,BU39))</f>
        <v>780</v>
      </c>
      <c r="G39" s="267">
        <f>IF(ISBLANK(Výsledky!$AY$3),"-",SUM(P39,T39,W39,AA39,AD39,AH39,AV39,AX39,BC39,BE39,BK39,BM39,BQ39,BS39,BV39))</f>
        <v>160</v>
      </c>
      <c r="H39" s="268">
        <f>IF(ISBLANK(Výsledky!$BM$3),"-",SUM(R39,Y39,AJ39,AO39,AQ39,AZ39))</f>
        <v>190</v>
      </c>
      <c r="I39" s="247">
        <f>IF(ISBLANK(Výsledky!$GI$3),"-",SUM(AN39,AR39,BA39,BF39,BN39,BW39))</f>
        <v>40</v>
      </c>
      <c r="J39" s="262" t="str">
        <f>IF(ISBLANK(Výsledky!$I$3),"",Výsledky!I72)</f>
        <v>-</v>
      </c>
      <c r="K39" s="265">
        <f>IF(ISBLANK(Výsledky!$P$3),"",Výsledky!P74)</f>
        <v>30</v>
      </c>
      <c r="L39" s="266">
        <f>IF(ISBLANK(Výsledky!$W$3),"",Výsledky!W74)</f>
        <v>60</v>
      </c>
      <c r="M39" s="256">
        <f>IF(ISBLANK(Výsledky!$AD$3),"",Výsledky!AD74)</f>
        <v>20</v>
      </c>
      <c r="N39" s="256">
        <f>IF(ISBLANK(Výsledky!$AK$3),"",Výsledky!AK74)</f>
        <v>40</v>
      </c>
      <c r="O39" s="256">
        <f>IF(ISBLANK(Výsledky!$AR$3),"",Výsledky!AR74)</f>
        <v>50</v>
      </c>
      <c r="P39" s="256">
        <f>IF(ISBLANK(Výsledky!$AY$3),"",Výsledky!AY74)</f>
        <v>40</v>
      </c>
      <c r="Q39" s="256">
        <f>IF(ISBLANK(Výsledky!$BF$3),"",Výsledky!BF74)</f>
        <v>50</v>
      </c>
      <c r="R39" s="256">
        <f>IF(ISBLANK(Výsledky!$BM$3),"",Výsledky!BM74)</f>
        <v>60</v>
      </c>
      <c r="S39" s="256">
        <f>IF(ISBLANK(Výsledky!$BT$3),"",Výsledky!BT74)</f>
        <v>0</v>
      </c>
      <c r="T39" s="256">
        <f>IF(ISBLANK(Výsledky!$CA$3),"",Výsledky!CA74)</f>
        <v>20</v>
      </c>
      <c r="U39" s="256">
        <f>IF(ISBLANK(Výsledky!$CH$3),"",Výsledky!CH74)</f>
        <v>20</v>
      </c>
      <c r="V39" s="256">
        <f>IF(ISBLANK(Výsledky!$CO$3),"",Výsledky!CO74)</f>
        <v>20</v>
      </c>
      <c r="W39" s="256">
        <f>IF(ISBLANK(Výsledky!$CV$3),"",Výsledky!CV74)</f>
        <v>40</v>
      </c>
      <c r="X39" s="256">
        <f>IF(ISBLANK(Výsledky!$DC$3),"",Výsledky!DC74)</f>
        <v>40</v>
      </c>
      <c r="Y39" s="256">
        <f>IF(ISBLANK(Výsledky!$DJ$3),"",Výsledky!DJ74)</f>
        <v>70</v>
      </c>
      <c r="Z39" s="256">
        <f>IF(ISBLANK(Výsledky!$DQ$3),"",Výsledky!DQ74)</f>
        <v>0</v>
      </c>
      <c r="AA39" s="256" t="str">
        <f>IF(ISBLANK(Výsledky!$DX$3),"",Výsledky!DX74)</f>
        <v>-</v>
      </c>
      <c r="AB39" s="256">
        <f>IF(ISBLANK(Výsledky!$EE$3),"",Výsledky!EE74)</f>
        <v>40</v>
      </c>
      <c r="AC39" s="256">
        <f>IF(ISBLANK(Výsledky!$EL$3),"",Výsledky!EL74)</f>
        <v>20</v>
      </c>
      <c r="AD39" s="256">
        <f>IF(ISBLANK(Výsledky!$ES$3),"",Výsledky!ES74)</f>
        <v>60</v>
      </c>
      <c r="AE39" s="256">
        <f>IF(ISBLANK(Výsledky!$EZ$3),"",Výsledky!EZ74)</f>
        <v>20</v>
      </c>
      <c r="AF39" s="256">
        <f>IF(ISBLANK(Výsledky!$FG$3),"",Výsledky!FG74)</f>
        <v>60</v>
      </c>
      <c r="AG39" s="256">
        <f>IF(ISBLANK(Výsledky!$FN$3),"",Výsledky!FN74)</f>
        <v>40</v>
      </c>
      <c r="AH39" s="256">
        <f>IF(ISBLANK(Výsledky!$FU$3),"",Výsledky!FU74)</f>
        <v>0</v>
      </c>
      <c r="AI39" s="256">
        <f>IF(ISBLANK(Výsledky!$GB$3),"",Výsledky!GB74)</f>
        <v>10</v>
      </c>
      <c r="AJ39" s="256">
        <f>IF(ISBLANK(Výsledky!$GI$3),"",Výsledky!GI74)</f>
        <v>20</v>
      </c>
      <c r="AK39" s="256">
        <f>IF(ISBLANK(Výsledky!$GP$3),"",Výsledky!GP74)</f>
        <v>30</v>
      </c>
      <c r="AL39" s="256">
        <f>IF(ISBLANK(Výsledky!$GW$3),"",Výsledky!GW74)</f>
        <v>50</v>
      </c>
      <c r="AM39" s="256">
        <f>IF(ISBLANK(Výsledky!$HD$3),"",Výsledky!HD74)</f>
        <v>20</v>
      </c>
      <c r="AN39" s="256" t="str">
        <f>IF(ISBLANK(Výsledky!$HK$3),"",Výsledky!HK74)</f>
        <v>-</v>
      </c>
      <c r="AO39" s="256">
        <f>IF(ISBLANK(Výsledky!$HR$3),"",Výsledky!HR74)</f>
        <v>40</v>
      </c>
      <c r="AP39" s="256">
        <f>IF(ISBLANK(Výsledky!$HY$3),"",Výsledky!HY74)</f>
        <v>40</v>
      </c>
      <c r="AQ39" s="256">
        <f>IF(ISBLANK(Výsledky!$IF$3),"",Výsledky!IF74)</f>
        <v>0</v>
      </c>
      <c r="AR39" s="256">
        <f>IF(ISBLANK(Výsledky!$IM$3),"",Výsledky!IM74)</f>
        <v>20</v>
      </c>
      <c r="AS39" s="256">
        <f>IF(ISBLANK(Výsledky!$IT$3),"",Výsledky!IT74)</f>
        <v>40</v>
      </c>
      <c r="AT39" s="256">
        <f>IF(ISBLANK(Výsledky!$JA$3),"",Výsledky!JA74)</f>
        <v>0</v>
      </c>
      <c r="AU39" s="256" t="str">
        <f>IF(ISBLANK(Výsledky!$JH$3),"",Výsledky!JH74)</f>
        <v>-</v>
      </c>
      <c r="AV39" s="256" t="str">
        <f>IF(ISBLANK(Výsledky!$JO$3),"",Výsledky!JO74)</f>
        <v/>
      </c>
      <c r="AW39" s="256" t="str">
        <f>IF(ISBLANK(Výsledky!$JV$3),"",Výsledky!JV74)</f>
        <v>-</v>
      </c>
      <c r="AX39" s="256" t="str">
        <f>IF(ISBLANK(Výsledky!$KC$3),"",Výsledky!KC74)</f>
        <v/>
      </c>
      <c r="AY39" s="256">
        <f>IF(ISBLANK(Výsledky!$KJ$3),"",Výsledky!KJ74)</f>
        <v>80</v>
      </c>
      <c r="AZ39" s="256" t="str">
        <f>IF(ISBLANK(Výsledky!$KQ$3),"",Výsledky!KQ74)</f>
        <v>-</v>
      </c>
      <c r="BA39" s="256">
        <f>IF(ISBLANK(Výsledky!$KX$3),"",Výsledky!KX74)</f>
        <v>20</v>
      </c>
      <c r="BB39" s="256" t="str">
        <f>IF(ISBLANK(Výsledky!$LE$3),"",Výsledky!LE74)</f>
        <v/>
      </c>
      <c r="BC39" s="256" t="str">
        <f>IF(ISBLANK(Výsledky!$LL$3),"",Výsledky!LL74)</f>
        <v/>
      </c>
      <c r="BD39" s="256" t="str">
        <f>IF(ISBLANK(Výsledky!$LS$3),"",Výsledky!LS74)</f>
        <v/>
      </c>
      <c r="BE39" s="256" t="str">
        <f>IF(ISBLANK(Výsledky!$LZ$3),"",Výsledky!LZ74)</f>
        <v/>
      </c>
      <c r="BF39" s="256" t="str">
        <f>IF(ISBLANK(Výsledky!$MG$3),"",Výsledky!MG74)</f>
        <v/>
      </c>
      <c r="BG39" s="256" t="str">
        <f>IF(ISBLANK(Výsledky!$MN$3),"",Výsledky!MN74)</f>
        <v/>
      </c>
      <c r="BH39" s="256" t="str">
        <f>IF(ISBLANK(Výsledky!$MU$3),"",Výsledky!MU74)</f>
        <v/>
      </c>
      <c r="BI39" s="256" t="str">
        <f>IF(ISBLANK(Výsledky!$NB$3),"",Výsledky!NB74)</f>
        <v/>
      </c>
      <c r="BJ39" s="256" t="str">
        <f>IF(ISBLANK(Výsledky!$NI$3),"",Výsledky!NI74)</f>
        <v/>
      </c>
      <c r="BK39" s="256" t="str">
        <f>IF(ISBLANK(Výsledky!$NP$3),"",Výsledky!NP74)</f>
        <v/>
      </c>
      <c r="BL39" s="256" t="str">
        <f>IF(ISBLANK(Výsledky!$NW$3),"",Výsledky!NW74)</f>
        <v/>
      </c>
      <c r="BM39" s="256" t="str">
        <f>IF(ISBLANK(Výsledky!$OD$3),"",Výsledky!OD74)</f>
        <v/>
      </c>
      <c r="BN39" s="256" t="str">
        <f>IF(ISBLANK(Výsledky!$OK$3),"",Výsledky!OK74)</f>
        <v/>
      </c>
      <c r="BO39" s="256" t="str">
        <f>IF(ISBLANK(Výsledky!$OR$3),"",Výsledky!OR74)</f>
        <v/>
      </c>
      <c r="BP39" s="256" t="str">
        <f>IF(ISBLANK(Výsledky!$OY$3),"",Výsledky!OY74)</f>
        <v/>
      </c>
      <c r="BQ39" s="256" t="str">
        <f>IF(ISBLANK(Výsledky!$PF$3),"",Výsledky!PF74)</f>
        <v/>
      </c>
      <c r="BR39" s="256" t="str">
        <f>IF(ISBLANK(Výsledky!$PM$3),"",Výsledky!PM74)</f>
        <v/>
      </c>
      <c r="BS39" s="256" t="str">
        <f>IF(ISBLANK(Výsledky!$PT$3),"",Výsledky!PT74)</f>
        <v/>
      </c>
      <c r="BT39" s="256" t="str">
        <f>IF(ISBLANK(Výsledky!$QA$3),"",Výsledky!QA74)</f>
        <v/>
      </c>
      <c r="BU39" s="256" t="str">
        <f>IF(ISBLANK(Výsledky!$QH$3),"",Výsledky!QH74)</f>
        <v/>
      </c>
      <c r="BV39" s="256" t="str">
        <f>IF(ISBLANK(Výsledky!$QO$3),"",Výsledky!QO74)</f>
        <v/>
      </c>
      <c r="BW39" s="291" t="str">
        <f>IF(ISBLANK(Výsledky!$QV$3),"",Výsledky!QV74)</f>
        <v/>
      </c>
      <c r="BX39" s="122"/>
      <c r="BY39" s="122"/>
      <c r="BZ39" s="49"/>
      <c r="CA39" s="122"/>
      <c r="CB39" s="371"/>
      <c r="CC39" s="371"/>
      <c r="CD39" s="371"/>
      <c r="CE39" s="371"/>
      <c r="CF39" s="371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Tipy!A41</f>
        <v>43</v>
      </c>
      <c r="D40" s="242" t="str">
        <f>IF(Tipy!B41="","",Tipy!B41)</f>
        <v>MarianV</v>
      </c>
      <c r="E40" s="51">
        <f>SUM(F40:J40)</f>
        <v>1160</v>
      </c>
      <c r="F40" s="246">
        <f>IF(ISBLANK(Výsledky!$I$3),"-",SUM(K40:O40,Q40,S40,U40,V40,X40,Z40,AB40,AC40,AE40:AG40,AI40,AK40:AM40,AP40,AS40:AU40,AW40,AY40,BB40,BD40,BG40:BJ40,BL40,BO40,BP40,BR40,BT40,BU40))</f>
        <v>760</v>
      </c>
      <c r="G40" s="267">
        <f>IF(ISBLANK(Výsledky!$AY$3),"-",SUM(P40,T40,W40,AA40,AD40,AH40,AV40,AX40,BC40,BE40,BK40,BM40,BQ40,BS40,BV40))</f>
        <v>160</v>
      </c>
      <c r="H40" s="268">
        <f>IF(ISBLANK(Výsledky!$BM$3),"-",SUM(R40,Y40,AJ40,AO40,AQ40,AZ40))</f>
        <v>180</v>
      </c>
      <c r="I40" s="247">
        <f>IF(ISBLANK(Výsledky!$GI$3),"-",SUM(AN40,AR40,BA40,BF40,BN40,BW40))</f>
        <v>60</v>
      </c>
      <c r="J40" s="262" t="str">
        <f>IF(ISBLANK(Výsledky!$I$3),"",Výsledky!I47)</f>
        <v>-</v>
      </c>
      <c r="K40" s="265">
        <f>IF(ISBLANK(Výsledky!$P$3),"",Výsledky!P47)</f>
        <v>0</v>
      </c>
      <c r="L40" s="266">
        <f>IF(ISBLANK(Výsledky!$W$3),"",Výsledky!W47)</f>
        <v>20</v>
      </c>
      <c r="M40" s="256">
        <f>IF(ISBLANK(Výsledky!$AD$3),"",Výsledky!AD47)</f>
        <v>50</v>
      </c>
      <c r="N40" s="256">
        <f>IF(ISBLANK(Výsledky!$AK$3),"",Výsledky!AK47)</f>
        <v>20</v>
      </c>
      <c r="O40" s="256">
        <f>IF(ISBLANK(Výsledky!$AR$3),"",Výsledky!AR47)</f>
        <v>50</v>
      </c>
      <c r="P40" s="256">
        <f>IF(ISBLANK(Výsledky!$AY$3),"",Výsledky!AY47)</f>
        <v>40</v>
      </c>
      <c r="Q40" s="256">
        <f>IF(ISBLANK(Výsledky!$BF$3),"",Výsledky!BF47)</f>
        <v>50</v>
      </c>
      <c r="R40" s="256">
        <f>IF(ISBLANK(Výsledky!$BM$3),"",Výsledky!BM47)</f>
        <v>60</v>
      </c>
      <c r="S40" s="256">
        <f>IF(ISBLANK(Výsledky!$BT$3),"",Výsledky!BT47)</f>
        <v>0</v>
      </c>
      <c r="T40" s="256">
        <f>IF(ISBLANK(Výsledky!$CA$3),"",Výsledky!CA47)</f>
        <v>20</v>
      </c>
      <c r="U40" s="256">
        <f>IF(ISBLANK(Výsledky!$CH$3),"",Výsledky!CH47)</f>
        <v>20</v>
      </c>
      <c r="V40" s="256">
        <f>IF(ISBLANK(Výsledky!$CO$3),"",Výsledky!CO47)</f>
        <v>20</v>
      </c>
      <c r="W40" s="256">
        <f>IF(ISBLANK(Výsledky!$CV$3),"",Výsledky!CV47)</f>
        <v>20</v>
      </c>
      <c r="X40" s="256">
        <f>IF(ISBLANK(Výsledky!$DC$3),"",Výsledky!DC47)</f>
        <v>50</v>
      </c>
      <c r="Y40" s="256">
        <f>IF(ISBLANK(Výsledky!$DJ$3),"",Výsledky!DJ47)</f>
        <v>20</v>
      </c>
      <c r="Z40" s="256">
        <f>IF(ISBLANK(Výsledky!$DQ$3),"",Výsledky!DQ47)</f>
        <v>0</v>
      </c>
      <c r="AA40" s="256" t="str">
        <f>IF(ISBLANK(Výsledky!$DX$3),"",Výsledky!DX47)</f>
        <v>-</v>
      </c>
      <c r="AB40" s="256">
        <f>IF(ISBLANK(Výsledky!$EE$3),"",Výsledky!EE47)</f>
        <v>30</v>
      </c>
      <c r="AC40" s="256">
        <f>IF(ISBLANK(Výsledky!$EL$3),"",Výsledky!EL47)</f>
        <v>20</v>
      </c>
      <c r="AD40" s="256">
        <f>IF(ISBLANK(Výsledky!$ES$3),"",Výsledky!ES47)</f>
        <v>80</v>
      </c>
      <c r="AE40" s="256">
        <f>IF(ISBLANK(Výsledky!$EZ$3),"",Výsledky!EZ47)</f>
        <v>40</v>
      </c>
      <c r="AF40" s="256">
        <f>IF(ISBLANK(Výsledky!$FG$3),"",Výsledky!FG47)</f>
        <v>20</v>
      </c>
      <c r="AG40" s="256">
        <f>IF(ISBLANK(Výsledky!$FN$3),"",Výsledky!FN47)</f>
        <v>40</v>
      </c>
      <c r="AH40" s="256">
        <f>IF(ISBLANK(Výsledky!$FU$3),"",Výsledky!FU47)</f>
        <v>0</v>
      </c>
      <c r="AI40" s="256">
        <f>IF(ISBLANK(Výsledky!$GB$3),"",Výsledky!GB47)</f>
        <v>0</v>
      </c>
      <c r="AJ40" s="256">
        <f>IF(ISBLANK(Výsledky!$GI$3),"",Výsledky!GI47)</f>
        <v>20</v>
      </c>
      <c r="AK40" s="256">
        <f>IF(ISBLANK(Výsledky!$GP$3),"",Výsledky!GP47)</f>
        <v>0</v>
      </c>
      <c r="AL40" s="256" t="str">
        <f>IF(ISBLANK(Výsledky!$GW$3),"",Výsledky!GW47)</f>
        <v>-</v>
      </c>
      <c r="AM40" s="256">
        <f>IF(ISBLANK(Výsledky!$HD$3),"",Výsledky!HD47)</f>
        <v>40</v>
      </c>
      <c r="AN40" s="256">
        <f>IF(ISBLANK(Výsledky!$HK$3),"",Výsledky!HK47)</f>
        <v>20</v>
      </c>
      <c r="AO40" s="256">
        <f>IF(ISBLANK(Výsledky!$HR$3),"",Výsledky!HR47)</f>
        <v>60</v>
      </c>
      <c r="AP40" s="256">
        <f>IF(ISBLANK(Výsledky!$HY$3),"",Výsledky!HY47)</f>
        <v>80</v>
      </c>
      <c r="AQ40" s="256">
        <f>IF(ISBLANK(Výsledky!$IF$3),"",Výsledky!IF47)</f>
        <v>20</v>
      </c>
      <c r="AR40" s="256">
        <f>IF(ISBLANK(Výsledky!$IM$3),"",Výsledky!IM47)</f>
        <v>40</v>
      </c>
      <c r="AS40" s="256">
        <f>IF(ISBLANK(Výsledky!$IT$3),"",Výsledky!IT47)</f>
        <v>40</v>
      </c>
      <c r="AT40" s="256">
        <f>IF(ISBLANK(Výsledky!$JA$3),"",Výsledky!JA47)</f>
        <v>0</v>
      </c>
      <c r="AU40" s="256">
        <f>IF(ISBLANK(Výsledky!$JH$3),"",Výsledky!JH47)</f>
        <v>70</v>
      </c>
      <c r="AV40" s="256" t="str">
        <f>IF(ISBLANK(Výsledky!$JO$3),"",Výsledky!JO47)</f>
        <v/>
      </c>
      <c r="AW40" s="256">
        <f>IF(ISBLANK(Výsledky!$JV$3),"",Výsledky!JV47)</f>
        <v>60</v>
      </c>
      <c r="AX40" s="256" t="str">
        <f>IF(ISBLANK(Výsledky!$KC$3),"",Výsledky!KC47)</f>
        <v/>
      </c>
      <c r="AY40" s="256">
        <f>IF(ISBLANK(Výsledky!$KJ$3),"",Výsledky!KJ47)</f>
        <v>40</v>
      </c>
      <c r="AZ40" s="256" t="str">
        <f>IF(ISBLANK(Výsledky!$KQ$3),"",Výsledky!KQ47)</f>
        <v>-</v>
      </c>
      <c r="BA40" s="256" t="str">
        <f>IF(ISBLANK(Výsledky!$KX$3),"",Výsledky!KX47)</f>
        <v>-</v>
      </c>
      <c r="BB40" s="256" t="str">
        <f>IF(ISBLANK(Výsledky!$LE$3),"",Výsledky!LE47)</f>
        <v/>
      </c>
      <c r="BC40" s="256" t="str">
        <f>IF(ISBLANK(Výsledky!$LL$3),"",Výsledky!LL47)</f>
        <v/>
      </c>
      <c r="BD40" s="256" t="str">
        <f>IF(ISBLANK(Výsledky!$LS$3),"",Výsledky!LS47)</f>
        <v/>
      </c>
      <c r="BE40" s="256" t="str">
        <f>IF(ISBLANK(Výsledky!$LZ$3),"",Výsledky!LZ47)</f>
        <v/>
      </c>
      <c r="BF40" s="256" t="str">
        <f>IF(ISBLANK(Výsledky!$MG$3),"",Výsledky!MG47)</f>
        <v/>
      </c>
      <c r="BG40" s="256" t="str">
        <f>IF(ISBLANK(Výsledky!$MN$3),"",Výsledky!MN47)</f>
        <v/>
      </c>
      <c r="BH40" s="256" t="str">
        <f>IF(ISBLANK(Výsledky!$MU$3),"",Výsledky!MU47)</f>
        <v/>
      </c>
      <c r="BI40" s="256" t="str">
        <f>IF(ISBLANK(Výsledky!$NB$3),"",Výsledky!NB47)</f>
        <v/>
      </c>
      <c r="BJ40" s="256" t="str">
        <f>IF(ISBLANK(Výsledky!$NI$3),"",Výsledky!NI47)</f>
        <v/>
      </c>
      <c r="BK40" s="256" t="str">
        <f>IF(ISBLANK(Výsledky!$NP$3),"",Výsledky!NP47)</f>
        <v/>
      </c>
      <c r="BL40" s="256" t="str">
        <f>IF(ISBLANK(Výsledky!$NW$3),"",Výsledky!NW47)</f>
        <v/>
      </c>
      <c r="BM40" s="256" t="str">
        <f>IF(ISBLANK(Výsledky!$OD$3),"",Výsledky!OD47)</f>
        <v/>
      </c>
      <c r="BN40" s="256" t="str">
        <f>IF(ISBLANK(Výsledky!$OK$3),"",Výsledky!OK47)</f>
        <v/>
      </c>
      <c r="BO40" s="256" t="str">
        <f>IF(ISBLANK(Výsledky!$OR$3),"",Výsledky!OR47)</f>
        <v/>
      </c>
      <c r="BP40" s="256" t="str">
        <f>IF(ISBLANK(Výsledky!$OY$3),"",Výsledky!OY47)</f>
        <v/>
      </c>
      <c r="BQ40" s="256" t="str">
        <f>IF(ISBLANK(Výsledky!$PF$3),"",Výsledky!PF47)</f>
        <v/>
      </c>
      <c r="BR40" s="256" t="str">
        <f>IF(ISBLANK(Výsledky!$PM$3),"",Výsledky!PM47)</f>
        <v/>
      </c>
      <c r="BS40" s="256" t="str">
        <f>IF(ISBLANK(Výsledky!$PT$3),"",Výsledky!PT47)</f>
        <v/>
      </c>
      <c r="BT40" s="256" t="str">
        <f>IF(ISBLANK(Výsledky!$QA$3),"",Výsledky!QA47)</f>
        <v/>
      </c>
      <c r="BU40" s="256" t="str">
        <f>IF(ISBLANK(Výsledky!$QH$3),"",Výsledky!QH47)</f>
        <v/>
      </c>
      <c r="BV40" s="256" t="str">
        <f>IF(ISBLANK(Výsledky!$QO$3),"",Výsledky!QO47)</f>
        <v/>
      </c>
      <c r="BW40" s="291" t="str">
        <f>IF(ISBLANK(Výsledky!$QV$3),"",Výsledky!QV47)</f>
        <v/>
      </c>
      <c r="BX40" s="49"/>
      <c r="BY40" s="122"/>
      <c r="BZ40" s="49"/>
      <c r="CA40" s="122"/>
      <c r="CB40" s="371"/>
      <c r="CC40" s="371"/>
      <c r="CD40" s="371"/>
      <c r="CE40" s="371"/>
      <c r="CF40" s="371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Tipy!A10</f>
        <v>68</v>
      </c>
      <c r="D41" s="242" t="str">
        <f>IF(Tipy!B10="","",Tipy!B10)</f>
        <v>Balky</v>
      </c>
      <c r="E41" s="51">
        <f>SUM(F41:J41)</f>
        <v>1150</v>
      </c>
      <c r="F41" s="246">
        <f>IF(ISBLANK(Výsledky!$I$3),"-",SUM(K41:O41,Q41,S41,U41,V41,X41,Z41,AB41,AC41,AE41:AG41,AI41,AK41:AM41,AP41,AS41:AU41,AW41,AY41,BB41,BD41,BG41:BJ41,BL41,BO41,BP41,BR41,BT41,BU41))</f>
        <v>850</v>
      </c>
      <c r="G41" s="267">
        <f>IF(ISBLANK(Výsledky!$AY$3),"-",SUM(P41,T41,W41,AA41,AD41,AH41,AV41,AX41,BC41,BE41,BK41,BM41,BQ41,BS41,BV41))</f>
        <v>170</v>
      </c>
      <c r="H41" s="268">
        <f>IF(ISBLANK(Výsledky!$BM$3),"-",SUM(R41,Y41,AJ41,AO41,AQ41,AZ41))</f>
        <v>70</v>
      </c>
      <c r="I41" s="247">
        <f>IF(ISBLANK(Výsledky!$GI$3),"-",SUM(AN41,AR41,BA41,BF41,BN41,BW41))</f>
        <v>60</v>
      </c>
      <c r="J41" s="262" t="str">
        <f>IF(ISBLANK(Výsledky!$I$3),"",Výsledky!I16)</f>
        <v>-</v>
      </c>
      <c r="K41" s="265">
        <f>IF(ISBLANK(Výsledky!$P$3),"",Výsledky!P16)</f>
        <v>20</v>
      </c>
      <c r="L41" s="266">
        <f>IF(ISBLANK(Výsledky!$W$3),"",Výsledky!W16)</f>
        <v>50</v>
      </c>
      <c r="M41" s="256" t="str">
        <f>IF(ISBLANK(Výsledky!$AD$3),"",Výsledky!AD16)</f>
        <v>-</v>
      </c>
      <c r="N41" s="256">
        <f>IF(ISBLANK(Výsledky!$AK$3),"",Výsledky!AK16)</f>
        <v>40</v>
      </c>
      <c r="O41" s="256">
        <f>IF(ISBLANK(Výsledky!$AR$3),"",Výsledky!AR16)</f>
        <v>60</v>
      </c>
      <c r="P41" s="256">
        <f>IF(ISBLANK(Výsledky!$AY$3),"",Výsledky!AY16)</f>
        <v>70</v>
      </c>
      <c r="Q41" s="256">
        <f>IF(ISBLANK(Výsledky!$BF$3),"",Výsledky!BF16)</f>
        <v>50</v>
      </c>
      <c r="R41" s="256" t="str">
        <f>IF(ISBLANK(Výsledky!$BM$3),"",Výsledky!BM16)</f>
        <v>-</v>
      </c>
      <c r="S41" s="256" t="str">
        <f>IF(ISBLANK(Výsledky!$BT$3),"",Výsledky!BT16)</f>
        <v>-</v>
      </c>
      <c r="T41" s="256">
        <f>IF(ISBLANK(Výsledky!$CA$3),"",Výsledky!CA16)</f>
        <v>40</v>
      </c>
      <c r="U41" s="256">
        <f>IF(ISBLANK(Výsledky!$CH$3),"",Výsledky!CH16)</f>
        <v>0</v>
      </c>
      <c r="V41" s="256">
        <f>IF(ISBLANK(Výsledky!$CO$3),"",Výsledky!CO16)</f>
        <v>40</v>
      </c>
      <c r="W41" s="256" t="str">
        <f>IF(ISBLANK(Výsledky!$CV$3),"",Výsledky!CV16)</f>
        <v>-</v>
      </c>
      <c r="X41" s="256">
        <f>IF(ISBLANK(Výsledky!$DC$3),"",Výsledky!DC16)</f>
        <v>50</v>
      </c>
      <c r="Y41" s="256">
        <f>IF(ISBLANK(Výsledky!$DJ$3),"",Výsledky!DJ16)</f>
        <v>40</v>
      </c>
      <c r="Z41" s="256">
        <f>IF(ISBLANK(Výsledky!$DQ$3),"",Výsledky!DQ16)</f>
        <v>0</v>
      </c>
      <c r="AA41" s="256">
        <f>IF(ISBLANK(Výsledky!$DX$3),"",Výsledky!DX16)</f>
        <v>20</v>
      </c>
      <c r="AB41" s="256">
        <f>IF(ISBLANK(Výsledky!$EE$3),"",Výsledky!EE16)</f>
        <v>40</v>
      </c>
      <c r="AC41" s="256">
        <f>IF(ISBLANK(Výsledky!$EL$3),"",Výsledky!EL16)</f>
        <v>20</v>
      </c>
      <c r="AD41" s="256">
        <f>IF(ISBLANK(Výsledky!$ES$3),"",Výsledky!ES16)</f>
        <v>40</v>
      </c>
      <c r="AE41" s="256" t="str">
        <f>IF(ISBLANK(Výsledky!$EZ$3),"",Výsledky!EZ16)</f>
        <v>-</v>
      </c>
      <c r="AF41" s="256" t="str">
        <f>IF(ISBLANK(Výsledky!$FG$3),"",Výsledky!FG16)</f>
        <v>-</v>
      </c>
      <c r="AG41" s="256">
        <f>IF(ISBLANK(Výsledky!$FN$3),"",Výsledky!FN16)</f>
        <v>40</v>
      </c>
      <c r="AH41" s="256">
        <f>IF(ISBLANK(Výsledky!$FU$3),"",Výsledky!FU16)</f>
        <v>0</v>
      </c>
      <c r="AI41" s="256">
        <f>IF(ISBLANK(Výsledky!$GB$3),"",Výsledky!GB16)</f>
        <v>0</v>
      </c>
      <c r="AJ41" s="256" t="str">
        <f>IF(ISBLANK(Výsledky!$GI$3),"",Výsledky!GI16)</f>
        <v>-</v>
      </c>
      <c r="AK41" s="256">
        <f>IF(ISBLANK(Výsledky!$GP$3),"",Výsledky!GP16)</f>
        <v>50</v>
      </c>
      <c r="AL41" s="256" t="str">
        <f>IF(ISBLANK(Výsledky!$GW$3),"",Výsledky!GW16)</f>
        <v>-</v>
      </c>
      <c r="AM41" s="256">
        <f>IF(ISBLANK(Výsledky!$HD$3),"",Výsledky!HD16)</f>
        <v>70</v>
      </c>
      <c r="AN41" s="256">
        <f>IF(ISBLANK(Výsledky!$HK$3),"",Výsledky!HK16)</f>
        <v>20</v>
      </c>
      <c r="AO41" s="256">
        <f>IF(ISBLANK(Výsledky!$HR$3),"",Výsledky!HR16)</f>
        <v>30</v>
      </c>
      <c r="AP41" s="256">
        <f>IF(ISBLANK(Výsledky!$HY$3),"",Výsledky!HY16)</f>
        <v>40</v>
      </c>
      <c r="AQ41" s="256">
        <f>IF(ISBLANK(Výsledky!$IF$3),"",Výsledky!IF16)</f>
        <v>0</v>
      </c>
      <c r="AR41" s="256">
        <f>IF(ISBLANK(Výsledky!$IM$3),"",Výsledky!IM16)</f>
        <v>40</v>
      </c>
      <c r="AS41" s="256">
        <f>IF(ISBLANK(Výsledky!$IT$3),"",Výsledky!IT16)</f>
        <v>40</v>
      </c>
      <c r="AT41" s="256">
        <f>IF(ISBLANK(Výsledky!$JA$3),"",Výsledky!JA16)</f>
        <v>0</v>
      </c>
      <c r="AU41" s="256">
        <f>IF(ISBLANK(Výsledky!$JH$3),"",Výsledky!JH16)</f>
        <v>110</v>
      </c>
      <c r="AV41" s="256" t="str">
        <f>IF(ISBLANK(Výsledky!$JO$3),"",Výsledky!JO16)</f>
        <v/>
      </c>
      <c r="AW41" s="256">
        <f>IF(ISBLANK(Výsledky!$JV$3),"",Výsledky!JV16)</f>
        <v>50</v>
      </c>
      <c r="AX41" s="256" t="str">
        <f>IF(ISBLANK(Výsledky!$KC$3),"",Výsledky!KC16)</f>
        <v/>
      </c>
      <c r="AY41" s="256">
        <f>IF(ISBLANK(Výsledky!$KJ$3),"",Výsledky!KJ16)</f>
        <v>80</v>
      </c>
      <c r="AZ41" s="256" t="str">
        <f>IF(ISBLANK(Výsledky!$KQ$3),"",Výsledky!KQ16)</f>
        <v>-</v>
      </c>
      <c r="BA41" s="256" t="str">
        <f>IF(ISBLANK(Výsledky!$KX$3),"",Výsledky!KX16)</f>
        <v>-</v>
      </c>
      <c r="BB41" s="256" t="str">
        <f>IF(ISBLANK(Výsledky!$LE$3),"",Výsledky!LE16)</f>
        <v/>
      </c>
      <c r="BC41" s="256" t="str">
        <f>IF(ISBLANK(Výsledky!$LL$3),"",Výsledky!LL16)</f>
        <v/>
      </c>
      <c r="BD41" s="256" t="str">
        <f>IF(ISBLANK(Výsledky!$LS$3),"",Výsledky!LS16)</f>
        <v/>
      </c>
      <c r="BE41" s="256" t="str">
        <f>IF(ISBLANK(Výsledky!$LZ$3),"",Výsledky!LZ16)</f>
        <v/>
      </c>
      <c r="BF41" s="256" t="str">
        <f>IF(ISBLANK(Výsledky!$MG$3),"",Výsledky!MG16)</f>
        <v/>
      </c>
      <c r="BG41" s="256" t="str">
        <f>IF(ISBLANK(Výsledky!$MN$3),"",Výsledky!MN16)</f>
        <v/>
      </c>
      <c r="BH41" s="256" t="str">
        <f>IF(ISBLANK(Výsledky!$MU$3),"",Výsledky!MU16)</f>
        <v/>
      </c>
      <c r="BI41" s="256" t="str">
        <f>IF(ISBLANK(Výsledky!$NB$3),"",Výsledky!NB16)</f>
        <v/>
      </c>
      <c r="BJ41" s="256" t="str">
        <f>IF(ISBLANK(Výsledky!$NI$3),"",Výsledky!NI16)</f>
        <v/>
      </c>
      <c r="BK41" s="256" t="str">
        <f>IF(ISBLANK(Výsledky!$NP$3),"",Výsledky!NP16)</f>
        <v/>
      </c>
      <c r="BL41" s="256" t="str">
        <f>IF(ISBLANK(Výsledky!$NW$3),"",Výsledky!NW16)</f>
        <v/>
      </c>
      <c r="BM41" s="256" t="str">
        <f>IF(ISBLANK(Výsledky!$OD$3),"",Výsledky!OD16)</f>
        <v/>
      </c>
      <c r="BN41" s="256" t="str">
        <f>IF(ISBLANK(Výsledky!$OK$3),"",Výsledky!OK16)</f>
        <v/>
      </c>
      <c r="BO41" s="256" t="str">
        <f>IF(ISBLANK(Výsledky!$OR$3),"",Výsledky!OR16)</f>
        <v/>
      </c>
      <c r="BP41" s="256" t="str">
        <f>IF(ISBLANK(Výsledky!$OY$3),"",Výsledky!OY16)</f>
        <v/>
      </c>
      <c r="BQ41" s="256" t="str">
        <f>IF(ISBLANK(Výsledky!$PF$3),"",Výsledky!PF16)</f>
        <v/>
      </c>
      <c r="BR41" s="256" t="str">
        <f>IF(ISBLANK(Výsledky!$PM$3),"",Výsledky!PM16)</f>
        <v/>
      </c>
      <c r="BS41" s="256" t="str">
        <f>IF(ISBLANK(Výsledky!$PT$3),"",Výsledky!PT16)</f>
        <v/>
      </c>
      <c r="BT41" s="256" t="str">
        <f>IF(ISBLANK(Výsledky!$QA$3),"",Výsledky!QA16)</f>
        <v/>
      </c>
      <c r="BU41" s="256" t="str">
        <f>IF(ISBLANK(Výsledky!$QH$3),"",Výsledky!QH16)</f>
        <v/>
      </c>
      <c r="BV41" s="256" t="str">
        <f>IF(ISBLANK(Výsledky!$QO$3),"",Výsledky!QO16)</f>
        <v/>
      </c>
      <c r="BW41" s="291" t="str">
        <f>IF(ISBLANK(Výsledky!$QV$3),"",Výsledky!QV16)</f>
        <v/>
      </c>
      <c r="BX41" s="49"/>
      <c r="BY41" s="122"/>
      <c r="BZ41" s="49"/>
      <c r="CA41" s="122"/>
      <c r="CB41" s="371"/>
      <c r="CC41" s="371"/>
      <c r="CD41" s="371"/>
      <c r="CE41" s="371"/>
      <c r="CF41" s="371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Tipy!A28</f>
        <v>32</v>
      </c>
      <c r="D42" s="242" t="str">
        <f>IF(Tipy!B28="","",Tipy!B28)</f>
        <v>kirips</v>
      </c>
      <c r="E42" s="51">
        <f>SUM(F42:J42)</f>
        <v>1140</v>
      </c>
      <c r="F42" s="246">
        <f>IF(ISBLANK(Výsledky!$I$3),"-",SUM(K42:O42,Q42,S42,U42,V42,X42,Z42,AB42,AC42,AE42:AG42,AI42,AK42:AM42,AP42,AS42:AU42,AW42,AY42,BB42,BD42,BG42:BJ42,BL42,BO42,BP42,BR42,BT42,BU42))</f>
        <v>760</v>
      </c>
      <c r="G42" s="267">
        <f>IF(ISBLANK(Výsledky!$AY$3),"-",SUM(P42,T42,W42,AA42,AD42,AH42,AV42,AX42,BC42,BE42,BK42,BM42,BQ42,BS42,BV42))</f>
        <v>150</v>
      </c>
      <c r="H42" s="268">
        <f>IF(ISBLANK(Výsledky!$BM$3),"-",SUM(R42,Y42,AJ42,AO42,AQ42,AZ42))</f>
        <v>150</v>
      </c>
      <c r="I42" s="247">
        <f>IF(ISBLANK(Výsledky!$GI$3),"-",SUM(AN42,AR42,BA42,BF42,BN42,BW42))</f>
        <v>80</v>
      </c>
      <c r="J42" s="262" t="str">
        <f>IF(ISBLANK(Výsledky!$I$3),"",Výsledky!I34)</f>
        <v>-</v>
      </c>
      <c r="K42" s="265">
        <f>IF(ISBLANK(Výsledky!$P$3),"",Výsledky!P34)</f>
        <v>30</v>
      </c>
      <c r="L42" s="266">
        <f>IF(ISBLANK(Výsledky!$W$3),"",Výsledky!W34)</f>
        <v>40</v>
      </c>
      <c r="M42" s="256">
        <f>IF(ISBLANK(Výsledky!$AD$3),"",Výsledky!AD34)</f>
        <v>20</v>
      </c>
      <c r="N42" s="256">
        <f>IF(ISBLANK(Výsledky!$AK$3),"",Výsledky!AK34)</f>
        <v>80</v>
      </c>
      <c r="O42" s="256">
        <f>IF(ISBLANK(Výsledky!$AR$3),"",Výsledky!AR34)</f>
        <v>30</v>
      </c>
      <c r="P42" s="256">
        <f>IF(ISBLANK(Výsledky!$AY$3),"",Výsledky!AY34)</f>
        <v>50</v>
      </c>
      <c r="Q42" s="256">
        <f>IF(ISBLANK(Výsledky!$BF$3),"",Výsledky!BF34)</f>
        <v>40</v>
      </c>
      <c r="R42" s="256">
        <f>IF(ISBLANK(Výsledky!$BM$3),"",Výsledky!BM34)</f>
        <v>40</v>
      </c>
      <c r="S42" s="256">
        <f>IF(ISBLANK(Výsledky!$BT$3),"",Výsledky!BT34)</f>
        <v>0</v>
      </c>
      <c r="T42" s="256">
        <f>IF(ISBLANK(Výsledky!$CA$3),"",Výsledky!CA34)</f>
        <v>20</v>
      </c>
      <c r="U42" s="256">
        <f>IF(ISBLANK(Výsledky!$CH$3),"",Výsledky!CH34)</f>
        <v>0</v>
      </c>
      <c r="V42" s="256">
        <f>IF(ISBLANK(Výsledky!$CO$3),"",Výsledky!CO34)</f>
        <v>20</v>
      </c>
      <c r="W42" s="256">
        <f>IF(ISBLANK(Výsledky!$CV$3),"",Výsledky!CV34)</f>
        <v>40</v>
      </c>
      <c r="X42" s="256">
        <f>IF(ISBLANK(Výsledky!$DC$3),"",Výsledky!DC34)</f>
        <v>60</v>
      </c>
      <c r="Y42" s="256">
        <f>IF(ISBLANK(Výsledky!$DJ$3),"",Výsledky!DJ34)</f>
        <v>70</v>
      </c>
      <c r="Z42" s="256">
        <f>IF(ISBLANK(Výsledky!$DQ$3),"",Výsledky!DQ34)</f>
        <v>0</v>
      </c>
      <c r="AA42" s="256">
        <f>IF(ISBLANK(Výsledky!$DX$3),"",Výsledky!DX34)</f>
        <v>0</v>
      </c>
      <c r="AB42" s="256">
        <f>IF(ISBLANK(Výsledky!$EE$3),"",Výsledky!EE34)</f>
        <v>20</v>
      </c>
      <c r="AC42" s="256">
        <f>IF(ISBLANK(Výsledky!$EL$3),"",Výsledky!EL34)</f>
        <v>0</v>
      </c>
      <c r="AD42" s="256">
        <f>IF(ISBLANK(Výsledky!$ES$3),"",Výsledky!ES34)</f>
        <v>30</v>
      </c>
      <c r="AE42" s="256">
        <f>IF(ISBLANK(Výsledky!$EZ$3),"",Výsledky!EZ34)</f>
        <v>20</v>
      </c>
      <c r="AF42" s="256">
        <f>IF(ISBLANK(Výsledky!$FG$3),"",Výsledky!FG34)</f>
        <v>30</v>
      </c>
      <c r="AG42" s="256">
        <f>IF(ISBLANK(Výsledky!$FN$3),"",Výsledky!FN34)</f>
        <v>50</v>
      </c>
      <c r="AH42" s="256">
        <f>IF(ISBLANK(Výsledky!$FU$3),"",Výsledky!FU34)</f>
        <v>10</v>
      </c>
      <c r="AI42" s="256">
        <f>IF(ISBLANK(Výsledky!$GB$3),"",Výsledky!GB34)</f>
        <v>0</v>
      </c>
      <c r="AJ42" s="256">
        <f>IF(ISBLANK(Výsledky!$GI$3),"",Výsledky!GI34)</f>
        <v>20</v>
      </c>
      <c r="AK42" s="256">
        <f>IF(ISBLANK(Výsledky!$GP$3),"",Výsledky!GP34)</f>
        <v>10</v>
      </c>
      <c r="AL42" s="256">
        <f>IF(ISBLANK(Výsledky!$GW$3),"",Výsledky!GW34)</f>
        <v>20</v>
      </c>
      <c r="AM42" s="256">
        <f>IF(ISBLANK(Výsledky!$HD$3),"",Výsledky!HD34)</f>
        <v>40</v>
      </c>
      <c r="AN42" s="256">
        <f>IF(ISBLANK(Výsledky!$HK$3),"",Výsledky!HK34)</f>
        <v>20</v>
      </c>
      <c r="AO42" s="256">
        <f>IF(ISBLANK(Výsledky!$HR$3),"",Výsledky!HR34)</f>
        <v>20</v>
      </c>
      <c r="AP42" s="256">
        <f>IF(ISBLANK(Výsledky!$HY$3),"",Výsledky!HY34)</f>
        <v>40</v>
      </c>
      <c r="AQ42" s="256">
        <f>IF(ISBLANK(Výsledky!$IF$3),"",Výsledky!IF34)</f>
        <v>0</v>
      </c>
      <c r="AR42" s="256">
        <f>IF(ISBLANK(Výsledky!$IM$3),"",Výsledky!IM34)</f>
        <v>40</v>
      </c>
      <c r="AS42" s="256">
        <f>IF(ISBLANK(Výsledky!$IT$3),"",Výsledky!IT34)</f>
        <v>40</v>
      </c>
      <c r="AT42" s="256">
        <f>IF(ISBLANK(Výsledky!$JA$3),"",Výsledky!JA34)</f>
        <v>0</v>
      </c>
      <c r="AU42" s="256">
        <f>IF(ISBLANK(Výsledky!$JH$3),"",Výsledky!JH34)</f>
        <v>80</v>
      </c>
      <c r="AV42" s="256" t="str">
        <f>IF(ISBLANK(Výsledky!$JO$3),"",Výsledky!JO34)</f>
        <v/>
      </c>
      <c r="AW42" s="256">
        <f>IF(ISBLANK(Výsledky!$JV$3),"",Výsledky!JV34)</f>
        <v>30</v>
      </c>
      <c r="AX42" s="256" t="str">
        <f>IF(ISBLANK(Výsledky!$KC$3),"",Výsledky!KC34)</f>
        <v/>
      </c>
      <c r="AY42" s="256">
        <f>IF(ISBLANK(Výsledky!$KJ$3),"",Výsledky!KJ34)</f>
        <v>60</v>
      </c>
      <c r="AZ42" s="256">
        <f>IF(ISBLANK(Výsledky!$KQ$3),"",Výsledky!KQ34)</f>
        <v>0</v>
      </c>
      <c r="BA42" s="256">
        <f>IF(ISBLANK(Výsledky!$KX$3),"",Výsledky!KX34)</f>
        <v>20</v>
      </c>
      <c r="BB42" s="256" t="str">
        <f>IF(ISBLANK(Výsledky!$LE$3),"",Výsledky!LE34)</f>
        <v/>
      </c>
      <c r="BC42" s="256" t="str">
        <f>IF(ISBLANK(Výsledky!$LL$3),"",Výsledky!LL34)</f>
        <v/>
      </c>
      <c r="BD42" s="256" t="str">
        <f>IF(ISBLANK(Výsledky!$LS$3),"",Výsledky!LS34)</f>
        <v/>
      </c>
      <c r="BE42" s="256" t="str">
        <f>IF(ISBLANK(Výsledky!$LZ$3),"",Výsledky!LZ34)</f>
        <v/>
      </c>
      <c r="BF42" s="256" t="str">
        <f>IF(ISBLANK(Výsledky!$MG$3),"",Výsledky!MG34)</f>
        <v/>
      </c>
      <c r="BG42" s="256" t="str">
        <f>IF(ISBLANK(Výsledky!$MN$3),"",Výsledky!MN34)</f>
        <v/>
      </c>
      <c r="BH42" s="256" t="str">
        <f>IF(ISBLANK(Výsledky!$MU$3),"",Výsledky!MU34)</f>
        <v/>
      </c>
      <c r="BI42" s="256" t="str">
        <f>IF(ISBLANK(Výsledky!$NB$3),"",Výsledky!NB34)</f>
        <v/>
      </c>
      <c r="BJ42" s="256" t="str">
        <f>IF(ISBLANK(Výsledky!$NI$3),"",Výsledky!NI34)</f>
        <v/>
      </c>
      <c r="BK42" s="256" t="str">
        <f>IF(ISBLANK(Výsledky!$NP$3),"",Výsledky!NP34)</f>
        <v/>
      </c>
      <c r="BL42" s="256" t="str">
        <f>IF(ISBLANK(Výsledky!$NW$3),"",Výsledky!NW34)</f>
        <v/>
      </c>
      <c r="BM42" s="256" t="str">
        <f>IF(ISBLANK(Výsledky!$OD$3),"",Výsledky!OD34)</f>
        <v/>
      </c>
      <c r="BN42" s="256" t="str">
        <f>IF(ISBLANK(Výsledky!$OK$3),"",Výsledky!OK34)</f>
        <v/>
      </c>
      <c r="BO42" s="256" t="str">
        <f>IF(ISBLANK(Výsledky!$OR$3),"",Výsledky!OR34)</f>
        <v/>
      </c>
      <c r="BP42" s="256" t="str">
        <f>IF(ISBLANK(Výsledky!$OY$3),"",Výsledky!OY34)</f>
        <v/>
      </c>
      <c r="BQ42" s="256" t="str">
        <f>IF(ISBLANK(Výsledky!$PF$3),"",Výsledky!PF34)</f>
        <v/>
      </c>
      <c r="BR42" s="256" t="str">
        <f>IF(ISBLANK(Výsledky!$PM$3),"",Výsledky!PM34)</f>
        <v/>
      </c>
      <c r="BS42" s="256" t="str">
        <f>IF(ISBLANK(Výsledky!$PT$3),"",Výsledky!PT34)</f>
        <v/>
      </c>
      <c r="BT42" s="256" t="str">
        <f>IF(ISBLANK(Výsledky!$QA$3),"",Výsledky!QA34)</f>
        <v/>
      </c>
      <c r="BU42" s="256" t="str">
        <f>IF(ISBLANK(Výsledky!$QH$3),"",Výsledky!QH34)</f>
        <v/>
      </c>
      <c r="BV42" s="256" t="str">
        <f>IF(ISBLANK(Výsledky!$QO$3),"",Výsledky!QO34)</f>
        <v/>
      </c>
      <c r="BW42" s="291" t="str">
        <f>IF(ISBLANK(Výsledky!$QV$3),"",Výsledky!QV34)</f>
        <v/>
      </c>
      <c r="BX42" s="49"/>
      <c r="BY42" s="122"/>
      <c r="BZ42" s="49"/>
      <c r="CA42" s="122"/>
      <c r="CB42" s="371"/>
      <c r="CC42" s="371"/>
      <c r="CD42" s="371"/>
      <c r="CE42" s="371"/>
      <c r="CF42" s="371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Tipy!A18</f>
        <v>1</v>
      </c>
      <c r="D43" s="242" t="str">
        <f>IF(Tipy!B18="","",Tipy!B18)</f>
        <v>Eddy Hunter</v>
      </c>
      <c r="E43" s="51">
        <f>SUM(F43:J43)</f>
        <v>1130</v>
      </c>
      <c r="F43" s="246">
        <f>IF(ISBLANK(Výsledky!$I$3),"-",SUM(K43:O43,Q43,S43,U43,V43,X43,Z43,AB43,AC43,AE43:AG43,AI43,AK43:AM43,AP43,AS43:AU43,AW43,AY43,BB43,BD43,BG43:BJ43,BL43,BO43,BP43,BR43,BT43,BU43))</f>
        <v>740</v>
      </c>
      <c r="G43" s="267">
        <f>IF(ISBLANK(Výsledky!$AY$3),"-",SUM(P43,T43,W43,AA43,AD43,AH43,AV43,AX43,BC43,BE43,BK43,BM43,BQ43,BS43,BV43))</f>
        <v>180</v>
      </c>
      <c r="H43" s="268">
        <f>IF(ISBLANK(Výsledky!$BM$3),"-",SUM(R43,Y43,AJ43,AO43,AQ43,AZ43))</f>
        <v>130</v>
      </c>
      <c r="I43" s="247">
        <f>IF(ISBLANK(Výsledky!$GI$3),"-",SUM(AN43,AR43,BA43,BF43,BN43,BW43))</f>
        <v>80</v>
      </c>
      <c r="J43" s="262" t="str">
        <f>IF(ISBLANK(Výsledky!$I$3),"",Výsledky!I24)</f>
        <v>-</v>
      </c>
      <c r="K43" s="265">
        <f>IF(ISBLANK(Výsledky!$P$3),"",Výsledky!P24)</f>
        <v>0</v>
      </c>
      <c r="L43" s="266">
        <f>IF(ISBLANK(Výsledky!$W$3),"",Výsledky!W24)</f>
        <v>40</v>
      </c>
      <c r="M43" s="256">
        <f>IF(ISBLANK(Výsledky!$AD$3),"",Výsledky!AD24)</f>
        <v>20</v>
      </c>
      <c r="N43" s="256">
        <f>IF(ISBLANK(Výsledky!$AK$3),"",Výsledky!AK24)</f>
        <v>70</v>
      </c>
      <c r="O43" s="256">
        <f>IF(ISBLANK(Výsledky!$AR$3),"",Výsledky!AR24)</f>
        <v>40</v>
      </c>
      <c r="P43" s="256">
        <f>IF(ISBLANK(Výsledky!$AY$3),"",Výsledky!AY24)</f>
        <v>40</v>
      </c>
      <c r="Q43" s="256" t="str">
        <f>IF(ISBLANK(Výsledky!$BF$3),"",Výsledky!BF24)</f>
        <v>-</v>
      </c>
      <c r="R43" s="256">
        <f>IF(ISBLANK(Výsledky!$BM$3),"",Výsledky!BM24)</f>
        <v>20</v>
      </c>
      <c r="S43" s="256">
        <f>IF(ISBLANK(Výsledky!$BT$3),"",Výsledky!BT24)</f>
        <v>0</v>
      </c>
      <c r="T43" s="256">
        <f>IF(ISBLANK(Výsledky!$CA$3),"",Výsledky!CA24)</f>
        <v>20</v>
      </c>
      <c r="U43" s="256">
        <f>IF(ISBLANK(Výsledky!$CH$3),"",Výsledky!CH24)</f>
        <v>20</v>
      </c>
      <c r="V43" s="256">
        <f>IF(ISBLANK(Výsledky!$CO$3),"",Výsledky!CO24)</f>
        <v>40</v>
      </c>
      <c r="W43" s="256">
        <f>IF(ISBLANK(Výsledky!$CV$3),"",Výsledky!CV24)</f>
        <v>50</v>
      </c>
      <c r="X43" s="256">
        <f>IF(ISBLANK(Výsledky!$DC$3),"",Výsledky!DC24)</f>
        <v>40</v>
      </c>
      <c r="Y43" s="256">
        <f>IF(ISBLANK(Výsledky!$DJ$3),"",Výsledky!DJ24)</f>
        <v>20</v>
      </c>
      <c r="Z43" s="256">
        <f>IF(ISBLANK(Výsledky!$DQ$3),"",Výsledky!DQ24)</f>
        <v>0</v>
      </c>
      <c r="AA43" s="256">
        <f>IF(ISBLANK(Výsledky!$DX$3),"",Výsledky!DX24)</f>
        <v>0</v>
      </c>
      <c r="AB43" s="256">
        <f>IF(ISBLANK(Výsledky!$EE$3),"",Výsledky!EE24)</f>
        <v>40</v>
      </c>
      <c r="AC43" s="256">
        <f>IF(ISBLANK(Výsledky!$EL$3),"",Výsledky!EL24)</f>
        <v>20</v>
      </c>
      <c r="AD43" s="256">
        <f>IF(ISBLANK(Výsledky!$ES$3),"",Výsledky!ES24)</f>
        <v>70</v>
      </c>
      <c r="AE43" s="256">
        <f>IF(ISBLANK(Výsledky!$EZ$3),"",Výsledky!EZ24)</f>
        <v>40</v>
      </c>
      <c r="AF43" s="256">
        <f>IF(ISBLANK(Výsledky!$FG$3),"",Výsledky!FG24)</f>
        <v>20</v>
      </c>
      <c r="AG43" s="256">
        <f>IF(ISBLANK(Výsledky!$FN$3),"",Výsledky!FN24)</f>
        <v>60</v>
      </c>
      <c r="AH43" s="256">
        <f>IF(ISBLANK(Výsledky!$FU$3),"",Výsledky!FU24)</f>
        <v>0</v>
      </c>
      <c r="AI43" s="256">
        <f>IF(ISBLANK(Výsledky!$GB$3),"",Výsledky!GB24)</f>
        <v>0</v>
      </c>
      <c r="AJ43" s="256">
        <f>IF(ISBLANK(Výsledky!$GI$3),"",Výsledky!GI24)</f>
        <v>50</v>
      </c>
      <c r="AK43" s="256">
        <f>IF(ISBLANK(Výsledky!$GP$3),"",Výsledky!GP24)</f>
        <v>20</v>
      </c>
      <c r="AL43" s="256">
        <f>IF(ISBLANK(Výsledky!$GW$3),"",Výsledky!GW24)</f>
        <v>20</v>
      </c>
      <c r="AM43" s="256">
        <f>IF(ISBLANK(Výsledky!$HD$3),"",Výsledky!HD24)</f>
        <v>60</v>
      </c>
      <c r="AN43" s="256">
        <f>IF(ISBLANK(Výsledky!$HK$3),"",Výsledky!HK24)</f>
        <v>20</v>
      </c>
      <c r="AO43" s="256">
        <f>IF(ISBLANK(Výsledky!$HR$3),"",Výsledky!HR24)</f>
        <v>40</v>
      </c>
      <c r="AP43" s="256">
        <f>IF(ISBLANK(Výsledky!$HY$3),"",Výsledky!HY24)</f>
        <v>50</v>
      </c>
      <c r="AQ43" s="256">
        <f>IF(ISBLANK(Výsledky!$IF$3),"",Výsledky!IF24)</f>
        <v>0</v>
      </c>
      <c r="AR43" s="256">
        <f>IF(ISBLANK(Výsledky!$IM$3),"",Výsledky!IM24)</f>
        <v>40</v>
      </c>
      <c r="AS43" s="256">
        <f>IF(ISBLANK(Výsledky!$IT$3),"",Výsledky!IT24)</f>
        <v>60</v>
      </c>
      <c r="AT43" s="256">
        <f>IF(ISBLANK(Výsledky!$JA$3),"",Výsledky!JA24)</f>
        <v>0</v>
      </c>
      <c r="AU43" s="256">
        <f>IF(ISBLANK(Výsledky!$JH$3),"",Výsledky!JH24)</f>
        <v>40</v>
      </c>
      <c r="AV43" s="256" t="str">
        <f>IF(ISBLANK(Výsledky!$JO$3),"",Výsledky!JO24)</f>
        <v/>
      </c>
      <c r="AW43" s="256">
        <f>IF(ISBLANK(Výsledky!$JV$3),"",Výsledky!JV24)</f>
        <v>20</v>
      </c>
      <c r="AX43" s="256" t="str">
        <f>IF(ISBLANK(Výsledky!$KC$3),"",Výsledky!KC24)</f>
        <v/>
      </c>
      <c r="AY43" s="256">
        <f>IF(ISBLANK(Výsledky!$KJ$3),"",Výsledky!KJ24)</f>
        <v>20</v>
      </c>
      <c r="AZ43" s="256">
        <f>IF(ISBLANK(Výsledky!$KQ$3),"",Výsledky!KQ24)</f>
        <v>0</v>
      </c>
      <c r="BA43" s="256">
        <f>IF(ISBLANK(Výsledky!$KX$3),"",Výsledky!KX24)</f>
        <v>20</v>
      </c>
      <c r="BB43" s="256" t="str">
        <f>IF(ISBLANK(Výsledky!$LE$3),"",Výsledky!LE24)</f>
        <v/>
      </c>
      <c r="BC43" s="256" t="str">
        <f>IF(ISBLANK(Výsledky!$LL$3),"",Výsledky!LL24)</f>
        <v/>
      </c>
      <c r="BD43" s="256" t="str">
        <f>IF(ISBLANK(Výsledky!$LS$3),"",Výsledky!LS24)</f>
        <v/>
      </c>
      <c r="BE43" s="256" t="str">
        <f>IF(ISBLANK(Výsledky!$LZ$3),"",Výsledky!LZ24)</f>
        <v/>
      </c>
      <c r="BF43" s="256" t="str">
        <f>IF(ISBLANK(Výsledky!$MG$3),"",Výsledky!MG24)</f>
        <v/>
      </c>
      <c r="BG43" s="256" t="str">
        <f>IF(ISBLANK(Výsledky!$MN$3),"",Výsledky!MN24)</f>
        <v/>
      </c>
      <c r="BH43" s="256" t="str">
        <f>IF(ISBLANK(Výsledky!$MU$3),"",Výsledky!MU24)</f>
        <v/>
      </c>
      <c r="BI43" s="256" t="str">
        <f>IF(ISBLANK(Výsledky!$NB$3),"",Výsledky!NB24)</f>
        <v/>
      </c>
      <c r="BJ43" s="256" t="str">
        <f>IF(ISBLANK(Výsledky!$NI$3),"",Výsledky!NI24)</f>
        <v/>
      </c>
      <c r="BK43" s="256" t="str">
        <f>IF(ISBLANK(Výsledky!$NP$3),"",Výsledky!NP24)</f>
        <v/>
      </c>
      <c r="BL43" s="256" t="str">
        <f>IF(ISBLANK(Výsledky!$NW$3),"",Výsledky!NW24)</f>
        <v/>
      </c>
      <c r="BM43" s="256" t="str">
        <f>IF(ISBLANK(Výsledky!$OD$3),"",Výsledky!OD24)</f>
        <v/>
      </c>
      <c r="BN43" s="256" t="str">
        <f>IF(ISBLANK(Výsledky!$OK$3),"",Výsledky!OK24)</f>
        <v/>
      </c>
      <c r="BO43" s="256" t="str">
        <f>IF(ISBLANK(Výsledky!$OR$3),"",Výsledky!OR24)</f>
        <v/>
      </c>
      <c r="BP43" s="256" t="str">
        <f>IF(ISBLANK(Výsledky!$OY$3),"",Výsledky!OY24)</f>
        <v/>
      </c>
      <c r="BQ43" s="256" t="str">
        <f>IF(ISBLANK(Výsledky!$PF$3),"",Výsledky!PF24)</f>
        <v/>
      </c>
      <c r="BR43" s="256" t="str">
        <f>IF(ISBLANK(Výsledky!$PM$3),"",Výsledky!PM24)</f>
        <v/>
      </c>
      <c r="BS43" s="256" t="str">
        <f>IF(ISBLANK(Výsledky!$PT$3),"",Výsledky!PT24)</f>
        <v/>
      </c>
      <c r="BT43" s="256" t="str">
        <f>IF(ISBLANK(Výsledky!$QA$3),"",Výsledky!QA24)</f>
        <v/>
      </c>
      <c r="BU43" s="256" t="str">
        <f>IF(ISBLANK(Výsledky!$QH$3),"",Výsledky!QH24)</f>
        <v/>
      </c>
      <c r="BV43" s="256" t="str">
        <f>IF(ISBLANK(Výsledky!$QO$3),"",Výsledky!QO24)</f>
        <v/>
      </c>
      <c r="BW43" s="291" t="str">
        <f>IF(ISBLANK(Výsledky!$QV$3),"",Výsledky!QV24)</f>
        <v/>
      </c>
      <c r="BX43" s="49"/>
      <c r="BY43" s="122"/>
      <c r="BZ43" s="49"/>
      <c r="CA43" s="122"/>
      <c r="CB43" s="371"/>
      <c r="CC43" s="371"/>
      <c r="CD43" s="371"/>
      <c r="CE43" s="371"/>
      <c r="CF43" s="371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Tipy!A16</f>
        <v>63</v>
      </c>
      <c r="D44" s="242" t="str">
        <f>IF(Tipy!B16="","",Tipy!B16)</f>
        <v>Daniel</v>
      </c>
      <c r="E44" s="51">
        <f>SUM(F44:J44)</f>
        <v>1050</v>
      </c>
      <c r="F44" s="246">
        <f>IF(ISBLANK(Výsledky!$I$3),"-",SUM(K44:O44,Q44,S44,U44,V44,X44,Z44,AB44,AC44,AE44:AG44,AI44,AK44:AM44,AP44,AS44:AU44,AW44,AY44,BB44,BD44,BG44:BJ44,BL44,BO44,BP44,BR44,BT44,BU44))</f>
        <v>770</v>
      </c>
      <c r="G44" s="267">
        <f>IF(ISBLANK(Výsledky!$AY$3),"-",SUM(P44,T44,W44,AA44,AD44,AH44,AV44,AX44,BC44,BE44,BK44,BM44,BQ44,BS44,BV44))</f>
        <v>110</v>
      </c>
      <c r="H44" s="268">
        <f>IF(ISBLANK(Výsledky!$BM$3),"-",SUM(R44,Y44,AJ44,AO44,AQ44,AZ44))</f>
        <v>110</v>
      </c>
      <c r="I44" s="247">
        <f>IF(ISBLANK(Výsledky!$GI$3),"-",SUM(AN44,AR44,BA44,BF44,BN44,BW44))</f>
        <v>60</v>
      </c>
      <c r="J44" s="262" t="str">
        <f>IF(ISBLANK(Výsledky!$I$3),"",Výsledky!I22)</f>
        <v>-</v>
      </c>
      <c r="K44" s="265">
        <f>IF(ISBLANK(Výsledky!$P$3),"",Výsledky!P22)</f>
        <v>80</v>
      </c>
      <c r="L44" s="266">
        <f>IF(ISBLANK(Výsledky!$W$3),"",Výsledky!W22)</f>
        <v>50</v>
      </c>
      <c r="M44" s="256">
        <f>IF(ISBLANK(Výsledky!$AD$3),"",Výsledky!AD22)</f>
        <v>10</v>
      </c>
      <c r="N44" s="256">
        <f>IF(ISBLANK(Výsledky!$AK$3),"",Výsledky!AK22)</f>
        <v>80</v>
      </c>
      <c r="O44" s="256">
        <f>IF(ISBLANK(Výsledky!$AR$3),"",Výsledky!AR22)</f>
        <v>20</v>
      </c>
      <c r="P44" s="256" t="str">
        <f>IF(ISBLANK(Výsledky!$AY$3),"",Výsledky!AY22)</f>
        <v>-</v>
      </c>
      <c r="Q44" s="256" t="str">
        <f>IF(ISBLANK(Výsledky!$BF$3),"",Výsledky!BF22)</f>
        <v>-</v>
      </c>
      <c r="R44" s="256">
        <f>IF(ISBLANK(Výsledky!$BM$3),"",Výsledky!BM22)</f>
        <v>50</v>
      </c>
      <c r="S44" s="256">
        <f>IF(ISBLANK(Výsledky!$BT$3),"",Výsledky!BT22)</f>
        <v>0</v>
      </c>
      <c r="T44" s="256">
        <f>IF(ISBLANK(Výsledky!$CA$3),"",Výsledky!CA22)</f>
        <v>20</v>
      </c>
      <c r="U44" s="256">
        <f>IF(ISBLANK(Výsledky!$CH$3),"",Výsledky!CH22)</f>
        <v>10</v>
      </c>
      <c r="V44" s="256">
        <f>IF(ISBLANK(Výsledky!$CO$3),"",Výsledky!CO22)</f>
        <v>40</v>
      </c>
      <c r="W44" s="256">
        <f>IF(ISBLANK(Výsledky!$CV$3),"",Výsledky!CV22)</f>
        <v>40</v>
      </c>
      <c r="X44" s="256">
        <f>IF(ISBLANK(Výsledky!$DC$3),"",Výsledky!DC22)</f>
        <v>40</v>
      </c>
      <c r="Y44" s="256" t="str">
        <f>IF(ISBLANK(Výsledky!$DJ$3),"",Výsledky!DJ22)</f>
        <v>-</v>
      </c>
      <c r="Z44" s="256">
        <f>IF(ISBLANK(Výsledky!$DQ$3),"",Výsledky!DQ22)</f>
        <v>0</v>
      </c>
      <c r="AA44" s="256">
        <f>IF(ISBLANK(Výsledky!$DX$3),"",Výsledky!DX22)</f>
        <v>0</v>
      </c>
      <c r="AB44" s="256" t="str">
        <f>IF(ISBLANK(Výsledky!$EE$3),"",Výsledky!EE22)</f>
        <v>-</v>
      </c>
      <c r="AC44" s="256">
        <f>IF(ISBLANK(Výsledky!$EL$3),"",Výsledky!EL22)</f>
        <v>0</v>
      </c>
      <c r="AD44" s="256">
        <f>IF(ISBLANK(Výsledky!$ES$3),"",Výsledky!ES22)</f>
        <v>50</v>
      </c>
      <c r="AE44" s="256">
        <f>IF(ISBLANK(Výsledky!$EZ$3),"",Výsledky!EZ22)</f>
        <v>20</v>
      </c>
      <c r="AF44" s="256">
        <f>IF(ISBLANK(Výsledky!$FG$3),"",Výsledky!FG22)</f>
        <v>50</v>
      </c>
      <c r="AG44" s="256">
        <f>IF(ISBLANK(Výsledky!$FN$3),"",Výsledky!FN22)</f>
        <v>60</v>
      </c>
      <c r="AH44" s="256">
        <f>IF(ISBLANK(Výsledky!$FU$3),"",Výsledky!FU22)</f>
        <v>0</v>
      </c>
      <c r="AI44" s="256">
        <f>IF(ISBLANK(Výsledky!$GB$3),"",Výsledky!GB22)</f>
        <v>0</v>
      </c>
      <c r="AJ44" s="256">
        <f>IF(ISBLANK(Výsledky!$GI$3),"",Výsledky!GI22)</f>
        <v>20</v>
      </c>
      <c r="AK44" s="256">
        <f>IF(ISBLANK(Výsledky!$GP$3),"",Výsledky!GP22)</f>
        <v>30</v>
      </c>
      <c r="AL44" s="256">
        <f>IF(ISBLANK(Výsledky!$GW$3),"",Výsledky!GW22)</f>
        <v>50</v>
      </c>
      <c r="AM44" s="256">
        <f>IF(ISBLANK(Výsledky!$HD$3),"",Výsledky!HD22)</f>
        <v>20</v>
      </c>
      <c r="AN44" s="256">
        <f>IF(ISBLANK(Výsledky!$HK$3),"",Výsledky!HK22)</f>
        <v>0</v>
      </c>
      <c r="AO44" s="256">
        <f>IF(ISBLANK(Výsledky!$HR$3),"",Výsledky!HR22)</f>
        <v>30</v>
      </c>
      <c r="AP44" s="256">
        <f>IF(ISBLANK(Výsledky!$HY$3),"",Výsledky!HY22)</f>
        <v>0</v>
      </c>
      <c r="AQ44" s="256">
        <f>IF(ISBLANK(Výsledky!$IF$3),"",Výsledky!IF22)</f>
        <v>10</v>
      </c>
      <c r="AR44" s="256">
        <f>IF(ISBLANK(Výsledky!$IM$3),"",Výsledky!IM22)</f>
        <v>20</v>
      </c>
      <c r="AS44" s="256">
        <f>IF(ISBLANK(Výsledky!$IT$3),"",Výsledky!IT22)</f>
        <v>20</v>
      </c>
      <c r="AT44" s="256">
        <f>IF(ISBLANK(Výsledky!$JA$3),"",Výsledky!JA22)</f>
        <v>20</v>
      </c>
      <c r="AU44" s="256">
        <f>IF(ISBLANK(Výsledky!$JH$3),"",Výsledky!JH22)</f>
        <v>40</v>
      </c>
      <c r="AV44" s="256" t="str">
        <f>IF(ISBLANK(Výsledky!$JO$3),"",Výsledky!JO22)</f>
        <v/>
      </c>
      <c r="AW44" s="256">
        <f>IF(ISBLANK(Výsledky!$JV$3),"",Výsledky!JV22)</f>
        <v>40</v>
      </c>
      <c r="AX44" s="256" t="str">
        <f>IF(ISBLANK(Výsledky!$KC$3),"",Výsledky!KC22)</f>
        <v/>
      </c>
      <c r="AY44" s="256">
        <f>IF(ISBLANK(Výsledky!$KJ$3),"",Výsledky!KJ22)</f>
        <v>90</v>
      </c>
      <c r="AZ44" s="256">
        <f>IF(ISBLANK(Výsledky!$KQ$3),"",Výsledky!KQ22)</f>
        <v>0</v>
      </c>
      <c r="BA44" s="256">
        <f>IF(ISBLANK(Výsledky!$KX$3),"",Výsledky!KX22)</f>
        <v>40</v>
      </c>
      <c r="BB44" s="256" t="str">
        <f>IF(ISBLANK(Výsledky!$LE$3),"",Výsledky!LE22)</f>
        <v/>
      </c>
      <c r="BC44" s="256" t="str">
        <f>IF(ISBLANK(Výsledky!$LL$3),"",Výsledky!LL22)</f>
        <v/>
      </c>
      <c r="BD44" s="256" t="str">
        <f>IF(ISBLANK(Výsledky!$LS$3),"",Výsledky!LS22)</f>
        <v/>
      </c>
      <c r="BE44" s="256" t="str">
        <f>IF(ISBLANK(Výsledky!$LZ$3),"",Výsledky!LZ22)</f>
        <v/>
      </c>
      <c r="BF44" s="256" t="str">
        <f>IF(ISBLANK(Výsledky!$MG$3),"",Výsledky!MG22)</f>
        <v/>
      </c>
      <c r="BG44" s="256" t="str">
        <f>IF(ISBLANK(Výsledky!$MN$3),"",Výsledky!MN22)</f>
        <v/>
      </c>
      <c r="BH44" s="256" t="str">
        <f>IF(ISBLANK(Výsledky!$MU$3),"",Výsledky!MU22)</f>
        <v/>
      </c>
      <c r="BI44" s="256" t="str">
        <f>IF(ISBLANK(Výsledky!$NB$3),"",Výsledky!NB22)</f>
        <v/>
      </c>
      <c r="BJ44" s="256" t="str">
        <f>IF(ISBLANK(Výsledky!$NI$3),"",Výsledky!NI22)</f>
        <v/>
      </c>
      <c r="BK44" s="256" t="str">
        <f>IF(ISBLANK(Výsledky!$NP$3),"",Výsledky!NP22)</f>
        <v/>
      </c>
      <c r="BL44" s="256" t="str">
        <f>IF(ISBLANK(Výsledky!$NW$3),"",Výsledky!NW22)</f>
        <v/>
      </c>
      <c r="BM44" s="256" t="str">
        <f>IF(ISBLANK(Výsledky!$OD$3),"",Výsledky!OD22)</f>
        <v/>
      </c>
      <c r="BN44" s="256" t="str">
        <f>IF(ISBLANK(Výsledky!$OK$3),"",Výsledky!OK22)</f>
        <v/>
      </c>
      <c r="BO44" s="256" t="str">
        <f>IF(ISBLANK(Výsledky!$OR$3),"",Výsledky!OR22)</f>
        <v/>
      </c>
      <c r="BP44" s="256" t="str">
        <f>IF(ISBLANK(Výsledky!$OY$3),"",Výsledky!OY22)</f>
        <v/>
      </c>
      <c r="BQ44" s="256" t="str">
        <f>IF(ISBLANK(Výsledky!$PF$3),"",Výsledky!PF22)</f>
        <v/>
      </c>
      <c r="BR44" s="256" t="str">
        <f>IF(ISBLANK(Výsledky!$PM$3),"",Výsledky!PM22)</f>
        <v/>
      </c>
      <c r="BS44" s="256" t="str">
        <f>IF(ISBLANK(Výsledky!$PT$3),"",Výsledky!PT22)</f>
        <v/>
      </c>
      <c r="BT44" s="256" t="str">
        <f>IF(ISBLANK(Výsledky!$QA$3),"",Výsledky!QA22)</f>
        <v/>
      </c>
      <c r="BU44" s="256" t="str">
        <f>IF(ISBLANK(Výsledky!$QH$3),"",Výsledky!QH22)</f>
        <v/>
      </c>
      <c r="BV44" s="256" t="str">
        <f>IF(ISBLANK(Výsledky!$QO$3),"",Výsledky!QO22)</f>
        <v/>
      </c>
      <c r="BW44" s="291" t="str">
        <f>IF(ISBLANK(Výsledky!$QV$3),"",Výsledky!QV22)</f>
        <v/>
      </c>
      <c r="BX44" s="49"/>
      <c r="BY44" s="122"/>
      <c r="BZ44" s="49"/>
      <c r="CA44" s="122"/>
      <c r="CB44" s="371"/>
      <c r="CC44" s="371"/>
      <c r="CD44" s="371"/>
      <c r="CE44" s="371"/>
      <c r="CF44" s="371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Tipy!A64</f>
        <v>2</v>
      </c>
      <c r="D45" s="242" t="str">
        <f>IF(Tipy!B64="","",Tipy!B64)</f>
        <v>Stanley15</v>
      </c>
      <c r="E45" s="51">
        <f>SUM(F45:J45)</f>
        <v>1040</v>
      </c>
      <c r="F45" s="246">
        <f>IF(ISBLANK(Výsledky!$I$3),"-",SUM(K45:O45,Q45,S45,U45,V45,X45,Z45,AB45,AC45,AE45:AG45,AI45,AK45:AM45,AP45,AS45:AU45,AW45,AY45,BB45,BD45,BG45:BJ45,BL45,BO45,BP45,BR45,BT45,BU45))</f>
        <v>570</v>
      </c>
      <c r="G45" s="267">
        <f>IF(ISBLANK(Výsledky!$AY$3),"-",SUM(P45,T45,W45,AA45,AD45,AH45,AV45,AX45,BC45,BE45,BK45,BM45,BQ45,BS45,BV45))</f>
        <v>160</v>
      </c>
      <c r="H45" s="268">
        <f>IF(ISBLANK(Výsledky!$BM$3),"-",SUM(R45,Y45,AJ45,AO45,AQ45,AZ45))</f>
        <v>230</v>
      </c>
      <c r="I45" s="247">
        <f>IF(ISBLANK(Výsledky!$GI$3),"-",SUM(AN45,AR45,BA45,BF45,BN45,BW45))</f>
        <v>80</v>
      </c>
      <c r="J45" s="262" t="str">
        <f>IF(ISBLANK(Výsledky!$I$3),"",Výsledky!I69)</f>
        <v>-</v>
      </c>
      <c r="K45" s="265">
        <f>IF(ISBLANK(Výsledky!$P$3),"",Výsledky!P70)</f>
        <v>20</v>
      </c>
      <c r="L45" s="266">
        <f>IF(ISBLANK(Výsledky!$W$3),"",Výsledky!W70)</f>
        <v>60</v>
      </c>
      <c r="M45" s="256" t="str">
        <f>IF(ISBLANK(Výsledky!$AD$3),"",Výsledky!AD70)</f>
        <v>-</v>
      </c>
      <c r="N45" s="256" t="str">
        <f>IF(ISBLANK(Výsledky!$AK$3),"",Výsledky!AK70)</f>
        <v>-</v>
      </c>
      <c r="O45" s="256">
        <f>IF(ISBLANK(Výsledky!$AR$3),"",Výsledky!AR70)</f>
        <v>70</v>
      </c>
      <c r="P45" s="256">
        <f>IF(ISBLANK(Výsledky!$AY$3),"",Výsledky!AY70)</f>
        <v>50</v>
      </c>
      <c r="Q45" s="256">
        <f>IF(ISBLANK(Výsledky!$BF$3),"",Výsledky!BF70)</f>
        <v>20</v>
      </c>
      <c r="R45" s="256">
        <f>IF(ISBLANK(Výsledky!$BM$3),"",Výsledky!BM70)</f>
        <v>80</v>
      </c>
      <c r="S45" s="256">
        <f>IF(ISBLANK(Výsledky!$BT$3),"",Výsledky!BT70)</f>
        <v>0</v>
      </c>
      <c r="T45" s="256">
        <f>IF(ISBLANK(Výsledky!$CA$3),"",Výsledky!CA70)</f>
        <v>30</v>
      </c>
      <c r="U45" s="256">
        <f>IF(ISBLANK(Výsledky!$CH$3),"",Výsledky!CH70)</f>
        <v>0</v>
      </c>
      <c r="V45" s="256">
        <f>IF(ISBLANK(Výsledky!$CO$3),"",Výsledky!CO70)</f>
        <v>80</v>
      </c>
      <c r="W45" s="256">
        <f>IF(ISBLANK(Výsledky!$CV$3),"",Výsledky!CV70)</f>
        <v>40</v>
      </c>
      <c r="X45" s="256">
        <f>IF(ISBLANK(Výsledky!$DC$3),"",Výsledky!DC70)</f>
        <v>30</v>
      </c>
      <c r="Y45" s="256">
        <f>IF(ISBLANK(Výsledky!$DJ$3),"",Výsledky!DJ70)</f>
        <v>50</v>
      </c>
      <c r="Z45" s="256">
        <f>IF(ISBLANK(Výsledky!$DQ$3),"",Výsledky!DQ70)</f>
        <v>0</v>
      </c>
      <c r="AA45" s="256">
        <f>IF(ISBLANK(Výsledky!$DX$3),"",Výsledky!DX70)</f>
        <v>0</v>
      </c>
      <c r="AB45" s="256">
        <f>IF(ISBLANK(Výsledky!$EE$3),"",Výsledky!EE70)</f>
        <v>30</v>
      </c>
      <c r="AC45" s="256" t="str">
        <f>IF(ISBLANK(Výsledky!$EL$3),"",Výsledky!EL70)</f>
        <v>-</v>
      </c>
      <c r="AD45" s="256">
        <f>IF(ISBLANK(Výsledky!$ES$3),"",Výsledky!ES70)</f>
        <v>40</v>
      </c>
      <c r="AE45" s="256">
        <f>IF(ISBLANK(Výsledky!$EZ$3),"",Výsledky!EZ70)</f>
        <v>20</v>
      </c>
      <c r="AF45" s="256" t="str">
        <f>IF(ISBLANK(Výsledky!$FG$3),"",Výsledky!FG70)</f>
        <v>-</v>
      </c>
      <c r="AG45" s="256">
        <f>IF(ISBLANK(Výsledky!$FN$3),"",Výsledky!FN70)</f>
        <v>30</v>
      </c>
      <c r="AH45" s="256">
        <f>IF(ISBLANK(Výsledky!$FU$3),"",Výsledky!FU70)</f>
        <v>0</v>
      </c>
      <c r="AI45" s="256" t="str">
        <f>IF(ISBLANK(Výsledky!$GB$3),"",Výsledky!GB70)</f>
        <v>-</v>
      </c>
      <c r="AJ45" s="256">
        <f>IF(ISBLANK(Výsledky!$GI$3),"",Výsledky!GI70)</f>
        <v>60</v>
      </c>
      <c r="AK45" s="256">
        <f>IF(ISBLANK(Výsledky!$GP$3),"",Výsledky!GP70)</f>
        <v>0</v>
      </c>
      <c r="AL45" s="256">
        <f>IF(ISBLANK(Výsledky!$GW$3),"",Výsledky!GW70)</f>
        <v>80</v>
      </c>
      <c r="AM45" s="256">
        <f>IF(ISBLANK(Výsledky!$HD$3),"",Výsledky!HD70)</f>
        <v>20</v>
      </c>
      <c r="AN45" s="256">
        <f>IF(ISBLANK(Výsledky!$HK$3),"",Výsledky!HK70)</f>
        <v>60</v>
      </c>
      <c r="AO45" s="256">
        <f>IF(ISBLANK(Výsledky!$HR$3),"",Výsledky!HR70)</f>
        <v>20</v>
      </c>
      <c r="AP45" s="256">
        <f>IF(ISBLANK(Výsledky!$HY$3),"",Výsledky!HY70)</f>
        <v>20</v>
      </c>
      <c r="AQ45" s="256">
        <f>IF(ISBLANK(Výsledky!$IF$3),"",Výsledky!IF70)</f>
        <v>20</v>
      </c>
      <c r="AR45" s="256">
        <f>IF(ISBLANK(Výsledky!$IM$3),"",Výsledky!IM70)</f>
        <v>20</v>
      </c>
      <c r="AS45" s="256" t="str">
        <f>IF(ISBLANK(Výsledky!$IT$3),"",Výsledky!IT70)</f>
        <v>-</v>
      </c>
      <c r="AT45" s="256">
        <f>IF(ISBLANK(Výsledky!$JA$3),"",Výsledky!JA70)</f>
        <v>0</v>
      </c>
      <c r="AU45" s="256" t="str">
        <f>IF(ISBLANK(Výsledky!$JH$3),"",Výsledky!JH70)</f>
        <v>-</v>
      </c>
      <c r="AV45" s="256" t="str">
        <f>IF(ISBLANK(Výsledky!$JO$3),"",Výsledky!JO70)</f>
        <v/>
      </c>
      <c r="AW45" s="256" t="str">
        <f>IF(ISBLANK(Výsledky!$JV$3),"",Výsledky!JV70)</f>
        <v>-</v>
      </c>
      <c r="AX45" s="256" t="str">
        <f>IF(ISBLANK(Výsledky!$KC$3),"",Výsledky!KC70)</f>
        <v/>
      </c>
      <c r="AY45" s="256">
        <f>IF(ISBLANK(Výsledky!$KJ$3),"",Výsledky!KJ70)</f>
        <v>90</v>
      </c>
      <c r="AZ45" s="256" t="str">
        <f>IF(ISBLANK(Výsledky!$KQ$3),"",Výsledky!KQ70)</f>
        <v>-</v>
      </c>
      <c r="BA45" s="256" t="str">
        <f>IF(ISBLANK(Výsledky!$KX$3),"",Výsledky!KX70)</f>
        <v>-</v>
      </c>
      <c r="BB45" s="256" t="str">
        <f>IF(ISBLANK(Výsledky!$LE$3),"",Výsledky!LE70)</f>
        <v/>
      </c>
      <c r="BC45" s="256" t="str">
        <f>IF(ISBLANK(Výsledky!$LL$3),"",Výsledky!LL70)</f>
        <v/>
      </c>
      <c r="BD45" s="256" t="str">
        <f>IF(ISBLANK(Výsledky!$LS$3),"",Výsledky!LS70)</f>
        <v/>
      </c>
      <c r="BE45" s="256" t="str">
        <f>IF(ISBLANK(Výsledky!$LZ$3),"",Výsledky!LZ70)</f>
        <v/>
      </c>
      <c r="BF45" s="256" t="str">
        <f>IF(ISBLANK(Výsledky!$MG$3),"",Výsledky!MG70)</f>
        <v/>
      </c>
      <c r="BG45" s="256" t="str">
        <f>IF(ISBLANK(Výsledky!$MN$3),"",Výsledky!MN70)</f>
        <v/>
      </c>
      <c r="BH45" s="256" t="str">
        <f>IF(ISBLANK(Výsledky!$MU$3),"",Výsledky!MU70)</f>
        <v/>
      </c>
      <c r="BI45" s="256" t="str">
        <f>IF(ISBLANK(Výsledky!$NB$3),"",Výsledky!NB70)</f>
        <v/>
      </c>
      <c r="BJ45" s="256" t="str">
        <f>IF(ISBLANK(Výsledky!$NI$3),"",Výsledky!NI70)</f>
        <v/>
      </c>
      <c r="BK45" s="256" t="str">
        <f>IF(ISBLANK(Výsledky!$NP$3),"",Výsledky!NP70)</f>
        <v/>
      </c>
      <c r="BL45" s="256" t="str">
        <f>IF(ISBLANK(Výsledky!$NW$3),"",Výsledky!NW70)</f>
        <v/>
      </c>
      <c r="BM45" s="256" t="str">
        <f>IF(ISBLANK(Výsledky!$OD$3),"",Výsledky!OD70)</f>
        <v/>
      </c>
      <c r="BN45" s="256" t="str">
        <f>IF(ISBLANK(Výsledky!$OK$3),"",Výsledky!OK70)</f>
        <v/>
      </c>
      <c r="BO45" s="256" t="str">
        <f>IF(ISBLANK(Výsledky!$OR$3),"",Výsledky!OR70)</f>
        <v/>
      </c>
      <c r="BP45" s="256" t="str">
        <f>IF(ISBLANK(Výsledky!$OY$3),"",Výsledky!OY70)</f>
        <v/>
      </c>
      <c r="BQ45" s="256" t="str">
        <f>IF(ISBLANK(Výsledky!$PF$3),"",Výsledky!PF70)</f>
        <v/>
      </c>
      <c r="BR45" s="256" t="str">
        <f>IF(ISBLANK(Výsledky!$PM$3),"",Výsledky!PM70)</f>
        <v/>
      </c>
      <c r="BS45" s="256" t="str">
        <f>IF(ISBLANK(Výsledky!$PT$3),"",Výsledky!PT70)</f>
        <v/>
      </c>
      <c r="BT45" s="256" t="str">
        <f>IF(ISBLANK(Výsledky!$QA$3),"",Výsledky!QA70)</f>
        <v/>
      </c>
      <c r="BU45" s="256" t="str">
        <f>IF(ISBLANK(Výsledky!$QH$3),"",Výsledky!QH70)</f>
        <v/>
      </c>
      <c r="BV45" s="256" t="str">
        <f>IF(ISBLANK(Výsledky!$QO$3),"",Výsledky!QO70)</f>
        <v/>
      </c>
      <c r="BW45" s="291" t="str">
        <f>IF(ISBLANK(Výsledky!$QV$3),"",Výsledky!QV70)</f>
        <v/>
      </c>
      <c r="BX45" s="49"/>
      <c r="BY45" s="122"/>
      <c r="BZ45" s="49"/>
      <c r="CA45" s="122"/>
      <c r="CB45" s="371"/>
      <c r="CC45" s="371"/>
      <c r="CD45" s="371"/>
      <c r="CE45" s="371"/>
      <c r="CF45" s="371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Tipy!A14</f>
        <v>35</v>
      </c>
      <c r="D46" s="242" t="str">
        <f>IF(Tipy!B14="","",Tipy!B14)</f>
        <v>Burton</v>
      </c>
      <c r="E46" s="51">
        <f>SUM(F46:J46)</f>
        <v>1010</v>
      </c>
      <c r="F46" s="246">
        <f>IF(ISBLANK(Výsledky!$I$3),"-",SUM(K46:O46,Q46,S46,U46,V46,X46,Z46,AB46,AC46,AE46:AG46,AI46,AK46:AM46,AP46,AS46:AU46,AW46,AY46,BB46,BD46,BG46:BJ46,BL46,BO46,BP46,BR46,BT46,BU46))</f>
        <v>670</v>
      </c>
      <c r="G46" s="267">
        <f>IF(ISBLANK(Výsledky!$AY$3),"-",SUM(P46,T46,W46,AA46,AD46,AH46,AV46,AX46,BC46,BE46,BK46,BM46,BQ46,BS46,BV46))</f>
        <v>170</v>
      </c>
      <c r="H46" s="268">
        <f>IF(ISBLANK(Výsledky!$BM$3),"-",SUM(R46,Y46,AJ46,AO46,AQ46,AZ46))</f>
        <v>110</v>
      </c>
      <c r="I46" s="247">
        <f>IF(ISBLANK(Výsledky!$GI$3),"-",SUM(AN46,AR46,BA46,BF46,BN46,BW46))</f>
        <v>60</v>
      </c>
      <c r="J46" s="262" t="str">
        <f>IF(ISBLANK(Výsledky!$I$3),"",Výsledky!I20)</f>
        <v>-</v>
      </c>
      <c r="K46" s="265">
        <f>IF(ISBLANK(Výsledky!$P$3),"",Výsledky!P20)</f>
        <v>40</v>
      </c>
      <c r="L46" s="266">
        <f>IF(ISBLANK(Výsledky!$W$3),"",Výsledky!W20)</f>
        <v>20</v>
      </c>
      <c r="M46" s="256" t="str">
        <f>IF(ISBLANK(Výsledky!$AD$3),"",Výsledky!AD20)</f>
        <v>-</v>
      </c>
      <c r="N46" s="256">
        <f>IF(ISBLANK(Výsledky!$AK$3),"",Výsledky!AK20)</f>
        <v>40</v>
      </c>
      <c r="O46" s="256">
        <f>IF(ISBLANK(Výsledky!$AR$3),"",Výsledky!AR20)</f>
        <v>0</v>
      </c>
      <c r="P46" s="256">
        <f>IF(ISBLANK(Výsledky!$AY$3),"",Výsledky!AY20)</f>
        <v>50</v>
      </c>
      <c r="Q46" s="256">
        <f>IF(ISBLANK(Výsledky!$BF$3),"",Výsledky!BF20)</f>
        <v>80</v>
      </c>
      <c r="R46" s="256">
        <f>IF(ISBLANK(Výsledky!$BM$3),"",Výsledky!BM20)</f>
        <v>60</v>
      </c>
      <c r="S46" s="256">
        <f>IF(ISBLANK(Výsledky!$BT$3),"",Výsledky!BT20)</f>
        <v>10</v>
      </c>
      <c r="T46" s="256">
        <f>IF(ISBLANK(Výsledky!$CA$3),"",Výsledky!CA20)</f>
        <v>20</v>
      </c>
      <c r="U46" s="256">
        <f>IF(ISBLANK(Výsledky!$CH$3),"",Výsledky!CH20)</f>
        <v>0</v>
      </c>
      <c r="V46" s="256">
        <f>IF(ISBLANK(Výsledky!$CO$3),"",Výsledky!CO20)</f>
        <v>60</v>
      </c>
      <c r="W46" s="256">
        <f>IF(ISBLANK(Výsledky!$CV$3),"",Výsledky!CV20)</f>
        <v>40</v>
      </c>
      <c r="X46" s="256">
        <f>IF(ISBLANK(Výsledky!$DC$3),"",Výsledky!DC20)</f>
        <v>40</v>
      </c>
      <c r="Y46" s="256" t="str">
        <f>IF(ISBLANK(Výsledky!$DJ$3),"",Výsledky!DJ20)</f>
        <v>-</v>
      </c>
      <c r="Z46" s="256">
        <f>IF(ISBLANK(Výsledky!$DQ$3),"",Výsledky!DQ20)</f>
        <v>0</v>
      </c>
      <c r="AA46" s="256">
        <f>IF(ISBLANK(Výsledky!$DX$3),"",Výsledky!DX20)</f>
        <v>0</v>
      </c>
      <c r="AB46" s="256">
        <f>IF(ISBLANK(Výsledky!$EE$3),"",Výsledky!EE20)</f>
        <v>30</v>
      </c>
      <c r="AC46" s="256">
        <f>IF(ISBLANK(Výsledky!$EL$3),"",Výsledky!EL20)</f>
        <v>20</v>
      </c>
      <c r="AD46" s="256">
        <f>IF(ISBLANK(Výsledky!$ES$3),"",Výsledky!ES20)</f>
        <v>50</v>
      </c>
      <c r="AE46" s="256">
        <f>IF(ISBLANK(Výsledky!$EZ$3),"",Výsledky!EZ20)</f>
        <v>20</v>
      </c>
      <c r="AF46" s="256">
        <f>IF(ISBLANK(Výsledky!$FG$3),"",Výsledky!FG20)</f>
        <v>20</v>
      </c>
      <c r="AG46" s="256" t="str">
        <f>IF(ISBLANK(Výsledky!$FN$3),"",Výsledky!FN20)</f>
        <v>-</v>
      </c>
      <c r="AH46" s="256">
        <f>IF(ISBLANK(Výsledky!$FU$3),"",Výsledky!FU20)</f>
        <v>10</v>
      </c>
      <c r="AI46" s="256">
        <f>IF(ISBLANK(Výsledky!$GB$3),"",Výsledky!GB20)</f>
        <v>0</v>
      </c>
      <c r="AJ46" s="256">
        <f>IF(ISBLANK(Výsledky!$GI$3),"",Výsledky!GI20)</f>
        <v>20</v>
      </c>
      <c r="AK46" s="256">
        <f>IF(ISBLANK(Výsledky!$GP$3),"",Výsledky!GP20)</f>
        <v>30</v>
      </c>
      <c r="AL46" s="256">
        <f>IF(ISBLANK(Výsledky!$GW$3),"",Výsledky!GW20)</f>
        <v>20</v>
      </c>
      <c r="AM46" s="256">
        <f>IF(ISBLANK(Výsledky!$HD$3),"",Výsledky!HD20)</f>
        <v>20</v>
      </c>
      <c r="AN46" s="256">
        <f>IF(ISBLANK(Výsledky!$HK$3),"",Výsledky!HK20)</f>
        <v>20</v>
      </c>
      <c r="AO46" s="256">
        <f>IF(ISBLANK(Výsledky!$HR$3),"",Výsledky!HR20)</f>
        <v>0</v>
      </c>
      <c r="AP46" s="256">
        <f>IF(ISBLANK(Výsledky!$HY$3),"",Výsledky!HY20)</f>
        <v>50</v>
      </c>
      <c r="AQ46" s="256">
        <f>IF(ISBLANK(Výsledky!$IF$3),"",Výsledky!IF20)</f>
        <v>10</v>
      </c>
      <c r="AR46" s="256">
        <f>IF(ISBLANK(Výsledky!$IM$3),"",Výsledky!IM20)</f>
        <v>40</v>
      </c>
      <c r="AS46" s="256">
        <f>IF(ISBLANK(Výsledky!$IT$3),"",Výsledky!IT20)</f>
        <v>0</v>
      </c>
      <c r="AT46" s="256">
        <f>IF(ISBLANK(Výsledky!$JA$3),"",Výsledky!JA20)</f>
        <v>0</v>
      </c>
      <c r="AU46" s="256">
        <f>IF(ISBLANK(Výsledky!$JH$3),"",Výsledky!JH20)</f>
        <v>110</v>
      </c>
      <c r="AV46" s="256" t="str">
        <f>IF(ISBLANK(Výsledky!$JO$3),"",Výsledky!JO20)</f>
        <v/>
      </c>
      <c r="AW46" s="256">
        <f>IF(ISBLANK(Výsledky!$JV$3),"",Výsledky!JV20)</f>
        <v>0</v>
      </c>
      <c r="AX46" s="256" t="str">
        <f>IF(ISBLANK(Výsledky!$KC$3),"",Výsledky!KC20)</f>
        <v/>
      </c>
      <c r="AY46" s="256">
        <f>IF(ISBLANK(Výsledky!$KJ$3),"",Výsledky!KJ20)</f>
        <v>60</v>
      </c>
      <c r="AZ46" s="256">
        <f>IF(ISBLANK(Výsledky!$KQ$3),"",Výsledky!KQ20)</f>
        <v>20</v>
      </c>
      <c r="BA46" s="256">
        <f>IF(ISBLANK(Výsledky!$KX$3),"",Výsledky!KX20)</f>
        <v>0</v>
      </c>
      <c r="BB46" s="256" t="str">
        <f>IF(ISBLANK(Výsledky!$LE$3),"",Výsledky!LE20)</f>
        <v/>
      </c>
      <c r="BC46" s="256" t="str">
        <f>IF(ISBLANK(Výsledky!$LL$3),"",Výsledky!LL20)</f>
        <v/>
      </c>
      <c r="BD46" s="256" t="str">
        <f>IF(ISBLANK(Výsledky!$LS$3),"",Výsledky!LS20)</f>
        <v/>
      </c>
      <c r="BE46" s="256" t="str">
        <f>IF(ISBLANK(Výsledky!$LZ$3),"",Výsledky!LZ20)</f>
        <v/>
      </c>
      <c r="BF46" s="256" t="str">
        <f>IF(ISBLANK(Výsledky!$MG$3),"",Výsledky!MG20)</f>
        <v/>
      </c>
      <c r="BG46" s="256" t="str">
        <f>IF(ISBLANK(Výsledky!$MN$3),"",Výsledky!MN20)</f>
        <v/>
      </c>
      <c r="BH46" s="256" t="str">
        <f>IF(ISBLANK(Výsledky!$MU$3),"",Výsledky!MU20)</f>
        <v/>
      </c>
      <c r="BI46" s="256" t="str">
        <f>IF(ISBLANK(Výsledky!$NB$3),"",Výsledky!NB20)</f>
        <v/>
      </c>
      <c r="BJ46" s="256" t="str">
        <f>IF(ISBLANK(Výsledky!$NI$3),"",Výsledky!NI20)</f>
        <v/>
      </c>
      <c r="BK46" s="256" t="str">
        <f>IF(ISBLANK(Výsledky!$NP$3),"",Výsledky!NP20)</f>
        <v/>
      </c>
      <c r="BL46" s="256" t="str">
        <f>IF(ISBLANK(Výsledky!$NW$3),"",Výsledky!NW20)</f>
        <v/>
      </c>
      <c r="BM46" s="256" t="str">
        <f>IF(ISBLANK(Výsledky!$OD$3),"",Výsledky!OD20)</f>
        <v/>
      </c>
      <c r="BN46" s="256" t="str">
        <f>IF(ISBLANK(Výsledky!$OK$3),"",Výsledky!OK20)</f>
        <v/>
      </c>
      <c r="BO46" s="256" t="str">
        <f>IF(ISBLANK(Výsledky!$OR$3),"",Výsledky!OR20)</f>
        <v/>
      </c>
      <c r="BP46" s="256" t="str">
        <f>IF(ISBLANK(Výsledky!$OY$3),"",Výsledky!OY20)</f>
        <v/>
      </c>
      <c r="BQ46" s="256" t="str">
        <f>IF(ISBLANK(Výsledky!$PF$3),"",Výsledky!PF20)</f>
        <v/>
      </c>
      <c r="BR46" s="256" t="str">
        <f>IF(ISBLANK(Výsledky!$PM$3),"",Výsledky!PM20)</f>
        <v/>
      </c>
      <c r="BS46" s="256" t="str">
        <f>IF(ISBLANK(Výsledky!$PT$3),"",Výsledky!PT20)</f>
        <v/>
      </c>
      <c r="BT46" s="256" t="str">
        <f>IF(ISBLANK(Výsledky!$QA$3),"",Výsledky!QA20)</f>
        <v/>
      </c>
      <c r="BU46" s="256" t="str">
        <f>IF(ISBLANK(Výsledky!$QH$3),"",Výsledky!QH20)</f>
        <v/>
      </c>
      <c r="BV46" s="256" t="str">
        <f>IF(ISBLANK(Výsledky!$QO$3),"",Výsledky!QO20)</f>
        <v/>
      </c>
      <c r="BW46" s="291" t="str">
        <f>IF(ISBLANK(Výsledky!$QV$3),"",Výsledky!QV20)</f>
        <v/>
      </c>
      <c r="BX46" s="49"/>
      <c r="BY46" s="122"/>
      <c r="BZ46" s="49"/>
      <c r="CA46" s="122"/>
      <c r="CB46" s="371"/>
      <c r="CC46" s="371"/>
      <c r="CD46" s="371"/>
      <c r="CE46" s="371"/>
      <c r="CF46" s="371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hidden="1" x14ac:dyDescent="0.2">
      <c r="A47" s="1"/>
      <c r="B47" s="240" t="s">
        <v>135</v>
      </c>
      <c r="C47" s="53">
        <f>Tipy!A42</f>
        <v>42</v>
      </c>
      <c r="D47" s="242" t="str">
        <f>IF(Tipy!B42="","",Tipy!B42)</f>
        <v>MaroLFC</v>
      </c>
      <c r="E47" s="51">
        <f>SUM(F47:J47)</f>
        <v>930</v>
      </c>
      <c r="F47" s="246">
        <f>IF(ISBLANK(Výsledky!$I$3),"-",SUM(K47:O47,Q47,S47,U47,V47,X47,Z47,AB47,AC47,AE47:AG47,AI47,AK47:AM47,AP47,AS47:AU47,AW47,AY47,BB47,BD47,BG47:BJ47,BL47,BO47,BP47,BR47,BT47,BU47))</f>
        <v>620</v>
      </c>
      <c r="G47" s="267">
        <f>IF(ISBLANK(Výsledky!$AY$3),"-",SUM(P47,T47,W47,AA47,AD47,AH47,AV47,AX47,BC47,BE47,BK47,BM47,BQ47,BS47,BV47))</f>
        <v>160</v>
      </c>
      <c r="H47" s="268">
        <f>IF(ISBLANK(Výsledky!$BM$3),"-",SUM(R47,Y47,AJ47,AO47,AQ47,AZ47))</f>
        <v>150</v>
      </c>
      <c r="I47" s="247">
        <f>IF(ISBLANK(Výsledky!$GI$3),"-",SUM(AN47,AR47,BA47,BF47,BN47,BW47))</f>
        <v>0</v>
      </c>
      <c r="J47" s="262" t="str">
        <f>IF(ISBLANK(Výsledky!$I$3),"",Výsledky!I48)</f>
        <v>-</v>
      </c>
      <c r="K47" s="265">
        <f>IF(ISBLANK(Výsledky!$P$3),"",Výsledky!P48)</f>
        <v>80</v>
      </c>
      <c r="L47" s="266">
        <f>IF(ISBLANK(Výsledky!$W$3),"",Výsledky!W48)</f>
        <v>50</v>
      </c>
      <c r="M47" s="256">
        <f>IF(ISBLANK(Výsledky!$AD$3),"",Výsledky!AD48)</f>
        <v>80</v>
      </c>
      <c r="N47" s="256">
        <f>IF(ISBLANK(Výsledky!$AK$3),"",Výsledky!AK48)</f>
        <v>20</v>
      </c>
      <c r="O47" s="256">
        <f>IF(ISBLANK(Výsledky!$AR$3),"",Výsledky!AR48)</f>
        <v>50</v>
      </c>
      <c r="P47" s="256">
        <f>IF(ISBLANK(Výsledky!$AY$3),"",Výsledky!AY48)</f>
        <v>30</v>
      </c>
      <c r="Q47" s="256">
        <f>IF(ISBLANK(Výsledky!$BF$3),"",Výsledky!BF48)</f>
        <v>20</v>
      </c>
      <c r="R47" s="256">
        <f>IF(ISBLANK(Výsledky!$BM$3),"",Výsledky!BM48)</f>
        <v>50</v>
      </c>
      <c r="S47" s="256">
        <f>IF(ISBLANK(Výsledky!$BT$3),"",Výsledky!BT48)</f>
        <v>0</v>
      </c>
      <c r="T47" s="256">
        <f>IF(ISBLANK(Výsledky!$CA$3),"",Výsledky!CA48)</f>
        <v>80</v>
      </c>
      <c r="U47" s="256">
        <f>IF(ISBLANK(Výsledky!$CH$3),"",Výsledky!CH48)</f>
        <v>0</v>
      </c>
      <c r="V47" s="256">
        <f>IF(ISBLANK(Výsledky!$CO$3),"",Výsledky!CO48)</f>
        <v>50</v>
      </c>
      <c r="W47" s="256">
        <f>IF(ISBLANK(Výsledky!$CV$3),"",Výsledky!CV48)</f>
        <v>40</v>
      </c>
      <c r="X47" s="256">
        <f>IF(ISBLANK(Výsledky!$DC$3),"",Výsledky!DC48)</f>
        <v>80</v>
      </c>
      <c r="Y47" s="256">
        <f>IF(ISBLANK(Výsledky!$DJ$3),"",Výsledky!DJ48)</f>
        <v>80</v>
      </c>
      <c r="Z47" s="256">
        <f>IF(ISBLANK(Výsledky!$DQ$3),"",Výsledky!DQ48)</f>
        <v>0</v>
      </c>
      <c r="AA47" s="256" t="str">
        <f>IF(ISBLANK(Výsledky!$DX$3),"",Výsledky!DX48)</f>
        <v>-</v>
      </c>
      <c r="AB47" s="256">
        <f>IF(ISBLANK(Výsledky!$EE$3),"",Výsledky!EE48)</f>
        <v>40</v>
      </c>
      <c r="AC47" s="256">
        <f>IF(ISBLANK(Výsledky!$EL$3),"",Výsledky!EL48)</f>
        <v>20</v>
      </c>
      <c r="AD47" s="256" t="str">
        <f>IF(ISBLANK(Výsledky!$ES$3),"",Výsledky!ES48)</f>
        <v>-</v>
      </c>
      <c r="AE47" s="256">
        <f>IF(ISBLANK(Výsledky!$EZ$3),"",Výsledky!EZ48)</f>
        <v>20</v>
      </c>
      <c r="AF47" s="256">
        <f>IF(ISBLANK(Výsledky!$FG$3),"",Výsledky!FG48)</f>
        <v>50</v>
      </c>
      <c r="AG47" s="256" t="str">
        <f>IF(ISBLANK(Výsledky!$FN$3),"",Výsledky!FN48)</f>
        <v>-</v>
      </c>
      <c r="AH47" s="256">
        <f>IF(ISBLANK(Výsledky!$FU$3),"",Výsledky!FU48)</f>
        <v>10</v>
      </c>
      <c r="AI47" s="256" t="str">
        <f>IF(ISBLANK(Výsledky!$GB$3),"",Výsledky!GB48)</f>
        <v>-</v>
      </c>
      <c r="AJ47" s="256">
        <f>IF(ISBLANK(Výsledky!$GI$3),"",Výsledky!GI48)</f>
        <v>20</v>
      </c>
      <c r="AK47" s="256" t="str">
        <f>IF(ISBLANK(Výsledky!$GP$3),"",Výsledky!GP48)</f>
        <v>-</v>
      </c>
      <c r="AL47" s="256">
        <f>IF(ISBLANK(Výsledky!$GW$3),"",Výsledky!GW48)</f>
        <v>60</v>
      </c>
      <c r="AM47" s="256" t="str">
        <f>IF(ISBLANK(Výsledky!$HD$3),"",Výsledky!HD48)</f>
        <v>-</v>
      </c>
      <c r="AN47" s="256" t="str">
        <f>IF(ISBLANK(Výsledky!$HK$3),"",Výsledky!HK48)</f>
        <v>-</v>
      </c>
      <c r="AO47" s="256" t="str">
        <f>IF(ISBLANK(Výsledky!$HR$3),"",Výsledky!HR48)</f>
        <v>-</v>
      </c>
      <c r="AP47" s="256" t="str">
        <f>IF(ISBLANK(Výsledky!$HY$3),"",Výsledky!HY48)</f>
        <v>-</v>
      </c>
      <c r="AQ47" s="256" t="str">
        <f>IF(ISBLANK(Výsledky!$IF$3),"",Výsledky!IF48)</f>
        <v>-</v>
      </c>
      <c r="AR47" s="256" t="str">
        <f>IF(ISBLANK(Výsledky!$IM$3),"",Výsledky!IM48)</f>
        <v>-</v>
      </c>
      <c r="AS47" s="256" t="str">
        <f>IF(ISBLANK(Výsledky!$IT$3),"",Výsledky!IT48)</f>
        <v>-</v>
      </c>
      <c r="AT47" s="256" t="str">
        <f>IF(ISBLANK(Výsledky!$JA$3),"",Výsledky!JA48)</f>
        <v>-</v>
      </c>
      <c r="AU47" s="256" t="str">
        <f>IF(ISBLANK(Výsledky!$JH$3),"",Výsledky!JH48)</f>
        <v>-</v>
      </c>
      <c r="AV47" s="256" t="str">
        <f>IF(ISBLANK(Výsledky!$JO$3),"",Výsledky!JO48)</f>
        <v/>
      </c>
      <c r="AW47" s="256" t="str">
        <f>IF(ISBLANK(Výsledky!$JV$3),"",Výsledky!JV48)</f>
        <v>-</v>
      </c>
      <c r="AX47" s="256" t="str">
        <f>IF(ISBLANK(Výsledky!$KC$3),"",Výsledky!KC48)</f>
        <v/>
      </c>
      <c r="AY47" s="256" t="str">
        <f>IF(ISBLANK(Výsledky!$KJ$3),"",Výsledky!KJ48)</f>
        <v>-</v>
      </c>
      <c r="AZ47" s="256" t="str">
        <f>IF(ISBLANK(Výsledky!$KQ$3),"",Výsledky!KQ48)</f>
        <v>-</v>
      </c>
      <c r="BA47" s="256" t="str">
        <f>IF(ISBLANK(Výsledky!$KX$3),"",Výsledky!KX48)</f>
        <v>-</v>
      </c>
      <c r="BB47" s="256" t="str">
        <f>IF(ISBLANK(Výsledky!$LE$3),"",Výsledky!LE48)</f>
        <v/>
      </c>
      <c r="BC47" s="256" t="str">
        <f>IF(ISBLANK(Výsledky!$LL$3),"",Výsledky!LL48)</f>
        <v/>
      </c>
      <c r="BD47" s="256" t="str">
        <f>IF(ISBLANK(Výsledky!$LS$3),"",Výsledky!LS48)</f>
        <v/>
      </c>
      <c r="BE47" s="256" t="str">
        <f>IF(ISBLANK(Výsledky!$LZ$3),"",Výsledky!LZ48)</f>
        <v/>
      </c>
      <c r="BF47" s="256" t="str">
        <f>IF(ISBLANK(Výsledky!$MG$3),"",Výsledky!MG48)</f>
        <v/>
      </c>
      <c r="BG47" s="256" t="str">
        <f>IF(ISBLANK(Výsledky!$MN$3),"",Výsledky!MN48)</f>
        <v/>
      </c>
      <c r="BH47" s="256" t="str">
        <f>IF(ISBLANK(Výsledky!$MU$3),"",Výsledky!MU48)</f>
        <v/>
      </c>
      <c r="BI47" s="256" t="str">
        <f>IF(ISBLANK(Výsledky!$NB$3),"",Výsledky!NB48)</f>
        <v/>
      </c>
      <c r="BJ47" s="256" t="str">
        <f>IF(ISBLANK(Výsledky!$NI$3),"",Výsledky!NI48)</f>
        <v/>
      </c>
      <c r="BK47" s="256" t="str">
        <f>IF(ISBLANK(Výsledky!$NP$3),"",Výsledky!NP48)</f>
        <v/>
      </c>
      <c r="BL47" s="256" t="str">
        <f>IF(ISBLANK(Výsledky!$NW$3),"",Výsledky!NW48)</f>
        <v/>
      </c>
      <c r="BM47" s="256" t="str">
        <f>IF(ISBLANK(Výsledky!$OD$3),"",Výsledky!OD48)</f>
        <v/>
      </c>
      <c r="BN47" s="256" t="str">
        <f>IF(ISBLANK(Výsledky!$OK$3),"",Výsledky!OK48)</f>
        <v/>
      </c>
      <c r="BO47" s="256" t="str">
        <f>IF(ISBLANK(Výsledky!$OR$3),"",Výsledky!OR48)</f>
        <v/>
      </c>
      <c r="BP47" s="256" t="str">
        <f>IF(ISBLANK(Výsledky!$OY$3),"",Výsledky!OY48)</f>
        <v/>
      </c>
      <c r="BQ47" s="256" t="str">
        <f>IF(ISBLANK(Výsledky!$PF$3),"",Výsledky!PF48)</f>
        <v/>
      </c>
      <c r="BR47" s="256" t="str">
        <f>IF(ISBLANK(Výsledky!$PM$3),"",Výsledky!PM48)</f>
        <v/>
      </c>
      <c r="BS47" s="256" t="str">
        <f>IF(ISBLANK(Výsledky!$PT$3),"",Výsledky!PT48)</f>
        <v/>
      </c>
      <c r="BT47" s="256" t="str">
        <f>IF(ISBLANK(Výsledky!$QA$3),"",Výsledky!QA48)</f>
        <v/>
      </c>
      <c r="BU47" s="256" t="str">
        <f>IF(ISBLANK(Výsledky!$QH$3),"",Výsledky!QH48)</f>
        <v/>
      </c>
      <c r="BV47" s="256" t="str">
        <f>IF(ISBLANK(Výsledky!$QO$3),"",Výsledky!QO48)</f>
        <v/>
      </c>
      <c r="BW47" s="291" t="str">
        <f>IF(ISBLANK(Výsledky!$QV$3),"",Výsledky!QV48)</f>
        <v/>
      </c>
      <c r="BX47" s="49"/>
      <c r="BY47" s="122"/>
      <c r="BZ47" s="49"/>
      <c r="CA47" s="122"/>
      <c r="CB47" s="371"/>
      <c r="CC47" s="371"/>
      <c r="CD47" s="371"/>
      <c r="CE47" s="371"/>
      <c r="CF47" s="371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135</v>
      </c>
      <c r="C48" s="53">
        <f>Tipy!A62</f>
        <v>25</v>
      </c>
      <c r="D48" s="242" t="str">
        <f>IF(Tipy!B62="","",Tipy!B62)</f>
        <v>Roman9YNWA</v>
      </c>
      <c r="E48" s="51">
        <f>SUM(F48:J48)</f>
        <v>990</v>
      </c>
      <c r="F48" s="246">
        <f>IF(ISBLANK(Výsledky!$I$3),"-",SUM(K48:O48,Q48,S48,U48,V48,X48,Z48,AB48,AC48,AE48:AG48,AI48,AK48:AM48,AP48,AS48:AU48,AW48,AY48,BB48,BD48,BG48:BJ48,BL48,BO48,BP48,BR48,BT48,BU48))</f>
        <v>620</v>
      </c>
      <c r="G48" s="267">
        <f>IF(ISBLANK(Výsledky!$AY$3),"-",SUM(P48,T48,W48,AA48,AD48,AH48,AV48,AX48,BC48,BE48,BK48,BM48,BQ48,BS48,BV48))</f>
        <v>190</v>
      </c>
      <c r="H48" s="268">
        <f>IF(ISBLANK(Výsledky!$BM$3),"-",SUM(R48,Y48,AJ48,AO48,AQ48,AZ48))</f>
        <v>180</v>
      </c>
      <c r="I48" s="247">
        <f>IF(ISBLANK(Výsledky!$GI$3),"-",SUM(AN48,AR48,BA48,BF48,BN48,BW48))</f>
        <v>0</v>
      </c>
      <c r="J48" s="262" t="str">
        <f>IF(ISBLANK(Výsledky!$I$3),"",Výsledky!I67)</f>
        <v>-</v>
      </c>
      <c r="K48" s="265">
        <f>IF(ISBLANK(Výsledky!$P$3),"",Výsledky!P68)</f>
        <v>40</v>
      </c>
      <c r="L48" s="266">
        <f>IF(ISBLANK(Výsledky!$W$3),"",Výsledky!W68)</f>
        <v>80</v>
      </c>
      <c r="M48" s="256">
        <f>IF(ISBLANK(Výsledky!$AD$3),"",Výsledky!AD68)</f>
        <v>20</v>
      </c>
      <c r="N48" s="256">
        <f>IF(ISBLANK(Výsledky!$AK$3),"",Výsledky!AK68)</f>
        <v>40</v>
      </c>
      <c r="O48" s="256">
        <f>IF(ISBLANK(Výsledky!$AR$3),"",Výsledky!AR68)</f>
        <v>50</v>
      </c>
      <c r="P48" s="256">
        <f>IF(ISBLANK(Výsledky!$AY$3),"",Výsledky!AY68)</f>
        <v>80</v>
      </c>
      <c r="Q48" s="256">
        <f>IF(ISBLANK(Výsledky!$BF$3),"",Výsledky!BF68)</f>
        <v>40</v>
      </c>
      <c r="R48" s="256">
        <f>IF(ISBLANK(Výsledky!$BM$3),"",Výsledky!BM68)</f>
        <v>80</v>
      </c>
      <c r="S48" s="256">
        <f>IF(ISBLANK(Výsledky!$BT$3),"",Výsledky!BT68)</f>
        <v>0</v>
      </c>
      <c r="T48" s="256">
        <f>IF(ISBLANK(Výsledky!$CA$3),"",Výsledky!CA68)</f>
        <v>70</v>
      </c>
      <c r="U48" s="256">
        <f>IF(ISBLANK(Výsledky!$CH$3),"",Výsledky!CH68)</f>
        <v>0</v>
      </c>
      <c r="V48" s="256">
        <f>IF(ISBLANK(Výsledky!$CO$3),"",Výsledky!CO68)</f>
        <v>40</v>
      </c>
      <c r="W48" s="256" t="str">
        <f>IF(ISBLANK(Výsledky!$CV$3),"",Výsledky!CV68)</f>
        <v>-</v>
      </c>
      <c r="X48" s="256">
        <f>IF(ISBLANK(Výsledky!$DC$3),"",Výsledky!DC68)</f>
        <v>80</v>
      </c>
      <c r="Y48" s="256">
        <f>IF(ISBLANK(Výsledky!$DJ$3),"",Výsledky!DJ68)</f>
        <v>30</v>
      </c>
      <c r="Z48" s="256">
        <f>IF(ISBLANK(Výsledky!$DQ$3),"",Výsledky!DQ68)</f>
        <v>0</v>
      </c>
      <c r="AA48" s="256">
        <f>IF(ISBLANK(Výsledky!$DX$3),"",Výsledky!DX68)</f>
        <v>0</v>
      </c>
      <c r="AB48" s="256">
        <f>IF(ISBLANK(Výsledky!$EE$3),"",Výsledky!EE68)</f>
        <v>50</v>
      </c>
      <c r="AC48" s="256">
        <f>IF(ISBLANK(Výsledky!$EL$3),"",Výsledky!EL68)</f>
        <v>30</v>
      </c>
      <c r="AD48" s="256">
        <f>IF(ISBLANK(Výsledky!$ES$3),"",Výsledky!ES68)</f>
        <v>40</v>
      </c>
      <c r="AE48" s="256" t="str">
        <f>IF(ISBLANK(Výsledky!$EZ$3),"",Výsledky!EZ68)</f>
        <v>-</v>
      </c>
      <c r="AF48" s="256">
        <f>IF(ISBLANK(Výsledky!$FG$3),"",Výsledky!FG68)</f>
        <v>20</v>
      </c>
      <c r="AG48" s="256" t="str">
        <f>IF(ISBLANK(Výsledky!$FN$3),"",Výsledky!FN68)</f>
        <v>-</v>
      </c>
      <c r="AH48" s="256">
        <f>IF(ISBLANK(Výsledky!$FU$3),"",Výsledky!FU68)</f>
        <v>0</v>
      </c>
      <c r="AI48" s="256" t="str">
        <f>IF(ISBLANK(Výsledky!$GB$3),"",Výsledky!GB68)</f>
        <v>-</v>
      </c>
      <c r="AJ48" s="256">
        <f>IF(ISBLANK(Výsledky!$GI$3),"",Výsledky!GI68)</f>
        <v>40</v>
      </c>
      <c r="AK48" s="256" t="str">
        <f>IF(ISBLANK(Výsledky!$GP$3),"",Výsledky!GP68)</f>
        <v>-</v>
      </c>
      <c r="AL48" s="256">
        <f>IF(ISBLANK(Výsledky!$GW$3),"",Výsledky!GW68)</f>
        <v>30</v>
      </c>
      <c r="AM48" s="256">
        <f>IF(ISBLANK(Výsledky!$HD$3),"",Výsledky!HD68)</f>
        <v>60</v>
      </c>
      <c r="AN48" s="256">
        <f>IF(ISBLANK(Výsledky!$HK$3),"",Výsledky!HK68)</f>
        <v>0</v>
      </c>
      <c r="AO48" s="256">
        <f>IF(ISBLANK(Výsledky!$HR$3),"",Výsledky!HR68)</f>
        <v>30</v>
      </c>
      <c r="AP48" s="256" t="str">
        <f>IF(ISBLANK(Výsledky!$HY$3),"",Výsledky!HY68)</f>
        <v>-</v>
      </c>
      <c r="AQ48" s="256" t="str">
        <f>IF(ISBLANK(Výsledky!$IF$3),"",Výsledky!IF68)</f>
        <v>-</v>
      </c>
      <c r="AR48" s="256" t="str">
        <f>IF(ISBLANK(Výsledky!$IM$3),"",Výsledky!IM68)</f>
        <v>-</v>
      </c>
      <c r="AS48" s="256">
        <f>IF(ISBLANK(Výsledky!$IT$3),"",Výsledky!IT68)</f>
        <v>40</v>
      </c>
      <c r="AT48" s="256" t="str">
        <f>IF(ISBLANK(Výsledky!$JA$3),"",Výsledky!JA68)</f>
        <v>-</v>
      </c>
      <c r="AU48" s="256" t="str">
        <f>IF(ISBLANK(Výsledky!$JH$3),"",Výsledky!JH68)</f>
        <v>-</v>
      </c>
      <c r="AV48" s="256" t="str">
        <f>IF(ISBLANK(Výsledky!$JO$3),"",Výsledky!JO68)</f>
        <v/>
      </c>
      <c r="AW48" s="256" t="str">
        <f>IF(ISBLANK(Výsledky!$JV$3),"",Výsledky!JV68)</f>
        <v>-</v>
      </c>
      <c r="AX48" s="256" t="str">
        <f>IF(ISBLANK(Výsledky!$KC$3),"",Výsledky!KC68)</f>
        <v/>
      </c>
      <c r="AY48" s="256" t="str">
        <f>IF(ISBLANK(Výsledky!$KJ$3),"",Výsledky!KJ68)</f>
        <v>-</v>
      </c>
      <c r="AZ48" s="256" t="str">
        <f>IF(ISBLANK(Výsledky!$KQ$3),"",Výsledky!KQ68)</f>
        <v>-</v>
      </c>
      <c r="BA48" s="256" t="str">
        <f>IF(ISBLANK(Výsledky!$KX$3),"",Výsledky!KX68)</f>
        <v>-</v>
      </c>
      <c r="BB48" s="256" t="str">
        <f>IF(ISBLANK(Výsledky!$LE$3),"",Výsledky!LE68)</f>
        <v/>
      </c>
      <c r="BC48" s="256" t="str">
        <f>IF(ISBLANK(Výsledky!$LL$3),"",Výsledky!LL68)</f>
        <v/>
      </c>
      <c r="BD48" s="256" t="str">
        <f>IF(ISBLANK(Výsledky!$LS$3),"",Výsledky!LS68)</f>
        <v/>
      </c>
      <c r="BE48" s="256" t="str">
        <f>IF(ISBLANK(Výsledky!$LZ$3),"",Výsledky!LZ68)</f>
        <v/>
      </c>
      <c r="BF48" s="256" t="str">
        <f>IF(ISBLANK(Výsledky!$MG$3),"",Výsledky!MG68)</f>
        <v/>
      </c>
      <c r="BG48" s="256" t="str">
        <f>IF(ISBLANK(Výsledky!$MN$3),"",Výsledky!MN68)</f>
        <v/>
      </c>
      <c r="BH48" s="256" t="str">
        <f>IF(ISBLANK(Výsledky!$MU$3),"",Výsledky!MU68)</f>
        <v/>
      </c>
      <c r="BI48" s="256" t="str">
        <f>IF(ISBLANK(Výsledky!$NB$3),"",Výsledky!NB68)</f>
        <v/>
      </c>
      <c r="BJ48" s="256" t="str">
        <f>IF(ISBLANK(Výsledky!$NI$3),"",Výsledky!NI68)</f>
        <v/>
      </c>
      <c r="BK48" s="256" t="str">
        <f>IF(ISBLANK(Výsledky!$NP$3),"",Výsledky!NP68)</f>
        <v/>
      </c>
      <c r="BL48" s="256" t="str">
        <f>IF(ISBLANK(Výsledky!$NW$3),"",Výsledky!NW68)</f>
        <v/>
      </c>
      <c r="BM48" s="256" t="str">
        <f>IF(ISBLANK(Výsledky!$OD$3),"",Výsledky!OD68)</f>
        <v/>
      </c>
      <c r="BN48" s="256" t="str">
        <f>IF(ISBLANK(Výsledky!$OK$3),"",Výsledky!OK68)</f>
        <v/>
      </c>
      <c r="BO48" s="256" t="str">
        <f>IF(ISBLANK(Výsledky!$OR$3),"",Výsledky!OR68)</f>
        <v/>
      </c>
      <c r="BP48" s="256" t="str">
        <f>IF(ISBLANK(Výsledky!$OY$3),"",Výsledky!OY68)</f>
        <v/>
      </c>
      <c r="BQ48" s="256" t="str">
        <f>IF(ISBLANK(Výsledky!$PF$3),"",Výsledky!PF68)</f>
        <v/>
      </c>
      <c r="BR48" s="256" t="str">
        <f>IF(ISBLANK(Výsledky!$PM$3),"",Výsledky!PM68)</f>
        <v/>
      </c>
      <c r="BS48" s="256" t="str">
        <f>IF(ISBLANK(Výsledky!$PT$3),"",Výsledky!PT68)</f>
        <v/>
      </c>
      <c r="BT48" s="256" t="str">
        <f>IF(ISBLANK(Výsledky!$QA$3),"",Výsledky!QA68)</f>
        <v/>
      </c>
      <c r="BU48" s="256" t="str">
        <f>IF(ISBLANK(Výsledky!$QH$3),"",Výsledky!QH68)</f>
        <v/>
      </c>
      <c r="BV48" s="256" t="str">
        <f>IF(ISBLANK(Výsledky!$QO$3),"",Výsledky!QO68)</f>
        <v/>
      </c>
      <c r="BW48" s="291" t="str">
        <f>IF(ISBLANK(Výsledky!$QV$3),"",Výsledky!QV68)</f>
        <v/>
      </c>
      <c r="BX48" s="49"/>
      <c r="BY48" s="122"/>
      <c r="BZ48" s="49"/>
      <c r="CA48" s="122"/>
      <c r="CB48" s="371"/>
      <c r="CC48" s="371"/>
      <c r="CD48" s="371"/>
      <c r="CE48" s="371"/>
      <c r="CF48" s="371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136</v>
      </c>
      <c r="C49" s="53">
        <f>Tipy!A11</f>
        <v>11</v>
      </c>
      <c r="D49" s="242" t="str">
        <f>IF(Tipy!B11="","",Tipy!B11)</f>
        <v>beardsley76</v>
      </c>
      <c r="E49" s="51">
        <f>SUM(F49:J49)</f>
        <v>980</v>
      </c>
      <c r="F49" s="246">
        <f>IF(ISBLANK(Výsledky!$I$3),"-",SUM(K49:O49,Q49,S49,U49,V49,X49,Z49,AB49,AC49,AE49:AG49,AI49,AK49:AM49,AP49,AS49:AU49,AW49,AY49,BB49,BD49,BG49:BJ49,BL49,BO49,BP49,BR49,BT49,BU49))</f>
        <v>650</v>
      </c>
      <c r="G49" s="267">
        <f>IF(ISBLANK(Výsledky!$AY$3),"-",SUM(P49,T49,W49,AA49,AD49,AH49,AV49,AX49,BC49,BE49,BK49,BM49,BQ49,BS49,BV49))</f>
        <v>150</v>
      </c>
      <c r="H49" s="268">
        <f>IF(ISBLANK(Výsledky!$BM$3),"-",SUM(R49,Y49,AJ49,AO49,AQ49,AZ49))</f>
        <v>90</v>
      </c>
      <c r="I49" s="247">
        <f>IF(ISBLANK(Výsledky!$GI$3),"-",SUM(AN49,AR49,BA49,BF49,BN49,BW49))</f>
        <v>90</v>
      </c>
      <c r="J49" s="262" t="str">
        <f>IF(ISBLANK(Výsledky!$I$3),"",Výsledky!I17)</f>
        <v>-</v>
      </c>
      <c r="K49" s="265">
        <f>IF(ISBLANK(Výsledky!$P$3),"",Výsledky!P17)</f>
        <v>0</v>
      </c>
      <c r="L49" s="266">
        <f>IF(ISBLANK(Výsledky!$W$3),"",Výsledky!W17)</f>
        <v>30</v>
      </c>
      <c r="M49" s="256" t="str">
        <f>IF(ISBLANK(Výsledky!$AD$3),"",Výsledky!AD17)</f>
        <v>-</v>
      </c>
      <c r="N49" s="256">
        <f>IF(ISBLANK(Výsledky!$AK$3),"",Výsledky!AK17)</f>
        <v>20</v>
      </c>
      <c r="O49" s="256">
        <f>IF(ISBLANK(Výsledky!$AR$3),"",Výsledky!AR17)</f>
        <v>30</v>
      </c>
      <c r="P49" s="256">
        <f>IF(ISBLANK(Výsledky!$AY$3),"",Výsledky!AY17)</f>
        <v>20</v>
      </c>
      <c r="Q49" s="256">
        <f>IF(ISBLANK(Výsledky!$BF$3),"",Výsledky!BF17)</f>
        <v>40</v>
      </c>
      <c r="R49" s="256">
        <f>IF(ISBLANK(Výsledky!$BM$3),"",Výsledky!BM17)</f>
        <v>60</v>
      </c>
      <c r="S49" s="256">
        <f>IF(ISBLANK(Výsledky!$BT$3),"",Výsledky!BT17)</f>
        <v>0</v>
      </c>
      <c r="T49" s="256">
        <f>IF(ISBLANK(Výsledky!$CA$3),"",Výsledky!CA17)</f>
        <v>30</v>
      </c>
      <c r="U49" s="256">
        <f>IF(ISBLANK(Výsledky!$CH$3),"",Výsledky!CH17)</f>
        <v>20</v>
      </c>
      <c r="V49" s="256">
        <f>IF(ISBLANK(Výsledky!$CO$3),"",Výsledky!CO17)</f>
        <v>30</v>
      </c>
      <c r="W49" s="256">
        <f>IF(ISBLANK(Výsledky!$CV$3),"",Výsledky!CV17)</f>
        <v>60</v>
      </c>
      <c r="X49" s="256">
        <f>IF(ISBLANK(Výsledky!$DC$3),"",Výsledky!DC17)</f>
        <v>60</v>
      </c>
      <c r="Y49" s="256">
        <f>IF(ISBLANK(Výsledky!$DJ$3),"",Výsledky!DJ17)</f>
        <v>30</v>
      </c>
      <c r="Z49" s="256">
        <f>IF(ISBLANK(Výsledky!$DQ$3),"",Výsledky!DQ17)</f>
        <v>0</v>
      </c>
      <c r="AA49" s="256" t="str">
        <f>IF(ISBLANK(Výsledky!$DX$3),"",Výsledky!DX17)</f>
        <v>-</v>
      </c>
      <c r="AB49" s="256" t="str">
        <f>IF(ISBLANK(Výsledky!$EE$3),"",Výsledky!EE17)</f>
        <v>-</v>
      </c>
      <c r="AC49" s="256">
        <f>IF(ISBLANK(Výsledky!$EL$3),"",Výsledky!EL17)</f>
        <v>0</v>
      </c>
      <c r="AD49" s="256">
        <f>IF(ISBLANK(Výsledky!$ES$3),"",Výsledky!ES17)</f>
        <v>30</v>
      </c>
      <c r="AE49" s="256">
        <f>IF(ISBLANK(Výsledky!$EZ$3),"",Výsledky!EZ17)</f>
        <v>40</v>
      </c>
      <c r="AF49" s="256">
        <f>IF(ISBLANK(Výsledky!$FG$3),"",Výsledky!FG17)</f>
        <v>20</v>
      </c>
      <c r="AG49" s="256">
        <f>IF(ISBLANK(Výsledky!$FN$3),"",Výsledky!FN17)</f>
        <v>60</v>
      </c>
      <c r="AH49" s="256">
        <f>IF(ISBLANK(Výsledky!$FU$3),"",Výsledky!FU17)</f>
        <v>10</v>
      </c>
      <c r="AI49" s="256">
        <f>IF(ISBLANK(Výsledky!$GB$3),"",Výsledky!GB17)</f>
        <v>0</v>
      </c>
      <c r="AJ49" s="256" t="str">
        <f>IF(ISBLANK(Výsledky!$GI$3),"",Výsledky!GI17)</f>
        <v>-</v>
      </c>
      <c r="AK49" s="256">
        <f>IF(ISBLANK(Výsledky!$GP$3),"",Výsledky!GP17)</f>
        <v>0</v>
      </c>
      <c r="AL49" s="256">
        <f>IF(ISBLANK(Výsledky!$GW$3),"",Výsledky!GW17)</f>
        <v>60</v>
      </c>
      <c r="AM49" s="256">
        <f>IF(ISBLANK(Výsledky!$HD$3),"",Výsledky!HD17)</f>
        <v>40</v>
      </c>
      <c r="AN49" s="256">
        <f>IF(ISBLANK(Výsledky!$HK$3),"",Výsledky!HK17)</f>
        <v>0</v>
      </c>
      <c r="AO49" s="256" t="str">
        <f>IF(ISBLANK(Výsledky!$HR$3),"",Výsledky!HR17)</f>
        <v>-</v>
      </c>
      <c r="AP49" s="256">
        <f>IF(ISBLANK(Výsledky!$HY$3),"",Výsledky!HY17)</f>
        <v>40</v>
      </c>
      <c r="AQ49" s="256">
        <f>IF(ISBLANK(Výsledky!$IF$3),"",Výsledky!IF17)</f>
        <v>0</v>
      </c>
      <c r="AR49" s="256">
        <f>IF(ISBLANK(Výsledky!$IM$3),"",Výsledky!IM17)</f>
        <v>40</v>
      </c>
      <c r="AS49" s="256">
        <f>IF(ISBLANK(Výsledky!$IT$3),"",Výsledky!IT17)</f>
        <v>60</v>
      </c>
      <c r="AT49" s="256">
        <f>IF(ISBLANK(Výsledky!$JA$3),"",Výsledky!JA17)</f>
        <v>0</v>
      </c>
      <c r="AU49" s="256">
        <f>IF(ISBLANK(Výsledky!$JH$3),"",Výsledky!JH17)</f>
        <v>40</v>
      </c>
      <c r="AV49" s="256" t="str">
        <f>IF(ISBLANK(Výsledky!$JO$3),"",Výsledky!JO17)</f>
        <v/>
      </c>
      <c r="AW49" s="256">
        <f>IF(ISBLANK(Výsledky!$JV$3),"",Výsledky!JV17)</f>
        <v>20</v>
      </c>
      <c r="AX49" s="256" t="str">
        <f>IF(ISBLANK(Výsledky!$KC$3),"",Výsledky!KC17)</f>
        <v/>
      </c>
      <c r="AY49" s="256">
        <f>IF(ISBLANK(Výsledky!$KJ$3),"",Výsledky!KJ17)</f>
        <v>40</v>
      </c>
      <c r="AZ49" s="256">
        <f>IF(ISBLANK(Výsledky!$KQ$3),"",Výsledky!KQ17)</f>
        <v>0</v>
      </c>
      <c r="BA49" s="256">
        <f>IF(ISBLANK(Výsledky!$KX$3),"",Výsledky!KX17)</f>
        <v>50</v>
      </c>
      <c r="BB49" s="256" t="str">
        <f>IF(ISBLANK(Výsledky!$LE$3),"",Výsledky!LE17)</f>
        <v/>
      </c>
      <c r="BC49" s="256" t="str">
        <f>IF(ISBLANK(Výsledky!$LL$3),"",Výsledky!LL17)</f>
        <v/>
      </c>
      <c r="BD49" s="256" t="str">
        <f>IF(ISBLANK(Výsledky!$LS$3),"",Výsledky!LS17)</f>
        <v/>
      </c>
      <c r="BE49" s="256" t="str">
        <f>IF(ISBLANK(Výsledky!$LZ$3),"",Výsledky!LZ17)</f>
        <v/>
      </c>
      <c r="BF49" s="256" t="str">
        <f>IF(ISBLANK(Výsledky!$MG$3),"",Výsledky!MG17)</f>
        <v/>
      </c>
      <c r="BG49" s="256" t="str">
        <f>IF(ISBLANK(Výsledky!$MN$3),"",Výsledky!MN17)</f>
        <v/>
      </c>
      <c r="BH49" s="256" t="str">
        <f>IF(ISBLANK(Výsledky!$MU$3),"",Výsledky!MU17)</f>
        <v/>
      </c>
      <c r="BI49" s="256" t="str">
        <f>IF(ISBLANK(Výsledky!$NB$3),"",Výsledky!NB17)</f>
        <v/>
      </c>
      <c r="BJ49" s="256" t="str">
        <f>IF(ISBLANK(Výsledky!$NI$3),"",Výsledky!NI17)</f>
        <v/>
      </c>
      <c r="BK49" s="256" t="str">
        <f>IF(ISBLANK(Výsledky!$NP$3),"",Výsledky!NP17)</f>
        <v/>
      </c>
      <c r="BL49" s="256" t="str">
        <f>IF(ISBLANK(Výsledky!$NW$3),"",Výsledky!NW17)</f>
        <v/>
      </c>
      <c r="BM49" s="256" t="str">
        <f>IF(ISBLANK(Výsledky!$OD$3),"",Výsledky!OD17)</f>
        <v/>
      </c>
      <c r="BN49" s="256" t="str">
        <f>IF(ISBLANK(Výsledky!$OK$3),"",Výsledky!OK17)</f>
        <v/>
      </c>
      <c r="BO49" s="256" t="str">
        <f>IF(ISBLANK(Výsledky!$OR$3),"",Výsledky!OR17)</f>
        <v/>
      </c>
      <c r="BP49" s="256" t="str">
        <f>IF(ISBLANK(Výsledky!$OY$3),"",Výsledky!OY17)</f>
        <v/>
      </c>
      <c r="BQ49" s="256" t="str">
        <f>IF(ISBLANK(Výsledky!$PF$3),"",Výsledky!PF17)</f>
        <v/>
      </c>
      <c r="BR49" s="256" t="str">
        <f>IF(ISBLANK(Výsledky!$PM$3),"",Výsledky!PM17)</f>
        <v/>
      </c>
      <c r="BS49" s="256" t="str">
        <f>IF(ISBLANK(Výsledky!$PT$3),"",Výsledky!PT17)</f>
        <v/>
      </c>
      <c r="BT49" s="256" t="str">
        <f>IF(ISBLANK(Výsledky!$QA$3),"",Výsledky!QA17)</f>
        <v/>
      </c>
      <c r="BU49" s="256" t="str">
        <f>IF(ISBLANK(Výsledky!$QH$3),"",Výsledky!QH17)</f>
        <v/>
      </c>
      <c r="BV49" s="256" t="str">
        <f>IF(ISBLANK(Výsledky!$QO$3),"",Výsledky!QO17)</f>
        <v/>
      </c>
      <c r="BW49" s="291" t="str">
        <f>IF(ISBLANK(Výsledky!$QV$3),"",Výsledky!QV17)</f>
        <v/>
      </c>
      <c r="BX49" s="49"/>
      <c r="BY49" s="122"/>
      <c r="BZ49" s="49"/>
      <c r="CA49" s="122"/>
      <c r="CB49" s="371"/>
      <c r="CC49" s="371"/>
      <c r="CD49" s="371"/>
      <c r="CE49" s="371"/>
      <c r="CF49" s="371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>
        <f>IF(ISBLANK(Výsledky!$GI$3),"-",SUM(AN50,AR50,BA50,BF50,BN50,BW50))</f>
        <v>0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>-</v>
      </c>
      <c r="AJ50" s="256" t="str">
        <f>IF(ISBLANK(Výsledky!$GI$3),"",Výsledky!GI80)</f>
        <v>-</v>
      </c>
      <c r="AK50" s="256" t="str">
        <f>IF(ISBLANK(Výsledky!$GP$3),"",Výsledky!GP80)</f>
        <v>-</v>
      </c>
      <c r="AL50" s="256" t="str">
        <f>IF(ISBLANK(Výsledky!$GW$3),"",Výsledky!GW80)</f>
        <v>-</v>
      </c>
      <c r="AM50" s="256" t="str">
        <f>IF(ISBLANK(Výsledky!$HD$3),"",Výsledky!HD80)</f>
        <v>-</v>
      </c>
      <c r="AN50" s="256" t="str">
        <f>IF(ISBLANK(Výsledky!$HK$3),"",Výsledky!HK80)</f>
        <v>-</v>
      </c>
      <c r="AO50" s="256" t="str">
        <f>IF(ISBLANK(Výsledky!$HR$3),"",Výsledky!HR80)</f>
        <v>-</v>
      </c>
      <c r="AP50" s="256" t="str">
        <f>IF(ISBLANK(Výsledky!$HY$3),"",Výsledky!HY80)</f>
        <v>-</v>
      </c>
      <c r="AQ50" s="256" t="str">
        <f>IF(ISBLANK(Výsledky!$IF$3),"",Výsledky!IF80)</f>
        <v>-</v>
      </c>
      <c r="AR50" s="256" t="str">
        <f>IF(ISBLANK(Výsledky!$IM$3),"",Výsledky!IM80)</f>
        <v>-</v>
      </c>
      <c r="AS50" s="256" t="str">
        <f>IF(ISBLANK(Výsledky!$IT$3),"",Výsledky!IT80)</f>
        <v>-</v>
      </c>
      <c r="AT50" s="256" t="str">
        <f>IF(ISBLANK(Výsledky!$JA$3),"",Výsledky!JA80)</f>
        <v>-</v>
      </c>
      <c r="AU50" s="256" t="str">
        <f>IF(ISBLANK(Výsledky!$JH$3),"",Výsledky!JH80)</f>
        <v>-</v>
      </c>
      <c r="AV50" s="256" t="str">
        <f>IF(ISBLANK(Výsledky!$JO$3),"",Výsledky!JO80)</f>
        <v/>
      </c>
      <c r="AW50" s="256" t="str">
        <f>IF(ISBLANK(Výsledky!$JV$3),"",Výsledky!JV80)</f>
        <v>-</v>
      </c>
      <c r="AX50" s="256" t="str">
        <f>IF(ISBLANK(Výsledky!$KC$3),"",Výsledky!KC80)</f>
        <v/>
      </c>
      <c r="AY50" s="256" t="str">
        <f>IF(ISBLANK(Výsledky!$KJ$3),"",Výsledky!KJ80)</f>
        <v>-</v>
      </c>
      <c r="AZ50" s="256" t="str">
        <f>IF(ISBLANK(Výsledky!$KQ$3),"",Výsledky!KQ80)</f>
        <v>-</v>
      </c>
      <c r="BA50" s="256" t="str">
        <f>IF(ISBLANK(Výsledky!$KX$3),"",Výsledky!KX80)</f>
        <v>-</v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1"/>
      <c r="CC50" s="371"/>
      <c r="CD50" s="371"/>
      <c r="CE50" s="371"/>
      <c r="CF50" s="371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137</v>
      </c>
      <c r="C51" s="53">
        <f>Tipy!A73</f>
        <v>41</v>
      </c>
      <c r="D51" s="242" t="str">
        <f>IF(Tipy!B73="","",Tipy!B73)</f>
        <v>Viliam Virgala</v>
      </c>
      <c r="E51" s="51">
        <f>SUM(F51:J51)</f>
        <v>890</v>
      </c>
      <c r="F51" s="246">
        <f>IF(ISBLANK(Výsledky!$I$3),"-",SUM(K51:O51,Q51,S51,U51,V51,X51,Z51,AB51,AC51,AE51:AG51,AI51,AK51:AM51,AP51,AS51:AU51,AW51,AY51,BB51,BD51,BG51:BJ51,BL51,BO51,BP51,BR51,BT51,BU51))</f>
        <v>510</v>
      </c>
      <c r="G51" s="267">
        <f>IF(ISBLANK(Výsledky!$AY$3),"-",SUM(P51,T51,W51,AA51,AD51,AH51,AV51,AX51,BC51,BE51,BK51,BM51,BQ51,BS51,BV51))</f>
        <v>110</v>
      </c>
      <c r="H51" s="268">
        <f>IF(ISBLANK(Výsledky!$BM$3),"-",SUM(R51,Y51,AJ51,AO51,AQ51,AZ51))</f>
        <v>120</v>
      </c>
      <c r="I51" s="247">
        <f>IF(ISBLANK(Výsledky!$GI$3),"-",SUM(AN51,AR51,BA51,BF51,BN51,BW51))</f>
        <v>150</v>
      </c>
      <c r="J51" s="262" t="str">
        <f>IF(ISBLANK(Výsledky!$I$3),"",Výsledky!I77)</f>
        <v>-</v>
      </c>
      <c r="K51" s="265">
        <f>IF(ISBLANK(Výsledky!$P$3),"",Výsledky!P79)</f>
        <v>0</v>
      </c>
      <c r="L51" s="266">
        <f>IF(ISBLANK(Výsledky!$W$3),"",Výsledky!W79)</f>
        <v>20</v>
      </c>
      <c r="M51" s="256">
        <f>IF(ISBLANK(Výsledky!$AD$3),"",Výsledky!AD79)</f>
        <v>60</v>
      </c>
      <c r="N51" s="256">
        <f>IF(ISBLANK(Výsledky!$AK$3),"",Výsledky!AK79)</f>
        <v>20</v>
      </c>
      <c r="O51" s="256">
        <f>IF(ISBLANK(Výsledky!$AR$3),"",Výsledky!AR79)</f>
        <v>40</v>
      </c>
      <c r="P51" s="256">
        <f>IF(ISBLANK(Výsledky!$AY$3),"",Výsledky!AY79)</f>
        <v>40</v>
      </c>
      <c r="Q51" s="256">
        <f>IF(ISBLANK(Výsledky!$BF$3),"",Výsledky!BF79)</f>
        <v>60</v>
      </c>
      <c r="R51" s="256">
        <f>IF(ISBLANK(Výsledky!$BM$3),"",Výsledky!BM79)</f>
        <v>20</v>
      </c>
      <c r="S51" s="256">
        <f>IF(ISBLANK(Výsledky!$BT$3),"",Výsledky!BT79)</f>
        <v>0</v>
      </c>
      <c r="T51" s="256">
        <f>IF(ISBLANK(Výsledky!$CA$3),"",Výsledky!CA79)</f>
        <v>30</v>
      </c>
      <c r="U51" s="256">
        <f>IF(ISBLANK(Výsledky!$CH$3),"",Výsledky!CH79)</f>
        <v>0</v>
      </c>
      <c r="V51" s="256">
        <f>IF(ISBLANK(Výsledky!$CO$3),"",Výsledky!CO79)</f>
        <v>30</v>
      </c>
      <c r="W51" s="256">
        <f>IF(ISBLANK(Výsledky!$CV$3),"",Výsledky!CV79)</f>
        <v>40</v>
      </c>
      <c r="X51" s="256">
        <f>IF(ISBLANK(Výsledky!$DC$3),"",Výsledky!DC79)</f>
        <v>40</v>
      </c>
      <c r="Y51" s="256">
        <f>IF(ISBLANK(Výsledky!$DJ$3),"",Výsledky!DJ79)</f>
        <v>60</v>
      </c>
      <c r="Z51" s="256">
        <f>IF(ISBLANK(Výsledky!$DQ$3),"",Výsledky!DQ79)</f>
        <v>0</v>
      </c>
      <c r="AA51" s="256" t="str">
        <f>IF(ISBLANK(Výsledky!$DX$3),"",Výsledky!DX79)</f>
        <v>-</v>
      </c>
      <c r="AB51" s="256" t="str">
        <f>IF(ISBLANK(Výsledky!$EE$3),"",Výsledky!EE79)</f>
        <v>-</v>
      </c>
      <c r="AC51" s="256" t="str">
        <f>IF(ISBLANK(Výsledky!$EL$3),"",Výsledky!EL79)</f>
        <v>-</v>
      </c>
      <c r="AD51" s="256" t="str">
        <f>IF(ISBLANK(Výsledky!$ES$3),"",Výsledky!ES79)</f>
        <v>-</v>
      </c>
      <c r="AE51" s="256" t="str">
        <f>IF(ISBLANK(Výsledky!$EZ$3),"",Výsledky!EZ79)</f>
        <v>-</v>
      </c>
      <c r="AF51" s="256" t="str">
        <f>IF(ISBLANK(Výsledky!$FG$3),"",Výsledky!FG79)</f>
        <v>-</v>
      </c>
      <c r="AG51" s="256" t="str">
        <f>IF(ISBLANK(Výsledky!$FN$3),"",Výsledky!FN79)</f>
        <v>-</v>
      </c>
      <c r="AH51" s="256" t="str">
        <f>IF(ISBLANK(Výsledky!$FU$3),"",Výsledky!FU79)</f>
        <v>-</v>
      </c>
      <c r="AI51" s="256" t="str">
        <f>IF(ISBLANK(Výsledky!$GB$3),"",Výsledky!GB79)</f>
        <v>-</v>
      </c>
      <c r="AJ51" s="256" t="str">
        <f>IF(ISBLANK(Výsledky!$GI$3),"",Výsledky!GI79)</f>
        <v>-</v>
      </c>
      <c r="AK51" s="256" t="str">
        <f>IF(ISBLANK(Výsledky!$GP$3),"",Výsledky!GP79)</f>
        <v>-</v>
      </c>
      <c r="AL51" s="256" t="str">
        <f>IF(ISBLANK(Výsledky!$GW$3),"",Výsledky!GW79)</f>
        <v>-</v>
      </c>
      <c r="AM51" s="256">
        <f>IF(ISBLANK(Výsledky!$HD$3),"",Výsledky!HD79)</f>
        <v>80</v>
      </c>
      <c r="AN51" s="256">
        <f>IF(ISBLANK(Výsledky!$HK$3),"",Výsledky!HK79)</f>
        <v>30</v>
      </c>
      <c r="AO51" s="256">
        <f>IF(ISBLANK(Výsledky!$HR$3),"",Výsledky!HR79)</f>
        <v>40</v>
      </c>
      <c r="AP51" s="256">
        <f>IF(ISBLANK(Výsledky!$HY$3),"",Výsledky!HY79)</f>
        <v>40</v>
      </c>
      <c r="AQ51" s="256">
        <f>IF(ISBLANK(Výsledky!$IF$3),"",Výsledky!IF79)</f>
        <v>0</v>
      </c>
      <c r="AR51" s="256">
        <f>IF(ISBLANK(Výsledky!$IM$3),"",Výsledky!IM79)</f>
        <v>90</v>
      </c>
      <c r="AS51" s="256">
        <f>IF(ISBLANK(Výsledky!$IT$3),"",Výsledky!IT79)</f>
        <v>20</v>
      </c>
      <c r="AT51" s="256">
        <f>IF(ISBLANK(Výsledky!$JA$3),"",Výsledky!JA79)</f>
        <v>0</v>
      </c>
      <c r="AU51" s="256">
        <f>IF(ISBLANK(Výsledky!$JH$3),"",Výsledky!JH79)</f>
        <v>40</v>
      </c>
      <c r="AV51" s="256" t="str">
        <f>IF(ISBLANK(Výsledky!$JO$3),"",Výsledky!JO79)</f>
        <v/>
      </c>
      <c r="AW51" s="256">
        <f>IF(ISBLANK(Výsledky!$JV$3),"",Výsledky!JV79)</f>
        <v>20</v>
      </c>
      <c r="AX51" s="256" t="str">
        <f>IF(ISBLANK(Výsledky!$KC$3),"",Výsledky!KC79)</f>
        <v/>
      </c>
      <c r="AY51" s="256">
        <f>IF(ISBLANK(Výsledky!$KJ$3),"",Výsledky!KJ79)</f>
        <v>40</v>
      </c>
      <c r="AZ51" s="256">
        <f>IF(ISBLANK(Výsledky!$KQ$3),"",Výsledky!KQ79)</f>
        <v>0</v>
      </c>
      <c r="BA51" s="256">
        <f>IF(ISBLANK(Výsledky!$KX$3),"",Výsledky!KX79)</f>
        <v>30</v>
      </c>
      <c r="BB51" s="256" t="str">
        <f>IF(ISBLANK(Výsledky!$LE$3),"",Výsledky!LE79)</f>
        <v/>
      </c>
      <c r="BC51" s="256" t="str">
        <f>IF(ISBLANK(Výsledky!$LL$3),"",Výsledky!LL79)</f>
        <v/>
      </c>
      <c r="BD51" s="256" t="str">
        <f>IF(ISBLANK(Výsledky!$LS$3),"",Výsledky!LS79)</f>
        <v/>
      </c>
      <c r="BE51" s="256" t="str">
        <f>IF(ISBLANK(Výsledky!$LZ$3),"",Výsledky!LZ79)</f>
        <v/>
      </c>
      <c r="BF51" s="256" t="str">
        <f>IF(ISBLANK(Výsledky!$MG$3),"",Výsledky!MG79)</f>
        <v/>
      </c>
      <c r="BG51" s="256" t="str">
        <f>IF(ISBLANK(Výsledky!$MN$3),"",Výsledky!MN79)</f>
        <v/>
      </c>
      <c r="BH51" s="256" t="str">
        <f>IF(ISBLANK(Výsledky!$MU$3),"",Výsledky!MU79)</f>
        <v/>
      </c>
      <c r="BI51" s="256" t="str">
        <f>IF(ISBLANK(Výsledky!$NB$3),"",Výsledky!NB79)</f>
        <v/>
      </c>
      <c r="BJ51" s="256" t="str">
        <f>IF(ISBLANK(Výsledky!$NI$3),"",Výsledky!NI79)</f>
        <v/>
      </c>
      <c r="BK51" s="256" t="str">
        <f>IF(ISBLANK(Výsledky!$NP$3),"",Výsledky!NP79)</f>
        <v/>
      </c>
      <c r="BL51" s="256" t="str">
        <f>IF(ISBLANK(Výsledky!$NW$3),"",Výsledky!NW79)</f>
        <v/>
      </c>
      <c r="BM51" s="256" t="str">
        <f>IF(ISBLANK(Výsledky!$OD$3),"",Výsledky!OD79)</f>
        <v/>
      </c>
      <c r="BN51" s="256" t="str">
        <f>IF(ISBLANK(Výsledky!$OK$3),"",Výsledky!OK79)</f>
        <v/>
      </c>
      <c r="BO51" s="256" t="str">
        <f>IF(ISBLANK(Výsledky!$OR$3),"",Výsledky!OR79)</f>
        <v/>
      </c>
      <c r="BP51" s="256" t="str">
        <f>IF(ISBLANK(Výsledky!$OY$3),"",Výsledky!OY79)</f>
        <v/>
      </c>
      <c r="BQ51" s="256" t="str">
        <f>IF(ISBLANK(Výsledky!$PF$3),"",Výsledky!PF79)</f>
        <v/>
      </c>
      <c r="BR51" s="256" t="str">
        <f>IF(ISBLANK(Výsledky!$PM$3),"",Výsledky!PM79)</f>
        <v/>
      </c>
      <c r="BS51" s="256" t="str">
        <f>IF(ISBLANK(Výsledky!$PT$3),"",Výsledky!PT79)</f>
        <v/>
      </c>
      <c r="BT51" s="256" t="str">
        <f>IF(ISBLANK(Výsledky!$QA$3),"",Výsledky!QA79)</f>
        <v/>
      </c>
      <c r="BU51" s="256" t="str">
        <f>IF(ISBLANK(Výsledky!$QH$3),"",Výsledky!QH79)</f>
        <v/>
      </c>
      <c r="BV51" s="256" t="str">
        <f>IF(ISBLANK(Výsledky!$QO$3),"",Výsledky!QO79)</f>
        <v/>
      </c>
      <c r="BW51" s="291" t="str">
        <f>IF(ISBLANK(Výsledky!$QV$3),"",Výsledky!QV79)</f>
        <v/>
      </c>
      <c r="BX51" s="49"/>
      <c r="BY51" s="122"/>
      <c r="BZ51" s="49"/>
      <c r="CA51" s="122"/>
      <c r="CB51" s="371"/>
      <c r="CC51" s="371"/>
      <c r="CD51" s="371"/>
      <c r="CE51" s="371"/>
      <c r="CF51" s="371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138</v>
      </c>
      <c r="C52" s="53">
        <f>Tipy!A67</f>
        <v>69</v>
      </c>
      <c r="D52" s="242" t="str">
        <f>IF(Tipy!B67="","",Tipy!B67)</f>
        <v>Striga</v>
      </c>
      <c r="E52" s="51">
        <f>SUM(F52:J52)</f>
        <v>880</v>
      </c>
      <c r="F52" s="246">
        <f>IF(ISBLANK(Výsledky!$I$3),"-",SUM(K52:O52,Q52,S52,U52,V52,X52,Z52,AB52,AC52,AE52:AG52,AI52,AK52:AM52,AP52,AS52:AU52,AW52,AY52,BB52,BD52,BG52:BJ52,BL52,BO52,BP52,BR52,BT52,BU52))</f>
        <v>650</v>
      </c>
      <c r="G52" s="267">
        <f>IF(ISBLANK(Výsledky!$AY$3),"-",SUM(P52,T52,W52,AA52,AD52,AH52,AV52,AX52,BC52,BE52,BK52,BM52,BQ52,BS52,BV52))</f>
        <v>150</v>
      </c>
      <c r="H52" s="268">
        <f>IF(ISBLANK(Výsledky!$BM$3),"-",SUM(R52,Y52,AJ52,AO52,AQ52,AZ52))</f>
        <v>60</v>
      </c>
      <c r="I52" s="247">
        <f>IF(ISBLANK(Výsledky!$GI$3),"-",SUM(AN52,AR52,BA52,BF52,BN52,BW52))</f>
        <v>20</v>
      </c>
      <c r="J52" s="262" t="str">
        <f>IF(ISBLANK(Výsledky!$I$3),"",Výsledky!I73)</f>
        <v>-</v>
      </c>
      <c r="K52" s="265">
        <f>IF(ISBLANK(Výsledky!$P$3),"",Výsledky!P73)</f>
        <v>0</v>
      </c>
      <c r="L52" s="266">
        <f>IF(ISBLANK(Výsledky!$W$3),"",Výsledky!W73)</f>
        <v>20</v>
      </c>
      <c r="M52" s="256">
        <f>IF(ISBLANK(Výsledky!$AD$3),"",Výsledky!AD73)</f>
        <v>10</v>
      </c>
      <c r="N52" s="256" t="str">
        <f>IF(ISBLANK(Výsledky!$AK$3),"",Výsledky!AK73)</f>
        <v>-</v>
      </c>
      <c r="O52" s="256">
        <f>IF(ISBLANK(Výsledky!$AR$3),"",Výsledky!AR73)</f>
        <v>30</v>
      </c>
      <c r="P52" s="256" t="str">
        <f>IF(ISBLANK(Výsledky!$AY$3),"",Výsledky!AY73)</f>
        <v>-</v>
      </c>
      <c r="Q52" s="256">
        <f>IF(ISBLANK(Výsledky!$BF$3),"",Výsledky!BF73)</f>
        <v>40</v>
      </c>
      <c r="R52" s="256" t="str">
        <f>IF(ISBLANK(Výsledky!$BM$3),"",Výsledky!BM73)</f>
        <v>-</v>
      </c>
      <c r="S52" s="256">
        <f>IF(ISBLANK(Výsledky!$BT$3),"",Výsledky!BT73)</f>
        <v>0</v>
      </c>
      <c r="T52" s="256">
        <f>IF(ISBLANK(Výsledky!$CA$3),"",Výsledky!CA73)</f>
        <v>20</v>
      </c>
      <c r="U52" s="256">
        <f>IF(ISBLANK(Výsledky!$CH$3),"",Výsledky!CH73)</f>
        <v>60</v>
      </c>
      <c r="V52" s="256">
        <f>IF(ISBLANK(Výsledky!$CO$3),"",Výsledky!CO73)</f>
        <v>80</v>
      </c>
      <c r="W52" s="256">
        <f>IF(ISBLANK(Výsledky!$CV$3),"",Výsledky!CV73)</f>
        <v>60</v>
      </c>
      <c r="X52" s="256">
        <f>IF(ISBLANK(Výsledky!$DC$3),"",Výsledky!DC73)</f>
        <v>30</v>
      </c>
      <c r="Y52" s="256">
        <f>IF(ISBLANK(Výsledky!$DJ$3),"",Výsledky!DJ73)</f>
        <v>20</v>
      </c>
      <c r="Z52" s="256">
        <f>IF(ISBLANK(Výsledky!$DQ$3),"",Výsledky!DQ73)</f>
        <v>0</v>
      </c>
      <c r="AA52" s="256">
        <f>IF(ISBLANK(Výsledky!$DX$3),"",Výsledky!DX73)</f>
        <v>0</v>
      </c>
      <c r="AB52" s="256">
        <f>IF(ISBLANK(Výsledky!$EE$3),"",Výsledky!EE73)</f>
        <v>70</v>
      </c>
      <c r="AC52" s="256">
        <f>IF(ISBLANK(Výsledky!$EL$3),"",Výsledky!EL73)</f>
        <v>60</v>
      </c>
      <c r="AD52" s="256">
        <f>IF(ISBLANK(Výsledky!$ES$3),"",Výsledky!ES73)</f>
        <v>40</v>
      </c>
      <c r="AE52" s="256">
        <f>IF(ISBLANK(Výsledky!$EZ$3),"",Výsledky!EZ73)</f>
        <v>20</v>
      </c>
      <c r="AF52" s="256">
        <f>IF(ISBLANK(Výsledky!$FG$3),"",Výsledky!FG73)</f>
        <v>20</v>
      </c>
      <c r="AG52" s="256">
        <f>IF(ISBLANK(Výsledky!$FN$3),"",Výsledky!FN73)</f>
        <v>80</v>
      </c>
      <c r="AH52" s="256">
        <f>IF(ISBLANK(Výsledky!$FU$3),"",Výsledky!FU73)</f>
        <v>30</v>
      </c>
      <c r="AI52" s="256">
        <f>IF(ISBLANK(Výsledky!$GB$3),"",Výsledky!GB73)</f>
        <v>0</v>
      </c>
      <c r="AJ52" s="256">
        <f>IF(ISBLANK(Výsledky!$GI$3),"",Výsledky!GI73)</f>
        <v>20</v>
      </c>
      <c r="AK52" s="256">
        <f>IF(ISBLANK(Výsledky!$GP$3),"",Výsledky!GP73)</f>
        <v>0</v>
      </c>
      <c r="AL52" s="256">
        <f>IF(ISBLANK(Výsledky!$GW$3),"",Výsledky!GW73)</f>
        <v>30</v>
      </c>
      <c r="AM52" s="256">
        <f>IF(ISBLANK(Výsledky!$HD$3),"",Výsledky!HD73)</f>
        <v>60</v>
      </c>
      <c r="AN52" s="256">
        <f>IF(ISBLANK(Výsledky!$HK$3),"",Výsledky!HK73)</f>
        <v>20</v>
      </c>
      <c r="AO52" s="256">
        <f>IF(ISBLANK(Výsledky!$HR$3),"",Výsledky!HR73)</f>
        <v>20</v>
      </c>
      <c r="AP52" s="256" t="str">
        <f>IF(ISBLANK(Výsledky!$HY$3),"",Výsledky!HY73)</f>
        <v>-</v>
      </c>
      <c r="AQ52" s="256">
        <f>IF(ISBLANK(Výsledky!$IF$3),"",Výsledky!IF73)</f>
        <v>0</v>
      </c>
      <c r="AR52" s="256" t="str">
        <f>IF(ISBLANK(Výsledky!$IM$3),"",Výsledky!IM73)</f>
        <v>-</v>
      </c>
      <c r="AS52" s="256">
        <f>IF(ISBLANK(Výsledky!$IT$3),"",Výsledky!IT73)</f>
        <v>40</v>
      </c>
      <c r="AT52" s="256">
        <f>IF(ISBLANK(Výsledky!$JA$3),"",Výsledky!JA73)</f>
        <v>0</v>
      </c>
      <c r="AU52" s="256" t="str">
        <f>IF(ISBLANK(Výsledky!$JH$3),"",Výsledky!JH73)</f>
        <v>-</v>
      </c>
      <c r="AV52" s="256" t="str">
        <f>IF(ISBLANK(Výsledky!$JO$3),"",Výsledky!JO73)</f>
        <v/>
      </c>
      <c r="AW52" s="256" t="str">
        <f>IF(ISBLANK(Výsledky!$JV$3),"",Výsledky!JV73)</f>
        <v>-</v>
      </c>
      <c r="AX52" s="256" t="str">
        <f>IF(ISBLANK(Výsledky!$KC$3),"",Výsledky!KC73)</f>
        <v/>
      </c>
      <c r="AY52" s="256" t="str">
        <f>IF(ISBLANK(Výsledky!$KJ$3),"",Výsledky!KJ73)</f>
        <v>-</v>
      </c>
      <c r="AZ52" s="256" t="str">
        <f>IF(ISBLANK(Výsledky!$KQ$3),"",Výsledky!KQ73)</f>
        <v>-</v>
      </c>
      <c r="BA52" s="256" t="str">
        <f>IF(ISBLANK(Výsledky!$KX$3),"",Výsledky!KX73)</f>
        <v>-</v>
      </c>
      <c r="BB52" s="256" t="str">
        <f>IF(ISBLANK(Výsledky!$LE$3),"",Výsledky!LE73)</f>
        <v/>
      </c>
      <c r="BC52" s="256" t="str">
        <f>IF(ISBLANK(Výsledky!$LL$3),"",Výsledky!LL73)</f>
        <v/>
      </c>
      <c r="BD52" s="256" t="str">
        <f>IF(ISBLANK(Výsledky!$LS$3),"",Výsledky!LS73)</f>
        <v/>
      </c>
      <c r="BE52" s="256" t="str">
        <f>IF(ISBLANK(Výsledky!$LZ$3),"",Výsledky!LZ73)</f>
        <v/>
      </c>
      <c r="BF52" s="256" t="str">
        <f>IF(ISBLANK(Výsledky!$MG$3),"",Výsledky!MG73)</f>
        <v/>
      </c>
      <c r="BG52" s="256" t="str">
        <f>IF(ISBLANK(Výsledky!$MN$3),"",Výsledky!MN73)</f>
        <v/>
      </c>
      <c r="BH52" s="256" t="str">
        <f>IF(ISBLANK(Výsledky!$MU$3),"",Výsledky!MU73)</f>
        <v/>
      </c>
      <c r="BI52" s="256" t="str">
        <f>IF(ISBLANK(Výsledky!$NB$3),"",Výsledky!NB73)</f>
        <v/>
      </c>
      <c r="BJ52" s="256" t="str">
        <f>IF(ISBLANK(Výsledky!$NI$3),"",Výsledky!NI73)</f>
        <v/>
      </c>
      <c r="BK52" s="256" t="str">
        <f>IF(ISBLANK(Výsledky!$NP$3),"",Výsledky!NP73)</f>
        <v/>
      </c>
      <c r="BL52" s="256" t="str">
        <f>IF(ISBLANK(Výsledky!$NW$3),"",Výsledky!NW73)</f>
        <v/>
      </c>
      <c r="BM52" s="256" t="str">
        <f>IF(ISBLANK(Výsledky!$OD$3),"",Výsledky!OD73)</f>
        <v/>
      </c>
      <c r="BN52" s="256" t="str">
        <f>IF(ISBLANK(Výsledky!$OK$3),"",Výsledky!OK73)</f>
        <v/>
      </c>
      <c r="BO52" s="256" t="str">
        <f>IF(ISBLANK(Výsledky!$OR$3),"",Výsledky!OR73)</f>
        <v/>
      </c>
      <c r="BP52" s="256" t="str">
        <f>IF(ISBLANK(Výsledky!$OY$3),"",Výsledky!OY73)</f>
        <v/>
      </c>
      <c r="BQ52" s="256" t="str">
        <f>IF(ISBLANK(Výsledky!$PF$3),"",Výsledky!PF73)</f>
        <v/>
      </c>
      <c r="BR52" s="256" t="str">
        <f>IF(ISBLANK(Výsledky!$PM$3),"",Výsledky!PM73)</f>
        <v/>
      </c>
      <c r="BS52" s="256" t="str">
        <f>IF(ISBLANK(Výsledky!$PT$3),"",Výsledky!PT73)</f>
        <v/>
      </c>
      <c r="BT52" s="256" t="str">
        <f>IF(ISBLANK(Výsledky!$QA$3),"",Výsledky!QA73)</f>
        <v/>
      </c>
      <c r="BU52" s="256" t="str">
        <f>IF(ISBLANK(Výsledky!$QH$3),"",Výsledky!QH73)</f>
        <v/>
      </c>
      <c r="BV52" s="256" t="str">
        <f>IF(ISBLANK(Výsledky!$QO$3),"",Výsledky!QO73)</f>
        <v/>
      </c>
      <c r="BW52" s="291" t="str">
        <f>IF(ISBLANK(Výsledky!$QV$3),"",Výsledky!QV73)</f>
        <v/>
      </c>
      <c r="BX52" s="122"/>
      <c r="BY52" s="122"/>
      <c r="BZ52" s="49"/>
      <c r="CA52" s="122"/>
      <c r="CB52" s="371"/>
      <c r="CC52" s="371"/>
      <c r="CD52" s="371"/>
      <c r="CE52" s="371"/>
      <c r="CF52" s="371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139</v>
      </c>
      <c r="C53" s="53">
        <f>Tipy!A31</f>
        <v>51</v>
      </c>
      <c r="D53" s="242" t="str">
        <f>IF(Tipy!B31="","",Tipy!B31)</f>
        <v>kwop</v>
      </c>
      <c r="E53" s="51">
        <f>SUM(F53:J53)</f>
        <v>870</v>
      </c>
      <c r="F53" s="246">
        <f>IF(ISBLANK(Výsledky!$I$3),"-",SUM(K53:O53,Q53,S53,U53,V53,X53,Z53,AB53,AC53,AE53:AG53,AI53,AK53:AM53,AP53,AS53:AU53,AW53,AY53,BB53,BD53,BG53:BJ53,BL53,BO53,BP53,BR53,BT53,BU53))</f>
        <v>430</v>
      </c>
      <c r="G53" s="267">
        <f>IF(ISBLANK(Výsledky!$AY$3),"-",SUM(P53,T53,W53,AA53,AD53,AH53,AV53,AX53,BC53,BE53,BK53,BM53,BQ53,BS53,BV53))</f>
        <v>180</v>
      </c>
      <c r="H53" s="268">
        <f>IF(ISBLANK(Výsledky!$BM$3),"-",SUM(R53,Y53,AJ53,AO53,AQ53,AZ53))</f>
        <v>190</v>
      </c>
      <c r="I53" s="247">
        <f>IF(ISBLANK(Výsledky!$GI$3),"-",SUM(AN53,AR53,BA53,BF53,BN53,BW53))</f>
        <v>70</v>
      </c>
      <c r="J53" s="262" t="str">
        <f>IF(ISBLANK(Výsledky!$I$3),"",Výsledky!I37)</f>
        <v>-</v>
      </c>
      <c r="K53" s="265">
        <f>IF(ISBLANK(Výsledky!$P$3),"",Výsledky!P37)</f>
        <v>40</v>
      </c>
      <c r="L53" s="266">
        <f>IF(ISBLANK(Výsledky!$W$3),"",Výsledky!W37)</f>
        <v>20</v>
      </c>
      <c r="M53" s="256" t="str">
        <f>IF(ISBLANK(Výsledky!$AD$3),"",Výsledky!AD37)</f>
        <v>-</v>
      </c>
      <c r="N53" s="256">
        <f>IF(ISBLANK(Výsledky!$AK$3),"",Výsledky!AK37)</f>
        <v>0</v>
      </c>
      <c r="O53" s="256">
        <f>IF(ISBLANK(Výsledky!$AR$3),"",Výsledky!AR37)</f>
        <v>30</v>
      </c>
      <c r="P53" s="256">
        <f>IF(ISBLANK(Výsledky!$AY$3),"",Výsledky!AY37)</f>
        <v>50</v>
      </c>
      <c r="Q53" s="256">
        <f>IF(ISBLANK(Výsledky!$BF$3),"",Výsledky!BF37)</f>
        <v>50</v>
      </c>
      <c r="R53" s="256">
        <f>IF(ISBLANK(Výsledky!$BM$3),"",Výsledky!BM37)</f>
        <v>70</v>
      </c>
      <c r="S53" s="256">
        <f>IF(ISBLANK(Výsledky!$BT$3),"",Výsledky!BT37)</f>
        <v>0</v>
      </c>
      <c r="T53" s="256" t="str">
        <f>IF(ISBLANK(Výsledky!$CA$3),"",Výsledky!CA37)</f>
        <v>-</v>
      </c>
      <c r="U53" s="256">
        <f>IF(ISBLANK(Výsledky!$CH$3),"",Výsledky!CH37)</f>
        <v>0</v>
      </c>
      <c r="V53" s="256">
        <f>IF(ISBLANK(Výsledky!$CO$3),"",Výsledky!CO37)</f>
        <v>40</v>
      </c>
      <c r="W53" s="256">
        <f>IF(ISBLANK(Výsledky!$CV$3),"",Výsledky!CV37)</f>
        <v>20</v>
      </c>
      <c r="X53" s="256">
        <f>IF(ISBLANK(Výsledky!$DC$3),"",Výsledky!DC37)</f>
        <v>40</v>
      </c>
      <c r="Y53" s="256">
        <f>IF(ISBLANK(Výsledky!$DJ$3),"",Výsledky!DJ37)</f>
        <v>20</v>
      </c>
      <c r="Z53" s="256">
        <f>IF(ISBLANK(Výsledky!$DQ$3),"",Výsledky!DQ37)</f>
        <v>0</v>
      </c>
      <c r="AA53" s="256">
        <f>IF(ISBLANK(Výsledky!$DX$3),"",Výsledky!DX37)</f>
        <v>0</v>
      </c>
      <c r="AB53" s="256">
        <f>IF(ISBLANK(Výsledky!$EE$3),"",Výsledky!EE37)</f>
        <v>50</v>
      </c>
      <c r="AC53" s="256" t="str">
        <f>IF(ISBLANK(Výsledky!$EL$3),"",Výsledky!EL37)</f>
        <v>-</v>
      </c>
      <c r="AD53" s="256">
        <f>IF(ISBLANK(Výsledky!$ES$3),"",Výsledky!ES37)</f>
        <v>50</v>
      </c>
      <c r="AE53" s="256">
        <f>IF(ISBLANK(Výsledky!$EZ$3),"",Výsledky!EZ37)</f>
        <v>20</v>
      </c>
      <c r="AF53" s="256">
        <f>IF(ISBLANK(Výsledky!$FG$3),"",Výsledky!FG37)</f>
        <v>40</v>
      </c>
      <c r="AG53" s="256" t="str">
        <f>IF(ISBLANK(Výsledky!$FN$3),"",Výsledky!FN37)</f>
        <v>-</v>
      </c>
      <c r="AH53" s="256">
        <f>IF(ISBLANK(Výsledky!$FU$3),"",Výsledky!FU37)</f>
        <v>60</v>
      </c>
      <c r="AI53" s="256" t="str">
        <f>IF(ISBLANK(Výsledky!$GB$3),"",Výsledky!GB37)</f>
        <v>-</v>
      </c>
      <c r="AJ53" s="256">
        <f>IF(ISBLANK(Výsledky!$GI$3),"",Výsledky!GI37)</f>
        <v>20</v>
      </c>
      <c r="AK53" s="256" t="str">
        <f>IF(ISBLANK(Výsledky!$GP$3),"",Výsledky!GP37)</f>
        <v>-</v>
      </c>
      <c r="AL53" s="256">
        <f>IF(ISBLANK(Výsledky!$GW$3),"",Výsledky!GW37)</f>
        <v>20</v>
      </c>
      <c r="AM53" s="256" t="str">
        <f>IF(ISBLANK(Výsledky!$HD$3),"",Výsledky!HD37)</f>
        <v>-</v>
      </c>
      <c r="AN53" s="256" t="str">
        <f>IF(ISBLANK(Výsledky!$HK$3),"",Výsledky!HK37)</f>
        <v>-</v>
      </c>
      <c r="AO53" s="256">
        <f>IF(ISBLANK(Výsledky!$HR$3),"",Výsledky!HR37)</f>
        <v>80</v>
      </c>
      <c r="AP53" s="256">
        <f>IF(ISBLANK(Výsledky!$HY$3),"",Výsledky!HY37)</f>
        <v>0</v>
      </c>
      <c r="AQ53" s="256">
        <f>IF(ISBLANK(Výsledky!$IF$3),"",Výsledky!IF37)</f>
        <v>0</v>
      </c>
      <c r="AR53" s="256">
        <f>IF(ISBLANK(Výsledky!$IM$3),"",Výsledky!IM37)</f>
        <v>70</v>
      </c>
      <c r="AS53" s="256">
        <f>IF(ISBLANK(Výsledky!$IT$3),"",Výsledky!IT37)</f>
        <v>30</v>
      </c>
      <c r="AT53" s="256">
        <f>IF(ISBLANK(Výsledky!$JA$3),"",Výsledky!JA37)</f>
        <v>0</v>
      </c>
      <c r="AU53" s="256" t="str">
        <f>IF(ISBLANK(Výsledky!$JH$3),"",Výsledky!JH37)</f>
        <v>-</v>
      </c>
      <c r="AV53" s="256" t="str">
        <f>IF(ISBLANK(Výsledky!$JO$3),"",Výsledky!JO37)</f>
        <v/>
      </c>
      <c r="AW53" s="256" t="str">
        <f>IF(ISBLANK(Výsledky!$JV$3),"",Výsledky!JV37)</f>
        <v>-</v>
      </c>
      <c r="AX53" s="256" t="str">
        <f>IF(ISBLANK(Výsledky!$KC$3),"",Výsledky!KC37)</f>
        <v/>
      </c>
      <c r="AY53" s="256">
        <f>IF(ISBLANK(Výsledky!$KJ$3),"",Výsledky!KJ37)</f>
        <v>50</v>
      </c>
      <c r="AZ53" s="256">
        <f>IF(ISBLANK(Výsledky!$KQ$3),"",Výsledky!KQ37)</f>
        <v>0</v>
      </c>
      <c r="BA53" s="256" t="str">
        <f>IF(ISBLANK(Výsledky!$KX$3),"",Výsledky!KX37)</f>
        <v>-</v>
      </c>
      <c r="BB53" s="256" t="str">
        <f>IF(ISBLANK(Výsledky!$LE$3),"",Výsledky!LE37)</f>
        <v/>
      </c>
      <c r="BC53" s="256" t="str">
        <f>IF(ISBLANK(Výsledky!$LL$3),"",Výsledky!LL37)</f>
        <v/>
      </c>
      <c r="BD53" s="256" t="str">
        <f>IF(ISBLANK(Výsledky!$LS$3),"",Výsledky!LS37)</f>
        <v/>
      </c>
      <c r="BE53" s="256" t="str">
        <f>IF(ISBLANK(Výsledky!$LZ$3),"",Výsledky!LZ37)</f>
        <v/>
      </c>
      <c r="BF53" s="256" t="str">
        <f>IF(ISBLANK(Výsledky!$MG$3),"",Výsledky!MG37)</f>
        <v/>
      </c>
      <c r="BG53" s="256" t="str">
        <f>IF(ISBLANK(Výsledky!$MN$3),"",Výsledky!MN37)</f>
        <v/>
      </c>
      <c r="BH53" s="256" t="str">
        <f>IF(ISBLANK(Výsledky!$MU$3),"",Výsledky!MU37)</f>
        <v/>
      </c>
      <c r="BI53" s="256" t="str">
        <f>IF(ISBLANK(Výsledky!$NB$3),"",Výsledky!NB37)</f>
        <v/>
      </c>
      <c r="BJ53" s="256" t="str">
        <f>IF(ISBLANK(Výsledky!$NI$3),"",Výsledky!NI37)</f>
        <v/>
      </c>
      <c r="BK53" s="256" t="str">
        <f>IF(ISBLANK(Výsledky!$NP$3),"",Výsledky!NP37)</f>
        <v/>
      </c>
      <c r="BL53" s="256" t="str">
        <f>IF(ISBLANK(Výsledky!$NW$3),"",Výsledky!NW37)</f>
        <v/>
      </c>
      <c r="BM53" s="256" t="str">
        <f>IF(ISBLANK(Výsledky!$OD$3),"",Výsledky!OD37)</f>
        <v/>
      </c>
      <c r="BN53" s="256" t="str">
        <f>IF(ISBLANK(Výsledky!$OK$3),"",Výsledky!OK37)</f>
        <v/>
      </c>
      <c r="BO53" s="256" t="str">
        <f>IF(ISBLANK(Výsledky!$OR$3),"",Výsledky!OR37)</f>
        <v/>
      </c>
      <c r="BP53" s="256" t="str">
        <f>IF(ISBLANK(Výsledky!$OY$3),"",Výsledky!OY37)</f>
        <v/>
      </c>
      <c r="BQ53" s="256" t="str">
        <f>IF(ISBLANK(Výsledky!$PF$3),"",Výsledky!PF37)</f>
        <v/>
      </c>
      <c r="BR53" s="256" t="str">
        <f>IF(ISBLANK(Výsledky!$PM$3),"",Výsledky!PM37)</f>
        <v/>
      </c>
      <c r="BS53" s="256" t="str">
        <f>IF(ISBLANK(Výsledky!$PT$3),"",Výsledky!PT37)</f>
        <v/>
      </c>
      <c r="BT53" s="256" t="str">
        <f>IF(ISBLANK(Výsledky!$QA$3),"",Výsledky!QA37)</f>
        <v/>
      </c>
      <c r="BU53" s="256" t="str">
        <f>IF(ISBLANK(Výsledky!$QH$3),"",Výsledky!QH37)</f>
        <v/>
      </c>
      <c r="BV53" s="256" t="str">
        <f>IF(ISBLANK(Výsledky!$QO$3),"",Výsledky!QO37)</f>
        <v/>
      </c>
      <c r="BW53" s="291" t="str">
        <f>IF(ISBLANK(Výsledky!$QV$3),"",Výsledky!QV37)</f>
        <v/>
      </c>
      <c r="BX53" s="49"/>
      <c r="BY53" s="122"/>
      <c r="BZ53" s="49"/>
      <c r="CA53" s="122"/>
      <c r="CB53" s="371"/>
      <c r="CC53" s="371"/>
      <c r="CD53" s="371"/>
      <c r="CE53" s="371"/>
      <c r="CF53" s="371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140</v>
      </c>
      <c r="C54" s="53">
        <f>Tipy!A30</f>
        <v>38</v>
      </c>
      <c r="D54" s="242" t="str">
        <f>IF(Tipy!B30="","",Tipy!B30)</f>
        <v>Kouba</v>
      </c>
      <c r="E54" s="51">
        <f>SUM(F54:J54)</f>
        <v>830</v>
      </c>
      <c r="F54" s="246">
        <f>IF(ISBLANK(Výsledky!$I$3),"-",SUM(K54:O54,Q54,S54,U54,V54,X54,Z54,AB54,AC54,AE54:AG54,AI54,AK54:AM54,AP54,AS54:AU54,AW54,AY54,BB54,BD54,BG54:BJ54,BL54,BO54,BP54,BR54,BT54,BU54))</f>
        <v>450</v>
      </c>
      <c r="G54" s="267">
        <f>IF(ISBLANK(Výsledky!$AY$3),"-",SUM(P54,T54,W54,AA54,AD54,AH54,AV54,AX54,BC54,BE54,BK54,BM54,BQ54,BS54,BV54))</f>
        <v>150</v>
      </c>
      <c r="H54" s="268">
        <f>IF(ISBLANK(Výsledky!$BM$3),"-",SUM(R54,Y54,AJ54,AO54,AQ54,AZ54))</f>
        <v>190</v>
      </c>
      <c r="I54" s="247">
        <f>IF(ISBLANK(Výsledky!$GI$3),"-",SUM(AN54,AR54,BA54,BF54,BN54,BW54))</f>
        <v>40</v>
      </c>
      <c r="J54" s="262" t="str">
        <f>IF(ISBLANK(Výsledky!$I$3),"",Výsledky!I36)</f>
        <v>-</v>
      </c>
      <c r="K54" s="265">
        <f>IF(ISBLANK(Výsledky!$P$3),"",Výsledky!P36)</f>
        <v>20</v>
      </c>
      <c r="L54" s="266" t="str">
        <f>IF(ISBLANK(Výsledky!$W$3),"",Výsledky!W36)</f>
        <v>-</v>
      </c>
      <c r="M54" s="256">
        <f>IF(ISBLANK(Výsledky!$AD$3),"",Výsledky!AD36)</f>
        <v>60</v>
      </c>
      <c r="N54" s="256" t="str">
        <f>IF(ISBLANK(Výsledky!$AK$3),"",Výsledky!AK36)</f>
        <v>-</v>
      </c>
      <c r="O54" s="256">
        <f>IF(ISBLANK(Výsledky!$AR$3),"",Výsledky!AR36)</f>
        <v>50</v>
      </c>
      <c r="P54" s="256" t="str">
        <f>IF(ISBLANK(Výsledky!$AY$3),"",Výsledky!AY36)</f>
        <v>-</v>
      </c>
      <c r="Q54" s="256" t="str">
        <f>IF(ISBLANK(Výsledky!$BF$3),"",Výsledky!BF36)</f>
        <v>-</v>
      </c>
      <c r="R54" s="256" t="str">
        <f>IF(ISBLANK(Výsledky!$BM$3),"",Výsledky!BM36)</f>
        <v>-</v>
      </c>
      <c r="S54" s="256" t="str">
        <f>IF(ISBLANK(Výsledky!$BT$3),"",Výsledky!BT36)</f>
        <v>-</v>
      </c>
      <c r="T54" s="256">
        <f>IF(ISBLANK(Výsledky!$CA$3),"",Výsledky!CA36)</f>
        <v>50</v>
      </c>
      <c r="U54" s="256" t="str">
        <f>IF(ISBLANK(Výsledky!$CH$3),"",Výsledky!CH36)</f>
        <v>-</v>
      </c>
      <c r="V54" s="256">
        <f>IF(ISBLANK(Výsledky!$CO$3),"",Výsledky!CO36)</f>
        <v>70</v>
      </c>
      <c r="W54" s="256">
        <f>IF(ISBLANK(Výsledky!$CV$3),"",Výsledky!CV36)</f>
        <v>40</v>
      </c>
      <c r="X54" s="256" t="str">
        <f>IF(ISBLANK(Výsledky!$DC$3),"",Výsledky!DC36)</f>
        <v>-</v>
      </c>
      <c r="Y54" s="256">
        <f>IF(ISBLANK(Výsledky!$DJ$3),"",Výsledky!DJ36)</f>
        <v>50</v>
      </c>
      <c r="Z54" s="256">
        <f>IF(ISBLANK(Výsledky!$DQ$3),"",Výsledky!DQ36)</f>
        <v>0</v>
      </c>
      <c r="AA54" s="256" t="str">
        <f>IF(ISBLANK(Výsledky!$DX$3),"",Výsledky!DX36)</f>
        <v>-</v>
      </c>
      <c r="AB54" s="256">
        <f>IF(ISBLANK(Výsledky!$EE$3),"",Výsledky!EE36)</f>
        <v>40</v>
      </c>
      <c r="AC54" s="256" t="str">
        <f>IF(ISBLANK(Výsledky!$EL$3),"",Výsledky!EL36)</f>
        <v>-</v>
      </c>
      <c r="AD54" s="256">
        <f>IF(ISBLANK(Výsledky!$ES$3),"",Výsledky!ES36)</f>
        <v>40</v>
      </c>
      <c r="AE54" s="256" t="str">
        <f>IF(ISBLANK(Výsledky!$EZ$3),"",Výsledky!EZ36)</f>
        <v>-</v>
      </c>
      <c r="AF54" s="256">
        <f>IF(ISBLANK(Výsledky!$FG$3),"",Výsledky!FG36)</f>
        <v>30</v>
      </c>
      <c r="AG54" s="256" t="str">
        <f>IF(ISBLANK(Výsledky!$FN$3),"",Výsledky!FN36)</f>
        <v>-</v>
      </c>
      <c r="AH54" s="256">
        <f>IF(ISBLANK(Výsledky!$FU$3),"",Výsledky!FU36)</f>
        <v>20</v>
      </c>
      <c r="AI54" s="256" t="str">
        <f>IF(ISBLANK(Výsledky!$GB$3),"",Výsledky!GB36)</f>
        <v>-</v>
      </c>
      <c r="AJ54" s="256">
        <f>IF(ISBLANK(Výsledky!$GI$3),"",Výsledky!GI36)</f>
        <v>40</v>
      </c>
      <c r="AK54" s="256">
        <f>IF(ISBLANK(Výsledky!$GP$3),"",Výsledky!GP36)</f>
        <v>10</v>
      </c>
      <c r="AL54" s="256">
        <f>IF(ISBLANK(Výsledky!$GW$3),"",Výsledky!GW36)</f>
        <v>30</v>
      </c>
      <c r="AM54" s="256">
        <f>IF(ISBLANK(Výsledky!$HD$3),"",Výsledky!HD36)</f>
        <v>60</v>
      </c>
      <c r="AN54" s="256">
        <f>IF(ISBLANK(Výsledky!$HK$3),"",Výsledky!HK36)</f>
        <v>0</v>
      </c>
      <c r="AO54" s="256">
        <f>IF(ISBLANK(Výsledky!$HR$3),"",Výsledky!HR36)</f>
        <v>80</v>
      </c>
      <c r="AP54" s="256">
        <f>IF(ISBLANK(Výsledky!$HY$3),"",Výsledky!HY36)</f>
        <v>40</v>
      </c>
      <c r="AQ54" s="256">
        <f>IF(ISBLANK(Výsledky!$IF$3),"",Výsledky!IF36)</f>
        <v>20</v>
      </c>
      <c r="AR54" s="256">
        <f>IF(ISBLANK(Výsledky!$IM$3),"",Výsledky!IM36)</f>
        <v>40</v>
      </c>
      <c r="AS54" s="256">
        <f>IF(ISBLANK(Výsledky!$IT$3),"",Výsledky!IT36)</f>
        <v>40</v>
      </c>
      <c r="AT54" s="256">
        <f>IF(ISBLANK(Výsledky!$JA$3),"",Výsledky!JA36)</f>
        <v>0</v>
      </c>
      <c r="AU54" s="256" t="str">
        <f>IF(ISBLANK(Výsledky!$JH$3),"",Výsledky!JH36)</f>
        <v>-</v>
      </c>
      <c r="AV54" s="256" t="str">
        <f>IF(ISBLANK(Výsledky!$JO$3),"",Výsledky!JO36)</f>
        <v/>
      </c>
      <c r="AW54" s="256" t="str">
        <f>IF(ISBLANK(Výsledky!$JV$3),"",Výsledky!JV36)</f>
        <v>-</v>
      </c>
      <c r="AX54" s="256" t="str">
        <f>IF(ISBLANK(Výsledky!$KC$3),"",Výsledky!KC36)</f>
        <v/>
      </c>
      <c r="AY54" s="256" t="str">
        <f>IF(ISBLANK(Výsledky!$KJ$3),"",Výsledky!KJ36)</f>
        <v>-</v>
      </c>
      <c r="AZ54" s="256" t="str">
        <f>IF(ISBLANK(Výsledky!$KQ$3),"",Výsledky!KQ36)</f>
        <v>-</v>
      </c>
      <c r="BA54" s="256" t="str">
        <f>IF(ISBLANK(Výsledky!$KX$3),"",Výsledky!KX36)</f>
        <v>-</v>
      </c>
      <c r="BB54" s="256" t="str">
        <f>IF(ISBLANK(Výsledky!$LE$3),"",Výsledky!LE36)</f>
        <v/>
      </c>
      <c r="BC54" s="256" t="str">
        <f>IF(ISBLANK(Výsledky!$LL$3),"",Výsledky!LL36)</f>
        <v/>
      </c>
      <c r="BD54" s="256" t="str">
        <f>IF(ISBLANK(Výsledky!$LS$3),"",Výsledky!LS36)</f>
        <v/>
      </c>
      <c r="BE54" s="256" t="str">
        <f>IF(ISBLANK(Výsledky!$LZ$3),"",Výsledky!LZ36)</f>
        <v/>
      </c>
      <c r="BF54" s="256" t="str">
        <f>IF(ISBLANK(Výsledky!$MG$3),"",Výsledky!MG36)</f>
        <v/>
      </c>
      <c r="BG54" s="256" t="str">
        <f>IF(ISBLANK(Výsledky!$MN$3),"",Výsledky!MN36)</f>
        <v/>
      </c>
      <c r="BH54" s="256" t="str">
        <f>IF(ISBLANK(Výsledky!$MU$3),"",Výsledky!MU36)</f>
        <v/>
      </c>
      <c r="BI54" s="256" t="str">
        <f>IF(ISBLANK(Výsledky!$NB$3),"",Výsledky!NB36)</f>
        <v/>
      </c>
      <c r="BJ54" s="256" t="str">
        <f>IF(ISBLANK(Výsledky!$NI$3),"",Výsledky!NI36)</f>
        <v/>
      </c>
      <c r="BK54" s="256" t="str">
        <f>IF(ISBLANK(Výsledky!$NP$3),"",Výsledky!NP36)</f>
        <v/>
      </c>
      <c r="BL54" s="256" t="str">
        <f>IF(ISBLANK(Výsledky!$NW$3),"",Výsledky!NW36)</f>
        <v/>
      </c>
      <c r="BM54" s="256" t="str">
        <f>IF(ISBLANK(Výsledky!$OD$3),"",Výsledky!OD36)</f>
        <v/>
      </c>
      <c r="BN54" s="256" t="str">
        <f>IF(ISBLANK(Výsledky!$OK$3),"",Výsledky!OK36)</f>
        <v/>
      </c>
      <c r="BO54" s="256" t="str">
        <f>IF(ISBLANK(Výsledky!$OR$3),"",Výsledky!OR36)</f>
        <v/>
      </c>
      <c r="BP54" s="256" t="str">
        <f>IF(ISBLANK(Výsledky!$OY$3),"",Výsledky!OY36)</f>
        <v/>
      </c>
      <c r="BQ54" s="256" t="str">
        <f>IF(ISBLANK(Výsledky!$PF$3),"",Výsledky!PF36)</f>
        <v/>
      </c>
      <c r="BR54" s="256" t="str">
        <f>IF(ISBLANK(Výsledky!$PM$3),"",Výsledky!PM36)</f>
        <v/>
      </c>
      <c r="BS54" s="256" t="str">
        <f>IF(ISBLANK(Výsledky!$PT$3),"",Výsledky!PT36)</f>
        <v/>
      </c>
      <c r="BT54" s="256" t="str">
        <f>IF(ISBLANK(Výsledky!$QA$3),"",Výsledky!QA36)</f>
        <v/>
      </c>
      <c r="BU54" s="256" t="str">
        <f>IF(ISBLANK(Výsledky!$QH$3),"",Výsledky!QH36)</f>
        <v/>
      </c>
      <c r="BV54" s="256" t="str">
        <f>IF(ISBLANK(Výsledky!$QO$3),"",Výsledky!QO36)</f>
        <v/>
      </c>
      <c r="BW54" s="291" t="str">
        <f>IF(ISBLANK(Výsledky!$QV$3),"",Výsledky!QV36)</f>
        <v/>
      </c>
      <c r="BX54" s="49"/>
      <c r="BY54" s="122"/>
      <c r="BZ54" s="49"/>
      <c r="CA54" s="122"/>
      <c r="CB54" s="371"/>
      <c r="CC54" s="371"/>
      <c r="CD54" s="371"/>
      <c r="CE54" s="371"/>
      <c r="CF54" s="371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.75" thickBot="1" x14ac:dyDescent="0.25">
      <c r="A55" s="1"/>
      <c r="B55" s="394" t="s">
        <v>141</v>
      </c>
      <c r="C55" s="407">
        <f>Tipy!A15</f>
        <v>66</v>
      </c>
      <c r="D55" s="243" t="str">
        <f>IF(Tipy!B15="","",Tipy!B15)</f>
        <v>Cyro</v>
      </c>
      <c r="E55" s="52">
        <f>SUM(F55:J55)</f>
        <v>720</v>
      </c>
      <c r="F55" s="248">
        <f>IF(ISBLANK(Výsledky!$I$3),"-",SUM(K55:O55,Q55,S55,U55,V55,X55,Z55,AB55,AC55,AE55:AG55,AI55,AK55:AM55,AP55,AS55:AU55,AW55,AY55,BB55,BD55,BG55:BJ55,BL55,BO55,BP55,BR55,BT55,BU55))</f>
        <v>400</v>
      </c>
      <c r="G55" s="270">
        <f>IF(ISBLANK(Výsledky!$AY$3),"-",SUM(P55,T55,W55,AA55,AD55,AH55,AV55,AX55,BC55,BE55,BK55,BM55,BQ55,BS55,BV55))</f>
        <v>180</v>
      </c>
      <c r="H55" s="272">
        <f>IF(ISBLANK(Výsledky!$BM$3),"-",SUM(R55,Y55,AJ55,AO55,AQ55,AZ55))</f>
        <v>140</v>
      </c>
      <c r="I55" s="249">
        <f>IF(ISBLANK(Výsledky!$GI$3),"-",SUM(AN55,AR55,BA55,BF55,BN55,BW55))</f>
        <v>0</v>
      </c>
      <c r="J55" s="263" t="str">
        <f>IF(ISBLANK(Výsledky!$I$3),"",Výsledky!I21)</f>
        <v>-</v>
      </c>
      <c r="K55" s="364">
        <f>IF(ISBLANK(Výsledky!$P$3),"",Výsledky!P21)</f>
        <v>20</v>
      </c>
      <c r="L55" s="365">
        <f>IF(ISBLANK(Výsledky!$W$3),"",Výsledky!W21)</f>
        <v>80</v>
      </c>
      <c r="M55" s="366">
        <f>IF(ISBLANK(Výsledky!$AD$3),"",Výsledky!AD21)</f>
        <v>50</v>
      </c>
      <c r="N55" s="366">
        <f>IF(ISBLANK(Výsledky!$AK$3),"",Výsledky!AK21)</f>
        <v>60</v>
      </c>
      <c r="O55" s="366" t="str">
        <f>IF(ISBLANK(Výsledky!$AR$3),"",Výsledky!AR21)</f>
        <v>-</v>
      </c>
      <c r="P55" s="366">
        <f>IF(ISBLANK(Výsledky!$AY$3),"",Výsledky!AY21)</f>
        <v>20</v>
      </c>
      <c r="Q55" s="366" t="str">
        <f>IF(ISBLANK(Výsledky!$BF$3),"",Výsledky!BF21)</f>
        <v>-</v>
      </c>
      <c r="R55" s="366" t="str">
        <f>IF(ISBLANK(Výsledky!$BM$3),"",Výsledky!BM21)</f>
        <v>-</v>
      </c>
      <c r="S55" s="366" t="str">
        <f>IF(ISBLANK(Výsledky!$BT$3),"",Výsledky!BT21)</f>
        <v>-</v>
      </c>
      <c r="T55" s="366">
        <f>IF(ISBLANK(Výsledky!$CA$3),"",Výsledky!CA21)</f>
        <v>60</v>
      </c>
      <c r="U55" s="366">
        <f>IF(ISBLANK(Výsledky!$CH$3),"",Výsledky!CH21)</f>
        <v>0</v>
      </c>
      <c r="V55" s="366">
        <f>IF(ISBLANK(Výsledky!$CO$3),"",Výsledky!CO21)</f>
        <v>30</v>
      </c>
      <c r="W55" s="366">
        <f>IF(ISBLANK(Výsledky!$CV$3),"",Výsledky!CV21)</f>
        <v>40</v>
      </c>
      <c r="X55" s="366">
        <f>IF(ISBLANK(Výsledky!$DC$3),"",Výsledky!DC21)</f>
        <v>70</v>
      </c>
      <c r="Y55" s="366">
        <f>IF(ISBLANK(Výsledky!$DJ$3),"",Výsledky!DJ21)</f>
        <v>80</v>
      </c>
      <c r="Z55" s="366">
        <f>IF(ISBLANK(Výsledky!$DQ$3),"",Výsledky!DQ21)</f>
        <v>0</v>
      </c>
      <c r="AA55" s="366">
        <f>IF(ISBLANK(Výsledky!$DX$3),"",Výsledky!DX21)</f>
        <v>20</v>
      </c>
      <c r="AB55" s="366">
        <f>IF(ISBLANK(Výsledky!$EE$3),"",Výsledky!EE21)</f>
        <v>20</v>
      </c>
      <c r="AC55" s="366" t="str">
        <f>IF(ISBLANK(Výsledky!$EL$3),"",Výsledky!EL21)</f>
        <v>-</v>
      </c>
      <c r="AD55" s="366">
        <f>IF(ISBLANK(Výsledky!$ES$3),"",Výsledky!ES21)</f>
        <v>40</v>
      </c>
      <c r="AE55" s="366">
        <f>IF(ISBLANK(Výsledky!$EZ$3),"",Výsledky!EZ21)</f>
        <v>20</v>
      </c>
      <c r="AF55" s="366" t="str">
        <f>IF(ISBLANK(Výsledky!$FG$3),"",Výsledky!FG21)</f>
        <v>-</v>
      </c>
      <c r="AG55" s="366">
        <f>IF(ISBLANK(Výsledky!$FN$3),"",Výsledky!FN21)</f>
        <v>50</v>
      </c>
      <c r="AH55" s="366" t="str">
        <f>IF(ISBLANK(Výsledky!$FU$3),"",Výsledky!FU21)</f>
        <v>-</v>
      </c>
      <c r="AI55" s="366">
        <f>IF(ISBLANK(Výsledky!$GB$3),"",Výsledky!GB21)</f>
        <v>0</v>
      </c>
      <c r="AJ55" s="366" t="str">
        <f>IF(ISBLANK(Výsledky!$GI$3),"",Výsledky!GI21)</f>
        <v>-</v>
      </c>
      <c r="AK55" s="366">
        <f>IF(ISBLANK(Výsledky!$GP$3),"",Výsledky!GP21)</f>
        <v>0</v>
      </c>
      <c r="AL55" s="366" t="str">
        <f>IF(ISBLANK(Výsledky!$GW$3),"",Výsledky!GW21)</f>
        <v>-</v>
      </c>
      <c r="AM55" s="366" t="str">
        <f>IF(ISBLANK(Výsledky!$HD$3),"",Výsledky!HD21)</f>
        <v>-</v>
      </c>
      <c r="AN55" s="366" t="str">
        <f>IF(ISBLANK(Výsledky!$HK$3),"",Výsledky!HK21)</f>
        <v>-</v>
      </c>
      <c r="AO55" s="366">
        <f>IF(ISBLANK(Výsledky!$HR$3),"",Výsledky!HR21)</f>
        <v>60</v>
      </c>
      <c r="AP55" s="366" t="str">
        <f>IF(ISBLANK(Výsledky!$HY$3),"",Výsledky!HY21)</f>
        <v>-</v>
      </c>
      <c r="AQ55" s="366" t="str">
        <f>IF(ISBLANK(Výsledky!$IF$3),"",Výsledky!IF21)</f>
        <v>-</v>
      </c>
      <c r="AR55" s="366" t="str">
        <f>IF(ISBLANK(Výsledky!$IM$3),"",Výsledky!IM21)</f>
        <v>-</v>
      </c>
      <c r="AS55" s="366" t="str">
        <f>IF(ISBLANK(Výsledky!$IT$3),"",Výsledky!IT21)</f>
        <v>-</v>
      </c>
      <c r="AT55" s="366" t="str">
        <f>IF(ISBLANK(Výsledky!$JA$3),"",Výsledky!JA21)</f>
        <v>-</v>
      </c>
      <c r="AU55" s="366" t="str">
        <f>IF(ISBLANK(Výsledky!$JH$3),"",Výsledky!JH21)</f>
        <v>-</v>
      </c>
      <c r="AV55" s="366" t="str">
        <f>IF(ISBLANK(Výsledky!$JO$3),"",Výsledky!JO21)</f>
        <v/>
      </c>
      <c r="AW55" s="366" t="str">
        <f>IF(ISBLANK(Výsledky!$JV$3),"",Výsledky!JV21)</f>
        <v>-</v>
      </c>
      <c r="AX55" s="256" t="str">
        <f>IF(ISBLANK(Výsledky!$KC$3),"",Výsledky!KC21)</f>
        <v/>
      </c>
      <c r="AY55" s="256" t="str">
        <f>IF(ISBLANK(Výsledky!$KJ$3),"",Výsledky!KJ21)</f>
        <v>-</v>
      </c>
      <c r="AZ55" s="256" t="str">
        <f>IF(ISBLANK(Výsledky!$KQ$3),"",Výsledky!KQ21)</f>
        <v>-</v>
      </c>
      <c r="BA55" s="256" t="str">
        <f>IF(ISBLANK(Výsledky!$KX$3),"",Výsledky!KX21)</f>
        <v>-</v>
      </c>
      <c r="BB55" s="256" t="str">
        <f>IF(ISBLANK(Výsledky!$LE$3),"",Výsledky!LE21)</f>
        <v/>
      </c>
      <c r="BC55" s="256" t="str">
        <f>IF(ISBLANK(Výsledky!$LL$3),"",Výsledky!LL21)</f>
        <v/>
      </c>
      <c r="BD55" s="256" t="str">
        <f>IF(ISBLANK(Výsledky!$LS$3),"",Výsledky!LS21)</f>
        <v/>
      </c>
      <c r="BE55" s="256" t="str">
        <f>IF(ISBLANK(Výsledky!$LZ$3),"",Výsledky!LZ21)</f>
        <v/>
      </c>
      <c r="BF55" s="256" t="str">
        <f>IF(ISBLANK(Výsledky!$MG$3),"",Výsledky!MG21)</f>
        <v/>
      </c>
      <c r="BG55" s="256" t="str">
        <f>IF(ISBLANK(Výsledky!$MN$3),"",Výsledky!MN21)</f>
        <v/>
      </c>
      <c r="BH55" s="256" t="str">
        <f>IF(ISBLANK(Výsledky!$MU$3),"",Výsledky!MU21)</f>
        <v/>
      </c>
      <c r="BI55" s="256" t="str">
        <f>IF(ISBLANK(Výsledky!$NB$3),"",Výsledky!NB21)</f>
        <v/>
      </c>
      <c r="BJ55" s="256" t="str">
        <f>IF(ISBLANK(Výsledky!$NI$3),"",Výsledky!NI21)</f>
        <v/>
      </c>
      <c r="BK55" s="256" t="str">
        <f>IF(ISBLANK(Výsledky!$NP$3),"",Výsledky!NP21)</f>
        <v/>
      </c>
      <c r="BL55" s="256" t="str">
        <f>IF(ISBLANK(Výsledky!$NW$3),"",Výsledky!NW21)</f>
        <v/>
      </c>
      <c r="BM55" s="256" t="str">
        <f>IF(ISBLANK(Výsledky!$OD$3),"",Výsledky!OD21)</f>
        <v/>
      </c>
      <c r="BN55" s="256" t="str">
        <f>IF(ISBLANK(Výsledky!$OK$3),"",Výsledky!OK21)</f>
        <v/>
      </c>
      <c r="BO55" s="256" t="str">
        <f>IF(ISBLANK(Výsledky!$OR$3),"",Výsledky!OR21)</f>
        <v/>
      </c>
      <c r="BP55" s="256" t="str">
        <f>IF(ISBLANK(Výsledky!$OY$3),"",Výsledky!OY21)</f>
        <v/>
      </c>
      <c r="BQ55" s="256" t="str">
        <f>IF(ISBLANK(Výsledky!$PF$3),"",Výsledky!PF21)</f>
        <v/>
      </c>
      <c r="BR55" s="256" t="str">
        <f>IF(ISBLANK(Výsledky!$PM$3),"",Výsledky!PM21)</f>
        <v/>
      </c>
      <c r="BS55" s="256" t="str">
        <f>IF(ISBLANK(Výsledky!$PT$3),"",Výsledky!PT21)</f>
        <v/>
      </c>
      <c r="BT55" s="256" t="str">
        <f>IF(ISBLANK(Výsledky!$QA$3),"",Výsledky!QA21)</f>
        <v/>
      </c>
      <c r="BU55" s="256" t="str">
        <f>IF(ISBLANK(Výsledky!$QH$3),"",Výsledky!QH21)</f>
        <v/>
      </c>
      <c r="BV55" s="264" t="str">
        <f>IF(ISBLANK(Výsledky!$QO$3),"",Výsledky!QO21)</f>
        <v/>
      </c>
      <c r="BW55" s="291" t="str">
        <f>IF(ISBLANK(Výsledky!$QV$3),"",Výsledky!QV21)</f>
        <v/>
      </c>
      <c r="BX55" s="122"/>
      <c r="BY55" s="122"/>
      <c r="BZ55" s="49"/>
      <c r="CA55" s="122"/>
      <c r="CB55" s="371"/>
      <c r="CC55" s="371"/>
      <c r="CD55" s="371"/>
      <c r="CE55" s="371"/>
      <c r="CF55" s="371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393" t="s">
        <v>319</v>
      </c>
      <c r="C56" s="382">
        <f>Tipy!A70</f>
        <v>56</v>
      </c>
      <c r="D56" s="383" t="str">
        <f>IF(Tipy!B70="","",Tipy!B70)</f>
        <v>Šutr</v>
      </c>
      <c r="E56" s="384">
        <f t="shared" ref="E56:E57" si="26">SUM(F56:J56)</f>
        <v>480</v>
      </c>
      <c r="F56" s="246">
        <f>IF(ISBLANK(Výsledky!$I$3),"-",SUM(K56:O56,Q56,S56,U56,V56,X56,Z56,AB56,AC56,AE56:AG56,AI56,AK56:AM56,AP56,AS56:AU56,AW56,AY56,BB56,BD56,BG56:BJ56,BL56,BO56,BP56,BR56,BT56,BU56))</f>
        <v>260</v>
      </c>
      <c r="G56" s="267">
        <f>IF(ISBLANK(Výsledky!$AY$3),"-",SUM(P56,T56,W56,AA56,AD56,AH56,AV56,AX56,BC56,BE56,BK56,BM56,BQ56,BS56,BV56))</f>
        <v>120</v>
      </c>
      <c r="H56" s="268">
        <f>IF(ISBLANK(Výsledky!$BM$3),"-",SUM(R56,Y56,AJ56,AO56,AQ56,AZ56))</f>
        <v>100</v>
      </c>
      <c r="I56" s="247">
        <f>IF(ISBLANK(Výsledky!$GI$3),"-",SUM(AN56,AR56,BA56,BF56,BN56,BW56))</f>
        <v>0</v>
      </c>
      <c r="J56" s="385" t="str">
        <f>IF(ISBLANK(Výsledky!$I$3),"",Výsledky!I75)</f>
        <v>-</v>
      </c>
      <c r="K56" s="386">
        <f>IF(ISBLANK(Výsledky!$P$3),"",Výsledky!P76)</f>
        <v>20</v>
      </c>
      <c r="L56" s="266">
        <f>IF(ISBLANK(Výsledky!$W$3),"",Výsledky!W76)</f>
        <v>80</v>
      </c>
      <c r="M56" s="266">
        <f>IF(ISBLANK(Výsledky!$AD$3),"",Výsledky!AD76)</f>
        <v>0</v>
      </c>
      <c r="N56" s="266">
        <f>IF(ISBLANK(Výsledky!$AK$3),"",Výsledky!AK76)</f>
        <v>0</v>
      </c>
      <c r="O56" s="266" t="str">
        <f>IF(ISBLANK(Výsledky!$AR$3),"",Výsledky!AR76)</f>
        <v>-</v>
      </c>
      <c r="P56" s="266">
        <f>IF(ISBLANK(Výsledky!$AY$3),"",Výsledky!AY76)</f>
        <v>50</v>
      </c>
      <c r="Q56" s="266">
        <f>IF(ISBLANK(Výsledky!$BF$3),"",Výsledky!BF76)</f>
        <v>50</v>
      </c>
      <c r="R56" s="266" t="str">
        <f>IF(ISBLANK(Výsledky!$BM$3),"",Výsledky!BM76)</f>
        <v>-</v>
      </c>
      <c r="S56" s="266">
        <f>IF(ISBLANK(Výsledky!$BT$3),"",Výsledky!BT76)</f>
        <v>0</v>
      </c>
      <c r="T56" s="266">
        <f>IF(ISBLANK(Výsledky!$CA$3),"",Výsledky!CA76)</f>
        <v>20</v>
      </c>
      <c r="U56" s="266">
        <f>IF(ISBLANK(Výsledky!$CH$3),"",Výsledky!CH76)</f>
        <v>30</v>
      </c>
      <c r="V56" s="266">
        <f>IF(ISBLANK(Výsledky!$CO$3),"",Výsledky!CO76)</f>
        <v>80</v>
      </c>
      <c r="W56" s="266">
        <f>IF(ISBLANK(Výsledky!$CV$3),"",Výsledky!CV76)</f>
        <v>50</v>
      </c>
      <c r="X56" s="266" t="str">
        <f>IF(ISBLANK(Výsledky!$DC$3),"",Výsledky!DC76)</f>
        <v>-</v>
      </c>
      <c r="Y56" s="266">
        <f>IF(ISBLANK(Výsledky!$DJ$3),"",Výsledky!DJ76)</f>
        <v>100</v>
      </c>
      <c r="Z56" s="266">
        <f>IF(ISBLANK(Výsledky!$DQ$3),"",Výsledky!DQ76)</f>
        <v>0</v>
      </c>
      <c r="AA56" s="266" t="str">
        <f>IF(ISBLANK(Výsledky!$DX$3),"",Výsledky!DX76)</f>
        <v>-</v>
      </c>
      <c r="AB56" s="266" t="str">
        <f>IF(ISBLANK(Výsledky!$EE$3),"",Výsledky!EE76)</f>
        <v>-</v>
      </c>
      <c r="AC56" s="266" t="str">
        <f>IF(ISBLANK(Výsledky!$EL$3),"",Výsledky!EL76)</f>
        <v>-</v>
      </c>
      <c r="AD56" s="266" t="str">
        <f>IF(ISBLANK(Výsledky!$ES$3),"",Výsledky!ES76)</f>
        <v>-</v>
      </c>
      <c r="AE56" s="266" t="str">
        <f>IF(ISBLANK(Výsledky!$EZ$3),"",Výsledky!EZ76)</f>
        <v>-</v>
      </c>
      <c r="AF56" s="266" t="str">
        <f>IF(ISBLANK(Výsledky!$FG$3),"",Výsledky!FG76)</f>
        <v>-</v>
      </c>
      <c r="AG56" s="266" t="str">
        <f>IF(ISBLANK(Výsledky!$FN$3),"",Výsledky!FN76)</f>
        <v>-</v>
      </c>
      <c r="AH56" s="266" t="str">
        <f>IF(ISBLANK(Výsledky!$FU$3),"",Výsledky!FU76)</f>
        <v>-</v>
      </c>
      <c r="AI56" s="266" t="str">
        <f>IF(ISBLANK(Výsledky!$GB$3),"",Výsledky!GB76)</f>
        <v>-</v>
      </c>
      <c r="AJ56" s="266" t="str">
        <f>IF(ISBLANK(Výsledky!$GI$3),"",Výsledky!GI76)</f>
        <v>-</v>
      </c>
      <c r="AK56" s="266" t="str">
        <f>IF(ISBLANK(Výsledky!$GP$3),"",Výsledky!GP76)</f>
        <v>-</v>
      </c>
      <c r="AL56" s="266" t="str">
        <f>IF(ISBLANK(Výsledky!$GW$3),"",Výsledky!GW76)</f>
        <v>-</v>
      </c>
      <c r="AM56" s="266" t="str">
        <f>IF(ISBLANK(Výsledky!$HD$3),"",Výsledky!HD76)</f>
        <v>-</v>
      </c>
      <c r="AN56" s="266" t="str">
        <f>IF(ISBLANK(Výsledky!$HK$3),"",Výsledky!HK76)</f>
        <v>-</v>
      </c>
      <c r="AO56" s="266" t="str">
        <f>IF(ISBLANK(Výsledky!$HR$3),"",Výsledky!HR76)</f>
        <v>-</v>
      </c>
      <c r="AP56" s="266" t="str">
        <f>IF(ISBLANK(Výsledky!$HY$3),"",Výsledky!HY76)</f>
        <v>-</v>
      </c>
      <c r="AQ56" s="266" t="str">
        <f>IF(ISBLANK(Výsledky!$IF$3),"",Výsledky!IF76)</f>
        <v>-</v>
      </c>
      <c r="AR56" s="266" t="str">
        <f>IF(ISBLANK(Výsledky!$IM$3),"",Výsledky!IM76)</f>
        <v>-</v>
      </c>
      <c r="AS56" s="266" t="str">
        <f>IF(ISBLANK(Výsledky!$IT$3),"",Výsledky!IT76)</f>
        <v>-</v>
      </c>
      <c r="AT56" s="266" t="str">
        <f>IF(ISBLANK(Výsledky!$JA$3),"",Výsledky!JA76)</f>
        <v>-</v>
      </c>
      <c r="AU56" s="266" t="str">
        <f>IF(ISBLANK(Výsledky!$JH$3),"",Výsledky!JH76)</f>
        <v>-</v>
      </c>
      <c r="AV56" s="266" t="str">
        <f>IF(ISBLANK(Výsledky!$JO$3),"",Výsledky!JO76)</f>
        <v/>
      </c>
      <c r="AW56" s="266" t="str">
        <f>IF(ISBLANK(Výsledky!$JV$3),"",Výsledky!JV76)</f>
        <v>-</v>
      </c>
      <c r="AX56" s="256" t="str">
        <f>IF(ISBLANK(Výsledky!$KC$3),"",Výsledky!KC76)</f>
        <v/>
      </c>
      <c r="AY56" s="256" t="str">
        <f>IF(ISBLANK(Výsledky!$KJ$3),"",Výsledky!KJ76)</f>
        <v>-</v>
      </c>
      <c r="AZ56" s="256" t="str">
        <f>IF(ISBLANK(Výsledky!$KQ$3),"",Výsledky!KQ76)</f>
        <v>-</v>
      </c>
      <c r="BA56" s="256" t="str">
        <f>IF(ISBLANK(Výsledky!$KX$3),"",Výsledky!KX76)</f>
        <v>-</v>
      </c>
      <c r="BB56" s="256" t="str">
        <f>IF(ISBLANK(Výsledky!$LE$3),"",Výsledky!LE76)</f>
        <v/>
      </c>
      <c r="BC56" s="256" t="str">
        <f>IF(ISBLANK(Výsledky!$LL$3),"",Výsledky!LL76)</f>
        <v/>
      </c>
      <c r="BD56" s="256" t="str">
        <f>IF(ISBLANK(Výsledky!$LS$3),"",Výsledky!LS76)</f>
        <v/>
      </c>
      <c r="BE56" s="256" t="str">
        <f>IF(ISBLANK(Výsledky!$LZ$3),"",Výsledky!LZ76)</f>
        <v/>
      </c>
      <c r="BF56" s="256" t="str">
        <f>IF(ISBLANK(Výsledky!$MG$3),"",Výsledky!MG76)</f>
        <v/>
      </c>
      <c r="BG56" s="256" t="str">
        <f>IF(ISBLANK(Výsledky!$MN$3),"",Výsledky!MN76)</f>
        <v/>
      </c>
      <c r="BH56" s="256" t="str">
        <f>IF(ISBLANK(Výsledky!$MU$3),"",Výsledky!MU76)</f>
        <v/>
      </c>
      <c r="BI56" s="256" t="str">
        <f>IF(ISBLANK(Výsledky!$NB$3),"",Výsledky!NB76)</f>
        <v/>
      </c>
      <c r="BJ56" s="256" t="str">
        <f>IF(ISBLANK(Výsledky!$NI$3),"",Výsledky!NI76)</f>
        <v/>
      </c>
      <c r="BK56" s="256" t="str">
        <f>IF(ISBLANK(Výsledky!$NP$3),"",Výsledky!NP76)</f>
        <v/>
      </c>
      <c r="BL56" s="256" t="str">
        <f>IF(ISBLANK(Výsledky!$NW$3),"",Výsledky!NW76)</f>
        <v/>
      </c>
      <c r="BM56" s="256" t="str">
        <f>IF(ISBLANK(Výsledky!$OD$3),"",Výsledky!OD76)</f>
        <v/>
      </c>
      <c r="BN56" s="256" t="str">
        <f>IF(ISBLANK(Výsledky!$OK$3),"",Výsledky!OK76)</f>
        <v/>
      </c>
      <c r="BO56" s="256" t="str">
        <f>IF(ISBLANK(Výsledky!$OR$3),"",Výsledky!OR76)</f>
        <v/>
      </c>
      <c r="BP56" s="256" t="str">
        <f>IF(ISBLANK(Výsledky!$OY$3),"",Výsledky!OY76)</f>
        <v/>
      </c>
      <c r="BQ56" s="256" t="str">
        <f>IF(ISBLANK(Výsledky!$PF$3),"",Výsledky!PF76)</f>
        <v/>
      </c>
      <c r="BR56" s="256" t="str">
        <f>IF(ISBLANK(Výsledky!$PM$3),"",Výsledky!PM76)</f>
        <v/>
      </c>
      <c r="BS56" s="256" t="str">
        <f>IF(ISBLANK(Výsledky!$PT$3),"",Výsledky!PT76)</f>
        <v/>
      </c>
      <c r="BT56" s="256" t="str">
        <f>IF(ISBLANK(Výsledky!$QA$3),"",Výsledky!QA76)</f>
        <v/>
      </c>
      <c r="BU56" s="256" t="str">
        <f>IF(ISBLANK(Výsledky!$QH$3),"",Výsledky!QH76)</f>
        <v/>
      </c>
      <c r="BV56" s="256" t="str">
        <f>IF(ISBLANK(Výsledky!$QO$3),"",Výsledky!QO76)</f>
        <v/>
      </c>
      <c r="BW56" s="291" t="str">
        <f>IF(ISBLANK(Výsledky!$QV$3),"",Výsledky!QV76)</f>
        <v/>
      </c>
      <c r="BX56" s="122"/>
      <c r="BY56" s="122"/>
      <c r="BZ56" s="49"/>
      <c r="CA56" s="122"/>
      <c r="CB56" s="371"/>
      <c r="CC56" s="371"/>
      <c r="CD56" s="371"/>
      <c r="CE56" s="371"/>
      <c r="CF56" s="371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.75" hidden="1" thickBot="1" x14ac:dyDescent="0.25">
      <c r="A57" s="1"/>
      <c r="B57" s="240" t="s">
        <v>142</v>
      </c>
      <c r="C57" s="53">
        <f>Tipy!A23</f>
        <v>19</v>
      </c>
      <c r="D57" s="242" t="str">
        <f>IF(Tipy!B23="","",Tipy!B23)</f>
        <v>GaboLFC</v>
      </c>
      <c r="E57" s="51">
        <f t="shared" si="26"/>
        <v>700</v>
      </c>
      <c r="F57" s="246">
        <f>IF(ISBLANK(Výsledky!$I$3),"-",SUM(K57:O57,Q57,S57,U57,V57,X57,Z57,AB57,AC57,AE57:AG57,AI57,AK57:AM57,AP57,AS57:AU57,AW57,AY57,BB57,BD57,BG57:BJ57,BL57,BO57,BP57,BR57,BT57,BU57))</f>
        <v>410</v>
      </c>
      <c r="G57" s="267">
        <f>IF(ISBLANK(Výsledky!$AY$3),"-",SUM(P57,T57,W57,AA57,AD57,AH57,AV57,AX57,BC57,BE57,BK57,BM57,BQ57,BS57,BV57))</f>
        <v>180</v>
      </c>
      <c r="H57" s="268">
        <f>IF(ISBLANK(Výsledky!$BM$3),"-",SUM(R57,Y57,AJ57,AO57,AQ57,AZ57))</f>
        <v>110</v>
      </c>
      <c r="I57" s="247">
        <f>IF(ISBLANK(Výsledky!$GI$3),"-",SUM(AN57,AR57,BA57,BF57,BN57,BW57))</f>
        <v>0</v>
      </c>
      <c r="J57" s="262" t="str">
        <f>IF(ISBLANK(Výsledky!$I$3),"",Výsledky!I29)</f>
        <v>-</v>
      </c>
      <c r="K57" s="265">
        <f>IF(ISBLANK(Výsledky!$P$3),"",Výsledky!P29)</f>
        <v>20</v>
      </c>
      <c r="L57" s="266">
        <f>IF(ISBLANK(Výsledky!$W$3),"",Výsledky!W29)</f>
        <v>20</v>
      </c>
      <c r="M57" s="256">
        <f>IF(ISBLANK(Výsledky!$AD$3),"",Výsledky!AD29)</f>
        <v>20</v>
      </c>
      <c r="N57" s="256">
        <f>IF(ISBLANK(Výsledky!$AK$3),"",Výsledky!AK29)</f>
        <v>20</v>
      </c>
      <c r="O57" s="256">
        <f>IF(ISBLANK(Výsledky!$AR$3),"",Výsledky!AR29)</f>
        <v>30</v>
      </c>
      <c r="P57" s="256">
        <f>IF(ISBLANK(Výsledky!$AY$3),"",Výsledky!AY29)</f>
        <v>70</v>
      </c>
      <c r="Q57" s="256">
        <f>IF(ISBLANK(Výsledky!$BF$3),"",Výsledky!BF29)</f>
        <v>40</v>
      </c>
      <c r="R57" s="256">
        <f>IF(ISBLANK(Výsledky!$BM$3),"",Výsledky!BM29)</f>
        <v>30</v>
      </c>
      <c r="S57" s="256">
        <f>IF(ISBLANK(Výsledky!$BT$3),"",Výsledky!BT29)</f>
        <v>0</v>
      </c>
      <c r="T57" s="256">
        <f>IF(ISBLANK(Výsledky!$CA$3),"",Výsledky!CA29)</f>
        <v>20</v>
      </c>
      <c r="U57" s="256">
        <f>IF(ISBLANK(Výsledky!$CH$3),"",Výsledky!CH29)</f>
        <v>0</v>
      </c>
      <c r="V57" s="256">
        <f>IF(ISBLANK(Výsledky!$CO$3),"",Výsledky!CO29)</f>
        <v>20</v>
      </c>
      <c r="W57" s="256">
        <f>IF(ISBLANK(Výsledky!$CV$3),"",Výsledky!CV29)</f>
        <v>60</v>
      </c>
      <c r="X57" s="256">
        <f>IF(ISBLANK(Výsledky!$DC$3),"",Výsledky!DC29)</f>
        <v>50</v>
      </c>
      <c r="Y57" s="256">
        <f>IF(ISBLANK(Výsledky!$DJ$3),"",Výsledky!DJ29)</f>
        <v>40</v>
      </c>
      <c r="Z57" s="256">
        <f>IF(ISBLANK(Výsledky!$DQ$3),"",Výsledky!DQ29)</f>
        <v>0</v>
      </c>
      <c r="AA57" s="256">
        <f>IF(ISBLANK(Výsledky!$DX$3),"",Výsledky!DX29)</f>
        <v>0</v>
      </c>
      <c r="AB57" s="256">
        <f>IF(ISBLANK(Výsledky!$EE$3),"",Výsledky!EE29)</f>
        <v>50</v>
      </c>
      <c r="AC57" s="256">
        <f>IF(ISBLANK(Výsledky!$EL$3),"",Výsledky!EL29)</f>
        <v>0</v>
      </c>
      <c r="AD57" s="256">
        <f>IF(ISBLANK(Výsledky!$ES$3),"",Výsledky!ES29)</f>
        <v>30</v>
      </c>
      <c r="AE57" s="256">
        <f>IF(ISBLANK(Výsledky!$EZ$3),"",Výsledky!EZ29)</f>
        <v>20</v>
      </c>
      <c r="AF57" s="256">
        <f>IF(ISBLANK(Výsledky!$FG$3),"",Výsledky!FG29)</f>
        <v>50</v>
      </c>
      <c r="AG57" s="256">
        <f>IF(ISBLANK(Výsledky!$FN$3),"",Výsledky!FN29)</f>
        <v>30</v>
      </c>
      <c r="AH57" s="256">
        <f>IF(ISBLANK(Výsledky!$FU$3),"",Výsledky!FU29)</f>
        <v>0</v>
      </c>
      <c r="AI57" s="256">
        <f>IF(ISBLANK(Výsledky!$GB$3),"",Výsledky!GB29)</f>
        <v>0</v>
      </c>
      <c r="AJ57" s="256">
        <f>IF(ISBLANK(Výsledky!$GI$3),"",Výsledky!GI29)</f>
        <v>40</v>
      </c>
      <c r="AK57" s="256" t="str">
        <f>IF(ISBLANK(Výsledky!$GP$3),"",Výsledky!GP29)</f>
        <v>-</v>
      </c>
      <c r="AL57" s="256" t="str">
        <f>IF(ISBLANK(Výsledky!$GW$3),"",Výsledky!GW29)</f>
        <v>-</v>
      </c>
      <c r="AM57" s="256">
        <f>IF(ISBLANK(Výsledky!$HD$3),"",Výsledky!HD29)</f>
        <v>40</v>
      </c>
      <c r="AN57" s="256" t="str">
        <f>IF(ISBLANK(Výsledky!$HK$3),"",Výsledky!HK29)</f>
        <v>-</v>
      </c>
      <c r="AO57" s="256" t="str">
        <f>IF(ISBLANK(Výsledky!$HR$3),"",Výsledky!HR29)</f>
        <v>-</v>
      </c>
      <c r="AP57" s="256" t="str">
        <f>IF(ISBLANK(Výsledky!$HY$3),"",Výsledky!HY29)</f>
        <v>-</v>
      </c>
      <c r="AQ57" s="256" t="str">
        <f>IF(ISBLANK(Výsledky!$IF$3),"",Výsledky!IF29)</f>
        <v>-</v>
      </c>
      <c r="AR57" s="256" t="str">
        <f>IF(ISBLANK(Výsledky!$IM$3),"",Výsledky!IM29)</f>
        <v>-</v>
      </c>
      <c r="AS57" s="256" t="str">
        <f>IF(ISBLANK(Výsledky!$IT$3),"",Výsledky!IT29)</f>
        <v>-</v>
      </c>
      <c r="AT57" s="256" t="str">
        <f>IF(ISBLANK(Výsledky!$JA$3),"",Výsledky!JA29)</f>
        <v>-</v>
      </c>
      <c r="AU57" s="256" t="str">
        <f>IF(ISBLANK(Výsledky!$JH$3),"",Výsledky!JH29)</f>
        <v>-</v>
      </c>
      <c r="AV57" s="256" t="str">
        <f>IF(ISBLANK(Výsledky!$JO$3),"",Výsledky!JO29)</f>
        <v/>
      </c>
      <c r="AW57" s="256" t="str">
        <f>IF(ISBLANK(Výsledky!$JV$3),"",Výsledky!JV29)</f>
        <v>-</v>
      </c>
      <c r="AX57" s="256" t="str">
        <f>IF(ISBLANK(Výsledky!$KC$3),"",Výsledky!KC29)</f>
        <v/>
      </c>
      <c r="AY57" s="256" t="str">
        <f>IF(ISBLANK(Výsledky!$KJ$3),"",Výsledky!KJ29)</f>
        <v>-</v>
      </c>
      <c r="AZ57" s="256" t="str">
        <f>IF(ISBLANK(Výsledky!$KQ$3),"",Výsledky!KQ29)</f>
        <v>-</v>
      </c>
      <c r="BA57" s="256" t="str">
        <f>IF(ISBLANK(Výsledky!$KX$3),"",Výsledky!KX29)</f>
        <v>-</v>
      </c>
      <c r="BB57" s="256" t="str">
        <f>IF(ISBLANK(Výsledky!$LE$3),"",Výsledky!LE29)</f>
        <v/>
      </c>
      <c r="BC57" s="256" t="str">
        <f>IF(ISBLANK(Výsledky!$LL$3),"",Výsledky!LL29)</f>
        <v/>
      </c>
      <c r="BD57" s="256" t="str">
        <f>IF(ISBLANK(Výsledky!$LS$3),"",Výsledky!LS29)</f>
        <v/>
      </c>
      <c r="BE57" s="256" t="str">
        <f>IF(ISBLANK(Výsledky!$LZ$3),"",Výsledky!LZ29)</f>
        <v/>
      </c>
      <c r="BF57" s="256" t="str">
        <f>IF(ISBLANK(Výsledky!$MG$3),"",Výsledky!MG29)</f>
        <v/>
      </c>
      <c r="BG57" s="256" t="str">
        <f>IF(ISBLANK(Výsledky!$MN$3),"",Výsledky!MN29)</f>
        <v/>
      </c>
      <c r="BH57" s="256" t="str">
        <f>IF(ISBLANK(Výsledky!$MU$3),"",Výsledky!MU29)</f>
        <v/>
      </c>
      <c r="BI57" s="256" t="str">
        <f>IF(ISBLANK(Výsledky!$NB$3),"",Výsledky!NB29)</f>
        <v/>
      </c>
      <c r="BJ57" s="256" t="str">
        <f>IF(ISBLANK(Výsledky!$NI$3),"",Výsledky!NI29)</f>
        <v/>
      </c>
      <c r="BK57" s="256" t="str">
        <f>IF(ISBLANK(Výsledky!$NP$3),"",Výsledky!NP29)</f>
        <v/>
      </c>
      <c r="BL57" s="256" t="str">
        <f>IF(ISBLANK(Výsledky!$NW$3),"",Výsledky!NW29)</f>
        <v/>
      </c>
      <c r="BM57" s="256" t="str">
        <f>IF(ISBLANK(Výsledky!$OD$3),"",Výsledky!OD29)</f>
        <v/>
      </c>
      <c r="BN57" s="256" t="str">
        <f>IF(ISBLANK(Výsledky!$OK$3),"",Výsledky!OK29)</f>
        <v/>
      </c>
      <c r="BO57" s="256" t="str">
        <f>IF(ISBLANK(Výsledky!$OR$3),"",Výsledky!OR29)</f>
        <v/>
      </c>
      <c r="BP57" s="256" t="str">
        <f>IF(ISBLANK(Výsledky!$OY$3),"",Výsledky!OY29)</f>
        <v/>
      </c>
      <c r="BQ57" s="256" t="str">
        <f>IF(ISBLANK(Výsledky!$PF$3),"",Výsledky!PF29)</f>
        <v/>
      </c>
      <c r="BR57" s="256" t="str">
        <f>IF(ISBLANK(Výsledky!$PM$3),"",Výsledky!PM29)</f>
        <v/>
      </c>
      <c r="BS57" s="256" t="str">
        <f>IF(ISBLANK(Výsledky!$PT$3),"",Výsledky!PT29)</f>
        <v/>
      </c>
      <c r="BT57" s="256" t="str">
        <f>IF(ISBLANK(Výsledky!$QA$3),"",Výsledky!QA29)</f>
        <v/>
      </c>
      <c r="BU57" s="256" t="str">
        <f>IF(ISBLANK(Výsledky!$QH$3),"",Výsledky!QH29)</f>
        <v/>
      </c>
      <c r="BV57" s="256" t="str">
        <f>IF(ISBLANK(Výsledky!$QO$3),"",Výsledky!QO29)</f>
        <v/>
      </c>
      <c r="BW57" s="291" t="str">
        <f>IF(ISBLANK(Výsledky!$QV$3),"",Výsledky!QV29)</f>
        <v/>
      </c>
      <c r="BX57" s="49"/>
      <c r="BY57" s="122"/>
      <c r="BZ57" s="49"/>
      <c r="CA57" s="122"/>
      <c r="CB57" s="371"/>
      <c r="CC57" s="371"/>
      <c r="CD57" s="371"/>
      <c r="CE57" s="371"/>
      <c r="CF57" s="371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hidden="1" x14ac:dyDescent="0.2">
      <c r="A58" s="1"/>
      <c r="B58" s="240" t="s">
        <v>320</v>
      </c>
      <c r="C58" s="53">
        <f>Tipy!A47</f>
        <v>17</v>
      </c>
      <c r="D58" s="242" t="str">
        <f>IF(Tipy!B47="","",Tipy!B47)</f>
        <v>Miloshek</v>
      </c>
      <c r="E58" s="51">
        <f t="shared" ref="E58:E61" si="27">SUM(F58:J58)</f>
        <v>460</v>
      </c>
      <c r="F58" s="246">
        <f>IF(ISBLANK(Výsledky!$I$3),"-",SUM(K58:O58,Q58,S58,U58,V58,X58,Z58,AB58,AC58,AE58:AG58,AI58,AK58:AM58,AP58,AS58:AU58,AW58,AY58,BB58,BD58,BG58:BJ58,BL58,BO58,BP58,BR58,BT58,BU58))</f>
        <v>190</v>
      </c>
      <c r="G58" s="267">
        <f>IF(ISBLANK(Výsledky!$AY$3),"-",SUM(P58,T58,W58,AA58,AD58,AH58,AV58,AX58,BC58,BE58,BK58,BM58,BQ58,BS58,BV58))</f>
        <v>190</v>
      </c>
      <c r="H58" s="268">
        <f>IF(ISBLANK(Výsledky!$BM$3),"-",SUM(R58,Y58,AJ58,AO58,AQ58,AZ58))</f>
        <v>80</v>
      </c>
      <c r="I58" s="247">
        <f>IF(ISBLANK(Výsledky!$GI$3),"-",SUM(AN58,AR58,BA58,BF58,BN58,BW58))</f>
        <v>0</v>
      </c>
      <c r="J58" s="262" t="str">
        <f>IF(ISBLANK(Výsledky!$I$3),"",Výsledky!I53)</f>
        <v>-</v>
      </c>
      <c r="K58" s="265">
        <f>IF(ISBLANK(Výsledky!$P$3),"",Výsledky!P53)</f>
        <v>0</v>
      </c>
      <c r="L58" s="266">
        <f>IF(ISBLANK(Výsledky!$W$3),"",Výsledky!W53)</f>
        <v>40</v>
      </c>
      <c r="M58" s="256">
        <f>IF(ISBLANK(Výsledky!$AD$3),"",Výsledky!AD53)</f>
        <v>40</v>
      </c>
      <c r="N58" s="256">
        <f>IF(ISBLANK(Výsledky!$AK$3),"",Výsledky!AK53)</f>
        <v>40</v>
      </c>
      <c r="O58" s="256">
        <f>IF(ISBLANK(Výsledky!$AR$3),"",Výsledky!AR53)</f>
        <v>60</v>
      </c>
      <c r="P58" s="256">
        <f>IF(ISBLANK(Výsledky!$AY$3),"",Výsledky!AY53)</f>
        <v>80</v>
      </c>
      <c r="Q58" s="256" t="str">
        <f>IF(ISBLANK(Výsledky!$BF$3),"",Výsledky!BF53)</f>
        <v>-</v>
      </c>
      <c r="R58" s="256">
        <f>IF(ISBLANK(Výsledky!$BM$3),"",Výsledky!BM53)</f>
        <v>80</v>
      </c>
      <c r="S58" s="256">
        <f>IF(ISBLANK(Výsledky!$BT$3),"",Výsledky!BT53)</f>
        <v>10</v>
      </c>
      <c r="T58" s="256">
        <f>IF(ISBLANK(Výsledky!$CA$3),"",Výsledky!CA53)</f>
        <v>50</v>
      </c>
      <c r="U58" s="256" t="str">
        <f>IF(ISBLANK(Výsledky!$CH$3),"",Výsledky!CH53)</f>
        <v>-</v>
      </c>
      <c r="V58" s="256" t="str">
        <f>IF(ISBLANK(Výsledky!$CO$3),"",Výsledky!CO53)</f>
        <v>-</v>
      </c>
      <c r="W58" s="256">
        <f>IF(ISBLANK(Výsledky!$CV$3),"",Výsledky!CV53)</f>
        <v>40</v>
      </c>
      <c r="X58" s="256" t="str">
        <f>IF(ISBLANK(Výsledky!$DC$3),"",Výsledky!DC53)</f>
        <v>-</v>
      </c>
      <c r="Y58" s="256" t="str">
        <f>IF(ISBLANK(Výsledky!$DJ$3),"",Výsledky!DJ53)</f>
        <v>-</v>
      </c>
      <c r="Z58" s="256">
        <f>IF(ISBLANK(Výsledky!$DQ$3),"",Výsledky!DQ53)</f>
        <v>0</v>
      </c>
      <c r="AA58" s="256" t="str">
        <f>IF(ISBLANK(Výsledky!$DX$3),"",Výsledky!DX53)</f>
        <v>-</v>
      </c>
      <c r="AB58" s="256" t="str">
        <f>IF(ISBLANK(Výsledky!$EE$3),"",Výsledky!EE53)</f>
        <v>-</v>
      </c>
      <c r="AC58" s="256">
        <f>IF(ISBLANK(Výsledky!$EL$3),"",Výsledky!EL53)</f>
        <v>0</v>
      </c>
      <c r="AD58" s="256" t="str">
        <f>IF(ISBLANK(Výsledky!$ES$3),"",Výsledky!ES53)</f>
        <v>-</v>
      </c>
      <c r="AE58" s="256" t="str">
        <f>IF(ISBLANK(Výsledky!$EZ$3),"",Výsledky!EZ53)</f>
        <v>-</v>
      </c>
      <c r="AF58" s="256" t="str">
        <f>IF(ISBLANK(Výsledky!$FG$3),"",Výsledky!FG53)</f>
        <v>-</v>
      </c>
      <c r="AG58" s="256" t="str">
        <f>IF(ISBLANK(Výsledky!$FN$3),"",Výsledky!FN53)</f>
        <v>-</v>
      </c>
      <c r="AH58" s="256">
        <f>IF(ISBLANK(Výsledky!$FU$3),"",Výsledky!FU53)</f>
        <v>20</v>
      </c>
      <c r="AI58" s="256" t="str">
        <f>IF(ISBLANK(Výsledky!$GB$3),"",Výsledky!GB53)</f>
        <v>-</v>
      </c>
      <c r="AJ58" s="256" t="str">
        <f>IF(ISBLANK(Výsledky!$GI$3),"",Výsledky!GI53)</f>
        <v>-</v>
      </c>
      <c r="AK58" s="256" t="str">
        <f>IF(ISBLANK(Výsledky!$GP$3),"",Výsledky!GP53)</f>
        <v>-</v>
      </c>
      <c r="AL58" s="256" t="str">
        <f>IF(ISBLANK(Výsledky!$GW$3),"",Výsledky!GW53)</f>
        <v>-</v>
      </c>
      <c r="AM58" s="256" t="str">
        <f>IF(ISBLANK(Výsledky!$HD$3),"",Výsledky!HD53)</f>
        <v>-</v>
      </c>
      <c r="AN58" s="256" t="str">
        <f>IF(ISBLANK(Výsledky!$HK$3),"",Výsledky!HK53)</f>
        <v>-</v>
      </c>
      <c r="AO58" s="256" t="str">
        <f>IF(ISBLANK(Výsledky!$HR$3),"",Výsledky!HR53)</f>
        <v>-</v>
      </c>
      <c r="AP58" s="256" t="str">
        <f>IF(ISBLANK(Výsledky!$HY$3),"",Výsledky!HY53)</f>
        <v>-</v>
      </c>
      <c r="AQ58" s="256" t="str">
        <f>IF(ISBLANK(Výsledky!$IF$3),"",Výsledky!IF53)</f>
        <v>-</v>
      </c>
      <c r="AR58" s="256" t="str">
        <f>IF(ISBLANK(Výsledky!$IM$3),"",Výsledky!IM53)</f>
        <v>-</v>
      </c>
      <c r="AS58" s="256" t="str">
        <f>IF(ISBLANK(Výsledky!$IT$3),"",Výsledky!IT53)</f>
        <v>-</v>
      </c>
      <c r="AT58" s="256" t="str">
        <f>IF(ISBLANK(Výsledky!$JA$3),"",Výsledky!JA53)</f>
        <v>-</v>
      </c>
      <c r="AU58" s="256" t="str">
        <f>IF(ISBLANK(Výsledky!$JH$3),"",Výsledky!JH53)</f>
        <v>-</v>
      </c>
      <c r="AV58" s="256" t="str">
        <f>IF(ISBLANK(Výsledky!$JO$3),"",Výsledky!JO53)</f>
        <v/>
      </c>
      <c r="AW58" s="256" t="str">
        <f>IF(ISBLANK(Výsledky!$JV$3),"",Výsledky!JV53)</f>
        <v>-</v>
      </c>
      <c r="AX58" s="256" t="str">
        <f>IF(ISBLANK(Výsledky!$KC$3),"",Výsledky!KC53)</f>
        <v/>
      </c>
      <c r="AY58" s="256" t="str">
        <f>IF(ISBLANK(Výsledky!$KJ$3),"",Výsledky!KJ53)</f>
        <v>-</v>
      </c>
      <c r="AZ58" s="256" t="str">
        <f>IF(ISBLANK(Výsledky!$KQ$3),"",Výsledky!KQ53)</f>
        <v>-</v>
      </c>
      <c r="BA58" s="256" t="str">
        <f>IF(ISBLANK(Výsledky!$KX$3),"",Výsledky!KX53)</f>
        <v>-</v>
      </c>
      <c r="BB58" s="256" t="str">
        <f>IF(ISBLANK(Výsledky!$LE$3),"",Výsledky!LE53)</f>
        <v/>
      </c>
      <c r="BC58" s="256" t="str">
        <f>IF(ISBLANK(Výsledky!$LL$3),"",Výsledky!LL53)</f>
        <v/>
      </c>
      <c r="BD58" s="256" t="str">
        <f>IF(ISBLANK(Výsledky!$LS$3),"",Výsledky!LS53)</f>
        <v/>
      </c>
      <c r="BE58" s="256" t="str">
        <f>IF(ISBLANK(Výsledky!$LZ$3),"",Výsledky!LZ53)</f>
        <v/>
      </c>
      <c r="BF58" s="256" t="str">
        <f>IF(ISBLANK(Výsledky!$MG$3),"",Výsledky!MG53)</f>
        <v/>
      </c>
      <c r="BG58" s="256" t="str">
        <f>IF(ISBLANK(Výsledky!$MN$3),"",Výsledky!MN53)</f>
        <v/>
      </c>
      <c r="BH58" s="256" t="str">
        <f>IF(ISBLANK(Výsledky!$MU$3),"",Výsledky!MU53)</f>
        <v/>
      </c>
      <c r="BI58" s="256" t="str">
        <f>IF(ISBLANK(Výsledky!$NB$3),"",Výsledky!NB53)</f>
        <v/>
      </c>
      <c r="BJ58" s="256" t="str">
        <f>IF(ISBLANK(Výsledky!$NI$3),"",Výsledky!NI53)</f>
        <v/>
      </c>
      <c r="BK58" s="256" t="str">
        <f>IF(ISBLANK(Výsledky!$NP$3),"",Výsledky!NP53)</f>
        <v/>
      </c>
      <c r="BL58" s="256" t="str">
        <f>IF(ISBLANK(Výsledky!$NW$3),"",Výsledky!NW53)</f>
        <v/>
      </c>
      <c r="BM58" s="256" t="str">
        <f>IF(ISBLANK(Výsledky!$OD$3),"",Výsledky!OD53)</f>
        <v/>
      </c>
      <c r="BN58" s="256" t="str">
        <f>IF(ISBLANK(Výsledky!$OK$3),"",Výsledky!OK53)</f>
        <v/>
      </c>
      <c r="BO58" s="256" t="str">
        <f>IF(ISBLANK(Výsledky!$OR$3),"",Výsledky!OR53)</f>
        <v/>
      </c>
      <c r="BP58" s="256" t="str">
        <f>IF(ISBLANK(Výsledky!$OY$3),"",Výsledky!OY53)</f>
        <v/>
      </c>
      <c r="BQ58" s="256" t="str">
        <f>IF(ISBLANK(Výsledky!$PF$3),"",Výsledky!PF53)</f>
        <v/>
      </c>
      <c r="BR58" s="256" t="str">
        <f>IF(ISBLANK(Výsledky!$PM$3),"",Výsledky!PM53)</f>
        <v/>
      </c>
      <c r="BS58" s="256" t="str">
        <f>IF(ISBLANK(Výsledky!$PT$3),"",Výsledky!PT53)</f>
        <v/>
      </c>
      <c r="BT58" s="256" t="str">
        <f>IF(ISBLANK(Výsledky!$QA$3),"",Výsledky!QA53)</f>
        <v/>
      </c>
      <c r="BU58" s="256" t="str">
        <f>IF(ISBLANK(Výsledky!$QH$3),"",Výsledky!QH53)</f>
        <v/>
      </c>
      <c r="BV58" s="256" t="str">
        <f>IF(ISBLANK(Výsledky!$QO$3),"",Výsledky!QO53)</f>
        <v/>
      </c>
      <c r="BW58" s="291" t="str">
        <f>IF(ISBLANK(Výsledky!$QV$3),"",Výsledky!QV53)</f>
        <v/>
      </c>
      <c r="BX58" s="49"/>
      <c r="BY58" s="122"/>
      <c r="BZ58" s="49"/>
      <c r="CA58" s="122"/>
      <c r="CB58" s="371"/>
      <c r="CC58" s="371"/>
      <c r="CD58" s="371"/>
      <c r="CE58" s="371"/>
      <c r="CF58" s="371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40" t="s">
        <v>331</v>
      </c>
      <c r="C59" s="53">
        <f>Tipy!A69</f>
        <v>47</v>
      </c>
      <c r="D59" s="242" t="str">
        <f>IF(Tipy!B69="","",Tipy!B69)</f>
        <v>sugar</v>
      </c>
      <c r="E59" s="51">
        <f t="shared" si="27"/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>
        <f>IF(ISBLANK(Výsledky!$GI$3),"-",SUM(AN59,AR59,BA59,BF59,BN59,BW59))</f>
        <v>0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>-</v>
      </c>
      <c r="AJ59" s="256" t="str">
        <f>IF(ISBLANK(Výsledky!$GI$3),"",Výsledky!GI75)</f>
        <v>-</v>
      </c>
      <c r="AK59" s="256" t="str">
        <f>IF(ISBLANK(Výsledky!$GP$3),"",Výsledky!GP75)</f>
        <v>-</v>
      </c>
      <c r="AL59" s="256" t="str">
        <f>IF(ISBLANK(Výsledky!$GW$3),"",Výsledky!GW75)</f>
        <v>-</v>
      </c>
      <c r="AM59" s="256" t="str">
        <f>IF(ISBLANK(Výsledky!$HD$3),"",Výsledky!HD75)</f>
        <v>-</v>
      </c>
      <c r="AN59" s="256" t="str">
        <f>IF(ISBLANK(Výsledky!$HK$3),"",Výsledky!HK75)</f>
        <v>-</v>
      </c>
      <c r="AO59" s="256" t="str">
        <f>IF(ISBLANK(Výsledky!$HR$3),"",Výsledky!HR75)</f>
        <v>-</v>
      </c>
      <c r="AP59" s="256" t="str">
        <f>IF(ISBLANK(Výsledky!$HY$3),"",Výsledky!HY75)</f>
        <v>-</v>
      </c>
      <c r="AQ59" s="256" t="str">
        <f>IF(ISBLANK(Výsledky!$IF$3),"",Výsledky!IF75)</f>
        <v>-</v>
      </c>
      <c r="AR59" s="256" t="str">
        <f>IF(ISBLANK(Výsledky!$IM$3),"",Výsledky!IM75)</f>
        <v>-</v>
      </c>
      <c r="AS59" s="256" t="str">
        <f>IF(ISBLANK(Výsledky!$IT$3),"",Výsledky!IT75)</f>
        <v>-</v>
      </c>
      <c r="AT59" s="256" t="str">
        <f>IF(ISBLANK(Výsledky!$JA$3),"",Výsledky!JA75)</f>
        <v>-</v>
      </c>
      <c r="AU59" s="256" t="str">
        <f>IF(ISBLANK(Výsledky!$JH$3),"",Výsledky!JH75)</f>
        <v>-</v>
      </c>
      <c r="AV59" s="256" t="str">
        <f>IF(ISBLANK(Výsledky!$JO$3),"",Výsledky!JO75)</f>
        <v/>
      </c>
      <c r="AW59" s="256" t="str">
        <f>IF(ISBLANK(Výsledky!$JV$3),"",Výsledky!JV75)</f>
        <v>-</v>
      </c>
      <c r="AX59" s="256" t="str">
        <f>IF(ISBLANK(Výsledky!$KC$3),"",Výsledky!KC75)</f>
        <v/>
      </c>
      <c r="AY59" s="256" t="str">
        <f>IF(ISBLANK(Výsledky!$KJ$3),"",Výsledky!KJ75)</f>
        <v>-</v>
      </c>
      <c r="AZ59" s="256" t="str">
        <f>IF(ISBLANK(Výsledky!$KQ$3),"",Výsledky!KQ75)</f>
        <v>-</v>
      </c>
      <c r="BA59" s="256" t="str">
        <f>IF(ISBLANK(Výsledky!$KX$3),"",Výsledky!KX75)</f>
        <v>-</v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1"/>
      <c r="CC59" s="371"/>
      <c r="CD59" s="371"/>
      <c r="CE59" s="371"/>
      <c r="CF59" s="371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40" t="s">
        <v>331</v>
      </c>
      <c r="C60" s="53">
        <f>Tipy!A57</f>
        <v>18</v>
      </c>
      <c r="D60" s="242" t="str">
        <f>IF(Tipy!B57="","",Tipy!B57)</f>
        <v>Pikain</v>
      </c>
      <c r="E60" s="51">
        <f t="shared" si="27"/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>
        <f>IF(ISBLANK(Výsledky!$GI$3),"-",SUM(AN60,AR60,BA60,BF60,BN60,BW60))</f>
        <v>0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>-</v>
      </c>
      <c r="AJ60" s="256" t="str">
        <f>IF(ISBLANK(Výsledky!$GI$3),"",Výsledky!GI63)</f>
        <v>-</v>
      </c>
      <c r="AK60" s="256" t="str">
        <f>IF(ISBLANK(Výsledky!$GP$3),"",Výsledky!GP63)</f>
        <v>-</v>
      </c>
      <c r="AL60" s="256" t="str">
        <f>IF(ISBLANK(Výsledky!$GW$3),"",Výsledky!GW63)</f>
        <v>-</v>
      </c>
      <c r="AM60" s="256" t="str">
        <f>IF(ISBLANK(Výsledky!$HD$3),"",Výsledky!HD63)</f>
        <v>-</v>
      </c>
      <c r="AN60" s="256" t="str">
        <f>IF(ISBLANK(Výsledky!$HK$3),"",Výsledky!HK63)</f>
        <v>-</v>
      </c>
      <c r="AO60" s="256" t="str">
        <f>IF(ISBLANK(Výsledky!$HR$3),"",Výsledky!HR63)</f>
        <v>-</v>
      </c>
      <c r="AP60" s="256" t="str">
        <f>IF(ISBLANK(Výsledky!$HY$3),"",Výsledky!HY63)</f>
        <v>-</v>
      </c>
      <c r="AQ60" s="256" t="str">
        <f>IF(ISBLANK(Výsledky!$IF$3),"",Výsledky!IF63)</f>
        <v>-</v>
      </c>
      <c r="AR60" s="256" t="str">
        <f>IF(ISBLANK(Výsledky!$IM$3),"",Výsledky!IM63)</f>
        <v>-</v>
      </c>
      <c r="AS60" s="256" t="str">
        <f>IF(ISBLANK(Výsledky!$IT$3),"",Výsledky!IT63)</f>
        <v>-</v>
      </c>
      <c r="AT60" s="256" t="str">
        <f>IF(ISBLANK(Výsledky!$JA$3),"",Výsledky!JA63)</f>
        <v>-</v>
      </c>
      <c r="AU60" s="256" t="str">
        <f>IF(ISBLANK(Výsledky!$JH$3),"",Výsledky!JH63)</f>
        <v>-</v>
      </c>
      <c r="AV60" s="256" t="str">
        <f>IF(ISBLANK(Výsledky!$JO$3),"",Výsledky!JO63)</f>
        <v/>
      </c>
      <c r="AW60" s="256" t="str">
        <f>IF(ISBLANK(Výsledky!$JV$3),"",Výsledky!JV63)</f>
        <v>-</v>
      </c>
      <c r="AX60" s="256" t="str">
        <f>IF(ISBLANK(Výsledky!$KC$3),"",Výsledky!KC63)</f>
        <v/>
      </c>
      <c r="AY60" s="256" t="str">
        <f>IF(ISBLANK(Výsledky!$KJ$3),"",Výsledky!KJ63)</f>
        <v>-</v>
      </c>
      <c r="AZ60" s="256" t="str">
        <f>IF(ISBLANK(Výsledky!$KQ$3),"",Výsledky!KQ63)</f>
        <v>-</v>
      </c>
      <c r="BA60" s="256" t="str">
        <f>IF(ISBLANK(Výsledky!$KX$3),"",Výsledky!KX63)</f>
        <v>-</v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1"/>
      <c r="CC60" s="371"/>
      <c r="CD60" s="371"/>
      <c r="CE60" s="371"/>
      <c r="CF60" s="371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75" hidden="1" thickBot="1" x14ac:dyDescent="0.25">
      <c r="A61" s="1"/>
      <c r="B61" s="394" t="s">
        <v>320</v>
      </c>
      <c r="C61" s="121">
        <f>Tipy!A9</f>
        <v>46</v>
      </c>
      <c r="D61" s="243" t="str">
        <f>IF(Tipy!B9="","",Tipy!B9)</f>
        <v>Andygoatcaroll</v>
      </c>
      <c r="E61" s="52">
        <f t="shared" si="27"/>
        <v>370</v>
      </c>
      <c r="F61" s="248">
        <f>IF(ISBLANK(Výsledky!$I$3),"-",SUM(K61:O61,Q61,S61,U61,V61,X61,Z61,AB61,AC61,AE61:AG61,AI61,AK61:AM61,AP61,AS61:AU61,AW61,AY61,BB61,BD61,BG61:BJ61,BL61,BO61,BP61,BR61,BT61,BU61))</f>
        <v>270</v>
      </c>
      <c r="G61" s="270">
        <f>IF(ISBLANK(Výsledky!$AY$3),"-",SUM(P61,T61,W61,AA61,AD61,AH61,AV61,AX61,BC61,BE61,BK61,BM61,BQ61,BS61,BV61))</f>
        <v>0</v>
      </c>
      <c r="H61" s="272">
        <f>IF(ISBLANK(Výsledky!$BM$3),"-",SUM(R61,Y61,AJ61,AO61,AQ61,AZ61))</f>
        <v>100</v>
      </c>
      <c r="I61" s="249">
        <f>IF(ISBLANK(Výsledky!$GI$3),"-",SUM(AN61,AR61,BA61,BF61,BN61,BW61))</f>
        <v>0</v>
      </c>
      <c r="J61" s="263" t="str">
        <f>IF(ISBLANK(Výsledky!$I$3),"",Výsledky!I15)</f>
        <v>-</v>
      </c>
      <c r="K61" s="364">
        <f>IF(ISBLANK(Výsledky!$P$3),"",Výsledky!P15)</f>
        <v>0</v>
      </c>
      <c r="L61" s="365">
        <f>IF(ISBLANK(Výsledky!$W$3),"",Výsledky!W15)</f>
        <v>40</v>
      </c>
      <c r="M61" s="366" t="str">
        <f>IF(ISBLANK(Výsledky!$AD$3),"",Výsledky!AD15)</f>
        <v>-</v>
      </c>
      <c r="N61" s="366">
        <f>IF(ISBLANK(Výsledky!$AK$3),"",Výsledky!AK15)</f>
        <v>20</v>
      </c>
      <c r="O61" s="366">
        <f>IF(ISBLANK(Výsledky!$AR$3),"",Výsledky!AR15)</f>
        <v>20</v>
      </c>
      <c r="P61" s="366" t="str">
        <f>IF(ISBLANK(Výsledky!$AY$3),"",Výsledky!AY15)</f>
        <v>-</v>
      </c>
      <c r="Q61" s="366">
        <f>IF(ISBLANK(Výsledky!$BF$3),"",Výsledky!BF15)</f>
        <v>40</v>
      </c>
      <c r="R61" s="366">
        <f>IF(ISBLANK(Výsledky!$BM$3),"",Výsledky!BM15)</f>
        <v>50</v>
      </c>
      <c r="S61" s="366">
        <f>IF(ISBLANK(Výsledky!$BT$3),"",Výsledky!BT15)</f>
        <v>0</v>
      </c>
      <c r="T61" s="366" t="str">
        <f>IF(ISBLANK(Výsledky!$CA$3),"",Výsledky!CA15)</f>
        <v>-</v>
      </c>
      <c r="U61" s="366">
        <f>IF(ISBLANK(Výsledky!$CH$3),"",Výsledky!CH15)</f>
        <v>0</v>
      </c>
      <c r="V61" s="366">
        <f>IF(ISBLANK(Výsledky!$CO$3),"",Výsledky!CO15)</f>
        <v>30</v>
      </c>
      <c r="W61" s="366" t="str">
        <f>IF(ISBLANK(Výsledky!$CV$3),"",Výsledky!CV15)</f>
        <v>-</v>
      </c>
      <c r="X61" s="366">
        <f>IF(ISBLANK(Výsledky!$DC$3),"",Výsledky!DC15)</f>
        <v>30</v>
      </c>
      <c r="Y61" s="366">
        <f>IF(ISBLANK(Výsledky!$DJ$3),"",Výsledky!DJ15)</f>
        <v>50</v>
      </c>
      <c r="Z61" s="366" t="str">
        <f>IF(ISBLANK(Výsledky!$DQ$3),"",Výsledky!DQ15)</f>
        <v>-</v>
      </c>
      <c r="AA61" s="366" t="str">
        <f>IF(ISBLANK(Výsledky!$DX$3),"",Výsledky!DX15)</f>
        <v>-</v>
      </c>
      <c r="AB61" s="366">
        <f>IF(ISBLANK(Výsledky!$EE$3),"",Výsledky!EE15)</f>
        <v>30</v>
      </c>
      <c r="AC61" s="366">
        <f>IF(ISBLANK(Výsledky!$EL$3),"",Výsledky!EL15)</f>
        <v>20</v>
      </c>
      <c r="AD61" s="366" t="str">
        <f>IF(ISBLANK(Výsledky!$ES$3),"",Výsledky!ES15)</f>
        <v>-</v>
      </c>
      <c r="AE61" s="366" t="str">
        <f>IF(ISBLANK(Výsledky!$EZ$3),"",Výsledky!EZ15)</f>
        <v>-</v>
      </c>
      <c r="AF61" s="366" t="str">
        <f>IF(ISBLANK(Výsledky!$FG$3),"",Výsledky!FG15)</f>
        <v>-</v>
      </c>
      <c r="AG61" s="366">
        <f>IF(ISBLANK(Výsledky!$FN$3),"",Výsledky!FN15)</f>
        <v>40</v>
      </c>
      <c r="AH61" s="366">
        <f>IF(ISBLANK(Výsledky!$FU$3),"",Výsledky!FU15)</f>
        <v>0</v>
      </c>
      <c r="AI61" s="366">
        <f>IF(ISBLANK(Výsledky!$GB$3),"",Výsledky!GB15)</f>
        <v>0</v>
      </c>
      <c r="AJ61" s="366" t="str">
        <f>IF(ISBLANK(Výsledky!$GI$3),"",Výsledky!GI15)</f>
        <v>-</v>
      </c>
      <c r="AK61" s="366" t="str">
        <f>IF(ISBLANK(Výsledky!$GP$3),"",Výsledky!GP15)</f>
        <v>-</v>
      </c>
      <c r="AL61" s="366" t="str">
        <f>IF(ISBLANK(Výsledky!$GW$3),"",Výsledky!GW15)</f>
        <v>-</v>
      </c>
      <c r="AM61" s="366" t="str">
        <f>IF(ISBLANK(Výsledky!$HD$3),"",Výsledky!HD15)</f>
        <v>-</v>
      </c>
      <c r="AN61" s="366" t="str">
        <f>IF(ISBLANK(Výsledky!$HK$3),"",Výsledky!HK15)</f>
        <v>-</v>
      </c>
      <c r="AO61" s="366" t="str">
        <f>IF(ISBLANK(Výsledky!$HR$3),"",Výsledky!HR15)</f>
        <v>-</v>
      </c>
      <c r="AP61" s="366" t="str">
        <f>IF(ISBLANK(Výsledky!$HY$3),"",Výsledky!HY15)</f>
        <v>-</v>
      </c>
      <c r="AQ61" s="366" t="str">
        <f>IF(ISBLANK(Výsledky!$IF$3),"",Výsledky!IF15)</f>
        <v>-</v>
      </c>
      <c r="AR61" s="366" t="str">
        <f>IF(ISBLANK(Výsledky!$IM$3),"",Výsledky!IM15)</f>
        <v>-</v>
      </c>
      <c r="AS61" s="366" t="str">
        <f>IF(ISBLANK(Výsledky!$IT$3),"",Výsledky!IT15)</f>
        <v>-</v>
      </c>
      <c r="AT61" s="366" t="str">
        <f>IF(ISBLANK(Výsledky!$JA$3),"",Výsledky!JA15)</f>
        <v>-</v>
      </c>
      <c r="AU61" s="366" t="str">
        <f>IF(ISBLANK(Výsledky!$JH$3),"",Výsledky!JH15)</f>
        <v>-</v>
      </c>
      <c r="AV61" s="366" t="str">
        <f>IF(ISBLANK(Výsledky!$JO$3),"",Výsledky!JO15)</f>
        <v/>
      </c>
      <c r="AW61" s="366" t="str">
        <f>IF(ISBLANK(Výsledky!$JV$3),"",Výsledky!JV15)</f>
        <v>-</v>
      </c>
      <c r="AX61" s="366" t="str">
        <f>IF(ISBLANK(Výsledky!$KC$3),"",Výsledky!KC15)</f>
        <v/>
      </c>
      <c r="AY61" s="366" t="str">
        <f>IF(ISBLANK(Výsledky!$KJ$3),"",Výsledky!KJ15)</f>
        <v>-</v>
      </c>
      <c r="AZ61" s="366" t="str">
        <f>IF(ISBLANK(Výsledky!$KQ$3),"",Výsledky!KQ15)</f>
        <v>-</v>
      </c>
      <c r="BA61" s="366" t="str">
        <f>IF(ISBLANK(Výsledky!$KX$3),"",Výsledky!KX15)</f>
        <v>-</v>
      </c>
      <c r="BB61" s="366" t="str">
        <f>IF(ISBLANK(Výsledky!$LE$3),"",Výsledky!LE15)</f>
        <v/>
      </c>
      <c r="BC61" s="366" t="str">
        <f>IF(ISBLANK(Výsledky!$LL$3),"",Výsledky!LL15)</f>
        <v/>
      </c>
      <c r="BD61" s="366" t="str">
        <f>IF(ISBLANK(Výsledky!$LS$3),"",Výsledky!LS15)</f>
        <v/>
      </c>
      <c r="BE61" s="366" t="str">
        <f>IF(ISBLANK(Výsledky!$LZ$3),"",Výsledky!LZ15)</f>
        <v/>
      </c>
      <c r="BF61" s="366" t="str">
        <f>IF(ISBLANK(Výsledky!$MG$3),"",Výsledky!MG15)</f>
        <v/>
      </c>
      <c r="BG61" s="366" t="str">
        <f>IF(ISBLANK(Výsledky!$MN$3),"",Výsledky!MN15)</f>
        <v/>
      </c>
      <c r="BH61" s="366" t="str">
        <f>IF(ISBLANK(Výsledky!$MU$3),"",Výsledky!MU15)</f>
        <v/>
      </c>
      <c r="BI61" s="366" t="str">
        <f>IF(ISBLANK(Výsledky!$NB$3),"",Výsledky!NB15)</f>
        <v/>
      </c>
      <c r="BJ61" s="366" t="str">
        <f>IF(ISBLANK(Výsledky!$NI$3),"",Výsledky!NI15)</f>
        <v/>
      </c>
      <c r="BK61" s="366" t="str">
        <f>IF(ISBLANK(Výsledky!$NP$3),"",Výsledky!NP15)</f>
        <v/>
      </c>
      <c r="BL61" s="366" t="str">
        <f>IF(ISBLANK(Výsledky!$NW$3),"",Výsledky!NW15)</f>
        <v/>
      </c>
      <c r="BM61" s="366" t="str">
        <f>IF(ISBLANK(Výsledky!$OD$3),"",Výsledky!OD15)</f>
        <v/>
      </c>
      <c r="BN61" s="366" t="str">
        <f>IF(ISBLANK(Výsledky!$OK$3),"",Výsledky!OK15)</f>
        <v/>
      </c>
      <c r="BO61" s="366" t="str">
        <f>IF(ISBLANK(Výsledky!$OR$3),"",Výsledky!OR15)</f>
        <v/>
      </c>
      <c r="BP61" s="366" t="str">
        <f>IF(ISBLANK(Výsledky!$OY$3),"",Výsledky!OY15)</f>
        <v/>
      </c>
      <c r="BQ61" s="366" t="str">
        <f>IF(ISBLANK(Výsledky!$PF$3),"",Výsledky!PF15)</f>
        <v/>
      </c>
      <c r="BR61" s="366" t="str">
        <f>IF(ISBLANK(Výsledky!$PM$3),"",Výsledky!PM15)</f>
        <v/>
      </c>
      <c r="BS61" s="366" t="str">
        <f>IF(ISBLANK(Výsledky!$PT$3),"",Výsledky!PT15)</f>
        <v/>
      </c>
      <c r="BT61" s="366" t="str">
        <f>IF(ISBLANK(Výsledky!$QA$3),"",Výsledky!QA15)</f>
        <v/>
      </c>
      <c r="BU61" s="366" t="str">
        <f>IF(ISBLANK(Výsledky!$QH$3),"",Výsledky!QH15)</f>
        <v/>
      </c>
      <c r="BV61" s="366" t="str">
        <f>IF(ISBLANK(Výsledky!$QO$3),"",Výsledky!QO15)</f>
        <v/>
      </c>
      <c r="BW61" s="367" t="str">
        <f>IF(ISBLANK(Výsledky!$QV$3),"",Výsledky!QV15)</f>
        <v/>
      </c>
      <c r="BX61" s="122"/>
      <c r="BY61" s="122"/>
      <c r="BZ61" s="49"/>
      <c r="CA61" s="122"/>
      <c r="CB61" s="371"/>
      <c r="CC61" s="371"/>
      <c r="CD61" s="371"/>
      <c r="CE61" s="371"/>
      <c r="CF61" s="371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hidden="1" thickBot="1" x14ac:dyDescent="0.25">
      <c r="A62" s="1"/>
      <c r="B62" s="395" t="s">
        <v>321</v>
      </c>
      <c r="C62" s="396">
        <f>Tipy!A33</f>
        <v>71</v>
      </c>
      <c r="D62" s="397" t="str">
        <f>IF(Tipy!B33="","",Tipy!B33)</f>
        <v>lfcanfield</v>
      </c>
      <c r="E62" s="398">
        <f t="shared" ref="E62" si="28"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>
        <f>IF(ISBLANK(Výsledky!$GI$3),"-",SUM(AN62,AR62,BA62,BF62,BN62,BW62))</f>
        <v>0</v>
      </c>
      <c r="J62" s="399" t="str">
        <f>IF(ISBLANK(Výsledky!$I$3),"",Výsledky!I39)</f>
        <v>-</v>
      </c>
      <c r="K62" s="400" t="str">
        <f>IF(ISBLANK(Výsledky!$P$3),"",Výsledky!P39)</f>
        <v>-</v>
      </c>
      <c r="L62" s="365">
        <f>IF(ISBLANK(Výsledky!$W$3),"",Výsledky!W39)</f>
        <v>40</v>
      </c>
      <c r="M62" s="365">
        <f>IF(ISBLANK(Výsledky!$AD$3),"",Výsledky!AD39)</f>
        <v>10</v>
      </c>
      <c r="N62" s="365">
        <f>IF(ISBLANK(Výsledky!$AK$3),"",Výsledky!AK39)</f>
        <v>20</v>
      </c>
      <c r="O62" s="365">
        <f>IF(ISBLANK(Výsledky!$AR$3),"",Výsledky!AR39)</f>
        <v>50</v>
      </c>
      <c r="P62" s="365">
        <f>IF(ISBLANK(Výsledky!$AY$3),"",Výsledky!AY39)</f>
        <v>20</v>
      </c>
      <c r="Q62" s="365">
        <f>IF(ISBLANK(Výsledky!$BF$3),"",Výsledky!BF39)</f>
        <v>40</v>
      </c>
      <c r="R62" s="365">
        <f>IF(ISBLANK(Výsledky!$BM$3),"",Výsledky!BM39)</f>
        <v>30</v>
      </c>
      <c r="S62" s="365">
        <f>IF(ISBLANK(Výsledky!$BT$3),"",Výsledky!BT39)</f>
        <v>0</v>
      </c>
      <c r="T62" s="365">
        <f>IF(ISBLANK(Výsledky!$CA$3),"",Výsledky!CA39)</f>
        <v>20</v>
      </c>
      <c r="U62" s="365">
        <f>IF(ISBLANK(Výsledky!$CH$3),"",Výsledky!CH39)</f>
        <v>0</v>
      </c>
      <c r="V62" s="365">
        <f>IF(ISBLANK(Výsledky!$CO$3),"",Výsledky!CO39)</f>
        <v>20</v>
      </c>
      <c r="W62" s="365">
        <f>IF(ISBLANK(Výsledky!$CV$3),"",Výsledky!CV39)</f>
        <v>0</v>
      </c>
      <c r="X62" s="365">
        <f>IF(ISBLANK(Výsledky!$DC$3),"",Výsledky!DC39)</f>
        <v>40</v>
      </c>
      <c r="Y62" s="365" t="str">
        <f>IF(ISBLANK(Výsledky!$DJ$3),"",Výsledky!DJ39)</f>
        <v>-</v>
      </c>
      <c r="Z62" s="365">
        <f>IF(ISBLANK(Výsledky!$DQ$3),"",Výsledky!DQ39)</f>
        <v>0</v>
      </c>
      <c r="AA62" s="365">
        <f>IF(ISBLANK(Výsledky!$DX$3),"",Výsledky!DX39)</f>
        <v>10</v>
      </c>
      <c r="AB62" s="365">
        <f>IF(ISBLANK(Výsledky!$EE$3),"",Výsledky!EE39)</f>
        <v>50</v>
      </c>
      <c r="AC62" s="365">
        <f>IF(ISBLANK(Výsledky!$EL$3),"",Výsledky!EL39)</f>
        <v>20</v>
      </c>
      <c r="AD62" s="365" t="str">
        <f>IF(ISBLANK(Výsledky!$ES$3),"",Výsledky!ES39)</f>
        <v>-</v>
      </c>
      <c r="AE62" s="365" t="str">
        <f>IF(ISBLANK(Výsledky!$EZ$3),"",Výsledky!EZ39)</f>
        <v>-</v>
      </c>
      <c r="AF62" s="365" t="str">
        <f>IF(ISBLANK(Výsledky!$FG$3),"",Výsledky!FG39)</f>
        <v>-</v>
      </c>
      <c r="AG62" s="365" t="str">
        <f>IF(ISBLANK(Výsledky!$FN$3),"",Výsledky!FN39)</f>
        <v>-</v>
      </c>
      <c r="AH62" s="365" t="str">
        <f>IF(ISBLANK(Výsledky!$FU$3),"",Výsledky!FU39)</f>
        <v>-</v>
      </c>
      <c r="AI62" s="365" t="str">
        <f>IF(ISBLANK(Výsledky!$GB$3),"",Výsledky!GB39)</f>
        <v>-</v>
      </c>
      <c r="AJ62" s="365" t="str">
        <f>IF(ISBLANK(Výsledky!$GI$3),"",Výsledky!GI39)</f>
        <v>-</v>
      </c>
      <c r="AK62" s="365" t="str">
        <f>IF(ISBLANK(Výsledky!$GP$3),"",Výsledky!GP39)</f>
        <v>-</v>
      </c>
      <c r="AL62" s="365" t="str">
        <f>IF(ISBLANK(Výsledky!$GW$3),"",Výsledky!GW39)</f>
        <v>-</v>
      </c>
      <c r="AM62" s="365" t="str">
        <f>IF(ISBLANK(Výsledky!$HD$3),"",Výsledky!HD39)</f>
        <v>-</v>
      </c>
      <c r="AN62" s="365" t="str">
        <f>IF(ISBLANK(Výsledky!$HK$3),"",Výsledky!HK39)</f>
        <v>-</v>
      </c>
      <c r="AO62" s="365" t="str">
        <f>IF(ISBLANK(Výsledky!$HR$3),"",Výsledky!HR39)</f>
        <v>-</v>
      </c>
      <c r="AP62" s="365" t="str">
        <f>IF(ISBLANK(Výsledky!$HY$3),"",Výsledky!HY39)</f>
        <v>-</v>
      </c>
      <c r="AQ62" s="365" t="str">
        <f>IF(ISBLANK(Výsledky!$IF$3),"",Výsledky!IF39)</f>
        <v>-</v>
      </c>
      <c r="AR62" s="365" t="str">
        <f>IF(ISBLANK(Výsledky!$IM$3),"",Výsledky!IM39)</f>
        <v>-</v>
      </c>
      <c r="AS62" s="365" t="str">
        <f>IF(ISBLANK(Výsledky!$IT$3),"",Výsledky!IT39)</f>
        <v>-</v>
      </c>
      <c r="AT62" s="365" t="str">
        <f>IF(ISBLANK(Výsledky!$JA$3),"",Výsledky!JA39)</f>
        <v>-</v>
      </c>
      <c r="AU62" s="365" t="str">
        <f>IF(ISBLANK(Výsledky!$JH$3),"",Výsledky!JH39)</f>
        <v>-</v>
      </c>
      <c r="AV62" s="365" t="str">
        <f>IF(ISBLANK(Výsledky!$JO$3),"",Výsledky!JO39)</f>
        <v/>
      </c>
      <c r="AW62" s="365" t="str">
        <f>IF(ISBLANK(Výsledky!$JV$3),"",Výsledky!JV39)</f>
        <v>-</v>
      </c>
      <c r="AX62" s="365" t="str">
        <f>IF(ISBLANK(Výsledky!$KC$3),"",Výsledky!KC39)</f>
        <v/>
      </c>
      <c r="AY62" s="365" t="str">
        <f>IF(ISBLANK(Výsledky!$KJ$3),"",Výsledky!KJ39)</f>
        <v>-</v>
      </c>
      <c r="AZ62" s="365" t="str">
        <f>IF(ISBLANK(Výsledky!$KQ$3),"",Výsledky!KQ39)</f>
        <v>-</v>
      </c>
      <c r="BA62" s="365" t="str">
        <f>IF(ISBLANK(Výsledky!$KX$3),"",Výsledky!KX39)</f>
        <v>-</v>
      </c>
      <c r="BB62" s="365" t="str">
        <f>IF(ISBLANK(Výsledky!$LE$3),"",Výsledky!LE39)</f>
        <v/>
      </c>
      <c r="BC62" s="365" t="str">
        <f>IF(ISBLANK(Výsledky!$LL$3),"",Výsledky!LL39)</f>
        <v/>
      </c>
      <c r="BD62" s="365" t="str">
        <f>IF(ISBLANK(Výsledky!$LS$3),"",Výsledky!LS39)</f>
        <v/>
      </c>
      <c r="BE62" s="365" t="str">
        <f>IF(ISBLANK(Výsledky!$LZ$3),"",Výsledky!LZ39)</f>
        <v/>
      </c>
      <c r="BF62" s="365" t="str">
        <f>IF(ISBLANK(Výsledky!$MG$3),"",Výsledky!MG39)</f>
        <v/>
      </c>
      <c r="BG62" s="365" t="str">
        <f>IF(ISBLANK(Výsledky!$MN$3),"",Výsledky!MN39)</f>
        <v/>
      </c>
      <c r="BH62" s="365" t="str">
        <f>IF(ISBLANK(Výsledky!$MU$3),"",Výsledky!MU39)</f>
        <v/>
      </c>
      <c r="BI62" s="365" t="str">
        <f>IF(ISBLANK(Výsledky!$NB$3),"",Výsledky!NB39)</f>
        <v/>
      </c>
      <c r="BJ62" s="365" t="str">
        <f>IF(ISBLANK(Výsledky!$NI$3),"",Výsledky!NI39)</f>
        <v/>
      </c>
      <c r="BK62" s="365" t="str">
        <f>IF(ISBLANK(Výsledky!$NP$3),"",Výsledky!NP39)</f>
        <v/>
      </c>
      <c r="BL62" s="365" t="str">
        <f>IF(ISBLANK(Výsledky!$NW$3),"",Výsledky!NW39)</f>
        <v/>
      </c>
      <c r="BM62" s="365" t="str">
        <f>IF(ISBLANK(Výsledky!$OD$3),"",Výsledky!OD39)</f>
        <v/>
      </c>
      <c r="BN62" s="365" t="str">
        <f>IF(ISBLANK(Výsledky!$OK$3),"",Výsledky!OK39)</f>
        <v/>
      </c>
      <c r="BO62" s="365" t="str">
        <f>IF(ISBLANK(Výsledky!$OR$3),"",Výsledky!OR39)</f>
        <v/>
      </c>
      <c r="BP62" s="365" t="str">
        <f>IF(ISBLANK(Výsledky!$OY$3),"",Výsledky!OY39)</f>
        <v/>
      </c>
      <c r="BQ62" s="365" t="str">
        <f>IF(ISBLANK(Výsledky!$PF$3),"",Výsledky!PF39)</f>
        <v/>
      </c>
      <c r="BR62" s="365" t="str">
        <f>IF(ISBLANK(Výsledky!$PM$3),"",Výsledky!PM39)</f>
        <v/>
      </c>
      <c r="BS62" s="365" t="str">
        <f>IF(ISBLANK(Výsledky!$PT$3),"",Výsledky!PT39)</f>
        <v/>
      </c>
      <c r="BT62" s="365" t="str">
        <f>IF(ISBLANK(Výsledky!$QA$3),"",Výsledky!QA39)</f>
        <v/>
      </c>
      <c r="BU62" s="365" t="str">
        <f>IF(ISBLANK(Výsledky!$QH$3),"",Výsledky!QH39)</f>
        <v/>
      </c>
      <c r="BV62" s="365" t="str">
        <f>IF(ISBLANK(Výsledky!$QO$3),"",Výsledky!QO39)</f>
        <v/>
      </c>
      <c r="BW62" s="401" t="str">
        <f>IF(ISBLANK(Výsledky!$QV$3),"",Výsledky!QV39)</f>
        <v/>
      </c>
      <c r="BX62" s="49"/>
      <c r="BY62" s="122"/>
      <c r="BZ62" s="49"/>
      <c r="CA62" s="122"/>
      <c r="CB62" s="371"/>
      <c r="CC62" s="371"/>
      <c r="CD62" s="371"/>
      <c r="CE62" s="371"/>
      <c r="CF62" s="371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393" t="s">
        <v>332</v>
      </c>
      <c r="C63" s="382">
        <f>Tipy!A58</f>
        <v>72</v>
      </c>
      <c r="D63" s="383" t="str">
        <f>IF(Tipy!B58="","",Tipy!B58)</f>
        <v>Pikardo</v>
      </c>
      <c r="E63" s="384">
        <f t="shared" ref="E63:E64" si="29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>
        <f>IF(ISBLANK(Výsledky!$GI$3),"-",SUM(AN63,AR63,BA63,BF63,BN63,BW63))</f>
        <v>0</v>
      </c>
      <c r="J63" s="385" t="str">
        <f>IF(ISBLANK(Výsledky!$I$3),"",Výsledky!I62)</f>
        <v>-</v>
      </c>
      <c r="K63" s="386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>-</v>
      </c>
      <c r="AJ63" s="266" t="str">
        <f>IF(ISBLANK(Výsledky!$GI$3),"",Výsledky!GI64)</f>
        <v>-</v>
      </c>
      <c r="AK63" s="266" t="str">
        <f>IF(ISBLANK(Výsledky!$GP$3),"",Výsledky!GP64)</f>
        <v>-</v>
      </c>
      <c r="AL63" s="266" t="str">
        <f>IF(ISBLANK(Výsledky!$GW$3),"",Výsledky!GW64)</f>
        <v>-</v>
      </c>
      <c r="AM63" s="266" t="str">
        <f>IF(ISBLANK(Výsledky!$HD$3),"",Výsledky!HD64)</f>
        <v>-</v>
      </c>
      <c r="AN63" s="266" t="str">
        <f>IF(ISBLANK(Výsledky!$HK$3),"",Výsledky!HK64)</f>
        <v>-</v>
      </c>
      <c r="AO63" s="266" t="str">
        <f>IF(ISBLANK(Výsledky!$HR$3),"",Výsledky!HR64)</f>
        <v>-</v>
      </c>
      <c r="AP63" s="266" t="str">
        <f>IF(ISBLANK(Výsledky!$HY$3),"",Výsledky!HY64)</f>
        <v>-</v>
      </c>
      <c r="AQ63" s="266" t="str">
        <f>IF(ISBLANK(Výsledky!$IF$3),"",Výsledky!IF64)</f>
        <v>-</v>
      </c>
      <c r="AR63" s="266" t="str">
        <f>IF(ISBLANK(Výsledky!$IM$3),"",Výsledky!IM64)</f>
        <v>-</v>
      </c>
      <c r="AS63" s="266" t="str">
        <f>IF(ISBLANK(Výsledky!$IT$3),"",Výsledky!IT64)</f>
        <v>-</v>
      </c>
      <c r="AT63" s="266" t="str">
        <f>IF(ISBLANK(Výsledky!$JA$3),"",Výsledky!JA64)</f>
        <v>-</v>
      </c>
      <c r="AU63" s="266" t="str">
        <f>IF(ISBLANK(Výsledky!$JH$3),"",Výsledky!JH64)</f>
        <v>-</v>
      </c>
      <c r="AV63" s="266" t="str">
        <f>IF(ISBLANK(Výsledky!$JO$3),"",Výsledky!JO64)</f>
        <v/>
      </c>
      <c r="AW63" s="266" t="str">
        <f>IF(ISBLANK(Výsledky!$JV$3),"",Výsledky!JV64)</f>
        <v>-</v>
      </c>
      <c r="AX63" s="266" t="str">
        <f>IF(ISBLANK(Výsledky!$KC$3),"",Výsledky!KC64)</f>
        <v/>
      </c>
      <c r="AY63" s="266" t="str">
        <f>IF(ISBLANK(Výsledky!$KJ$3),"",Výsledky!KJ64)</f>
        <v>-</v>
      </c>
      <c r="AZ63" s="266" t="str">
        <f>IF(ISBLANK(Výsledky!$KQ$3),"",Výsledky!KQ64)</f>
        <v>-</v>
      </c>
      <c r="BA63" s="266" t="str">
        <f>IF(ISBLANK(Výsledky!$KX$3),"",Výsledky!KX64)</f>
        <v>-</v>
      </c>
      <c r="BB63" s="266" t="str">
        <f>IF(ISBLANK(Výsledky!$LE$3),"",Výsledky!LE64)</f>
        <v/>
      </c>
      <c r="BC63" s="266" t="str">
        <f>IF(ISBLANK(Výsledky!$LL$3),"",Výsledky!LL64)</f>
        <v/>
      </c>
      <c r="BD63" s="266" t="str">
        <f>IF(ISBLANK(Výsledky!$LS$3),"",Výsledky!LS64)</f>
        <v/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87" t="str">
        <f>IF(ISBLANK(Výsledky!$QV$3),"",Výsledky!QV64)</f>
        <v/>
      </c>
      <c r="BX63" s="49"/>
      <c r="BY63" s="122"/>
      <c r="BZ63" s="49"/>
      <c r="CA63" s="122"/>
      <c r="CB63" s="371"/>
      <c r="CC63" s="371"/>
      <c r="CD63" s="371"/>
      <c r="CE63" s="371"/>
      <c r="CF63" s="371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40" t="s">
        <v>332</v>
      </c>
      <c r="C64" s="121">
        <f>Tipy!A54</f>
        <v>64</v>
      </c>
      <c r="D64" s="243" t="str">
        <f>IF(Tipy!B54="","",Tipy!B54)</f>
        <v>Peter Bajči</v>
      </c>
      <c r="E64" s="52">
        <f t="shared" si="29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>
        <f>IF(ISBLANK(Výsledky!$GI$3),"-",SUM(AN64,AR64,BA64,BF64,BN64,BW64))</f>
        <v>0</v>
      </c>
      <c r="J64" s="263" t="str">
        <f>IF(ISBLANK(Výsledky!$I$3),"",Výsledky!I60)</f>
        <v>-</v>
      </c>
      <c r="K64" s="364">
        <f>IF(ISBLANK(Výsledky!$P$3),"",Výsledky!P60)</f>
        <v>40</v>
      </c>
      <c r="L64" s="365">
        <f>IF(ISBLANK(Výsledky!$W$3),"",Výsledky!W60)</f>
        <v>50</v>
      </c>
      <c r="M64" s="366">
        <f>IF(ISBLANK(Výsledky!$AD$3),"",Výsledky!AD60)</f>
        <v>30</v>
      </c>
      <c r="N64" s="366">
        <f>IF(ISBLANK(Výsledky!$AK$3),"",Výsledky!AK60)</f>
        <v>0</v>
      </c>
      <c r="O64" s="366">
        <f>IF(ISBLANK(Výsledky!$AR$3),"",Výsledky!AR60)</f>
        <v>80</v>
      </c>
      <c r="P64" s="366">
        <f>IF(ISBLANK(Výsledky!$AY$3),"",Výsledky!AY60)</f>
        <v>40</v>
      </c>
      <c r="Q64" s="366" t="str">
        <f>IF(ISBLANK(Výsledky!$BF$3),"",Výsledky!BF60)</f>
        <v>-</v>
      </c>
      <c r="R64" s="366" t="str">
        <f>IF(ISBLANK(Výsledky!$BM$3),"",Výsledky!BM60)</f>
        <v>-</v>
      </c>
      <c r="S64" s="366">
        <f>IF(ISBLANK(Výsledky!$BT$3),"",Výsledky!BT60)</f>
        <v>0</v>
      </c>
      <c r="T64" s="366" t="str">
        <f>IF(ISBLANK(Výsledky!$CA$3),"",Výsledky!CA60)</f>
        <v>-</v>
      </c>
      <c r="U64" s="366" t="str">
        <f>IF(ISBLANK(Výsledky!$CH$3),"",Výsledky!CH60)</f>
        <v>-</v>
      </c>
      <c r="V64" s="366">
        <f>IF(ISBLANK(Výsledky!$CO$3),"",Výsledky!CO60)</f>
        <v>30</v>
      </c>
      <c r="W64" s="366" t="str">
        <f>IF(ISBLANK(Výsledky!$CV$3),"",Výsledky!CV60)</f>
        <v>-</v>
      </c>
      <c r="X64" s="366" t="str">
        <f>IF(ISBLANK(Výsledky!$DC$3),"",Výsledky!DC60)</f>
        <v>-</v>
      </c>
      <c r="Y64" s="366" t="str">
        <f>IF(ISBLANK(Výsledky!$DJ$3),"",Výsledky!DJ60)</f>
        <v>-</v>
      </c>
      <c r="Z64" s="366" t="str">
        <f>IF(ISBLANK(Výsledky!$DQ$3),"",Výsledky!DQ60)</f>
        <v>-</v>
      </c>
      <c r="AA64" s="366" t="str">
        <f>IF(ISBLANK(Výsledky!$DX$3),"",Výsledky!DX60)</f>
        <v>-</v>
      </c>
      <c r="AB64" s="366" t="str">
        <f>IF(ISBLANK(Výsledky!$EE$3),"",Výsledky!EE60)</f>
        <v>-</v>
      </c>
      <c r="AC64" s="366" t="str">
        <f>IF(ISBLANK(Výsledky!$EL$3),"",Výsledky!EL60)</f>
        <v>-</v>
      </c>
      <c r="AD64" s="366" t="str">
        <f>IF(ISBLANK(Výsledky!$ES$3),"",Výsledky!ES60)</f>
        <v>-</v>
      </c>
      <c r="AE64" s="366" t="str">
        <f>IF(ISBLANK(Výsledky!$EZ$3),"",Výsledky!EZ60)</f>
        <v>-</v>
      </c>
      <c r="AF64" s="366" t="str">
        <f>IF(ISBLANK(Výsledky!$FG$3),"",Výsledky!FG60)</f>
        <v>-</v>
      </c>
      <c r="AG64" s="366" t="str">
        <f>IF(ISBLANK(Výsledky!$FN$3),"",Výsledky!FN60)</f>
        <v>-</v>
      </c>
      <c r="AH64" s="366" t="str">
        <f>IF(ISBLANK(Výsledky!$FU$3),"",Výsledky!FU60)</f>
        <v>-</v>
      </c>
      <c r="AI64" s="366" t="str">
        <f>IF(ISBLANK(Výsledky!$GB$3),"",Výsledky!GB60)</f>
        <v>-</v>
      </c>
      <c r="AJ64" s="366" t="str">
        <f>IF(ISBLANK(Výsledky!$GI$3),"",Výsledky!GI60)</f>
        <v>-</v>
      </c>
      <c r="AK64" s="366" t="str">
        <f>IF(ISBLANK(Výsledky!$GP$3),"",Výsledky!GP60)</f>
        <v>-</v>
      </c>
      <c r="AL64" s="366" t="str">
        <f>IF(ISBLANK(Výsledky!$GW$3),"",Výsledky!GW60)</f>
        <v>-</v>
      </c>
      <c r="AM64" s="366" t="str">
        <f>IF(ISBLANK(Výsledky!$HD$3),"",Výsledky!HD60)</f>
        <v>-</v>
      </c>
      <c r="AN64" s="366" t="str">
        <f>IF(ISBLANK(Výsledky!$HK$3),"",Výsledky!HK60)</f>
        <v>-</v>
      </c>
      <c r="AO64" s="366" t="str">
        <f>IF(ISBLANK(Výsledky!$HR$3),"",Výsledky!HR60)</f>
        <v>-</v>
      </c>
      <c r="AP64" s="366" t="str">
        <f>IF(ISBLANK(Výsledky!$HY$3),"",Výsledky!HY60)</f>
        <v>-</v>
      </c>
      <c r="AQ64" s="366" t="str">
        <f>IF(ISBLANK(Výsledky!$IF$3),"",Výsledky!IF60)</f>
        <v>-</v>
      </c>
      <c r="AR64" s="366" t="str">
        <f>IF(ISBLANK(Výsledky!$IM$3),"",Výsledky!IM60)</f>
        <v>-</v>
      </c>
      <c r="AS64" s="366" t="str">
        <f>IF(ISBLANK(Výsledky!$IT$3),"",Výsledky!IT60)</f>
        <v>-</v>
      </c>
      <c r="AT64" s="366" t="str">
        <f>IF(ISBLANK(Výsledky!$JA$3),"",Výsledky!JA60)</f>
        <v>-</v>
      </c>
      <c r="AU64" s="366" t="str">
        <f>IF(ISBLANK(Výsledky!$JH$3),"",Výsledky!JH60)</f>
        <v>-</v>
      </c>
      <c r="AV64" s="366" t="str">
        <f>IF(ISBLANK(Výsledky!$JO$3),"",Výsledky!JO60)</f>
        <v/>
      </c>
      <c r="AW64" s="366" t="str">
        <f>IF(ISBLANK(Výsledky!$JV$3),"",Výsledky!JV60)</f>
        <v>-</v>
      </c>
      <c r="AX64" s="366" t="str">
        <f>IF(ISBLANK(Výsledky!$KC$3),"",Výsledky!KC60)</f>
        <v/>
      </c>
      <c r="AY64" s="366" t="str">
        <f>IF(ISBLANK(Výsledky!$KJ$3),"",Výsledky!KJ60)</f>
        <v>-</v>
      </c>
      <c r="AZ64" s="366" t="str">
        <f>IF(ISBLANK(Výsledky!$KQ$3),"",Výsledky!KQ60)</f>
        <v>-</v>
      </c>
      <c r="BA64" s="366" t="str">
        <f>IF(ISBLANK(Výsledky!$KX$3),"",Výsledky!KX60)</f>
        <v>-</v>
      </c>
      <c r="BB64" s="366" t="str">
        <f>IF(ISBLANK(Výsledky!$LE$3),"",Výsledky!LE60)</f>
        <v/>
      </c>
      <c r="BC64" s="366" t="str">
        <f>IF(ISBLANK(Výsledky!$LL$3),"",Výsledky!LL60)</f>
        <v/>
      </c>
      <c r="BD64" s="366" t="str">
        <f>IF(ISBLANK(Výsledky!$LS$3),"",Výsledky!LS60)</f>
        <v/>
      </c>
      <c r="BE64" s="366" t="str">
        <f>IF(ISBLANK(Výsledky!$LZ$3),"",Výsledky!LZ60)</f>
        <v/>
      </c>
      <c r="BF64" s="366" t="str">
        <f>IF(ISBLANK(Výsledky!$MG$3),"",Výsledky!MG60)</f>
        <v/>
      </c>
      <c r="BG64" s="366" t="str">
        <f>IF(ISBLANK(Výsledky!$MN$3),"",Výsledky!MN60)</f>
        <v/>
      </c>
      <c r="BH64" s="366" t="str">
        <f>IF(ISBLANK(Výsledky!$MU$3),"",Výsledky!MU60)</f>
        <v/>
      </c>
      <c r="BI64" s="366" t="str">
        <f>IF(ISBLANK(Výsledky!$NB$3),"",Výsledky!NB60)</f>
        <v/>
      </c>
      <c r="BJ64" s="366" t="str">
        <f>IF(ISBLANK(Výsledky!$NI$3),"",Výsledky!NI60)</f>
        <v/>
      </c>
      <c r="BK64" s="366" t="str">
        <f>IF(ISBLANK(Výsledky!$NP$3),"",Výsledky!NP60)</f>
        <v/>
      </c>
      <c r="BL64" s="366" t="str">
        <f>IF(ISBLANK(Výsledky!$NW$3),"",Výsledky!NW60)</f>
        <v/>
      </c>
      <c r="BM64" s="366" t="str">
        <f>IF(ISBLANK(Výsledky!$OD$3),"",Výsledky!OD60)</f>
        <v/>
      </c>
      <c r="BN64" s="366" t="str">
        <f>IF(ISBLANK(Výsledky!$OK$3),"",Výsledky!OK60)</f>
        <v/>
      </c>
      <c r="BO64" s="366" t="str">
        <f>IF(ISBLANK(Výsledky!$OR$3),"",Výsledky!OR60)</f>
        <v/>
      </c>
      <c r="BP64" s="366" t="str">
        <f>IF(ISBLANK(Výsledky!$OY$3),"",Výsledky!OY60)</f>
        <v/>
      </c>
      <c r="BQ64" s="366" t="str">
        <f>IF(ISBLANK(Výsledky!$PF$3),"",Výsledky!PF60)</f>
        <v/>
      </c>
      <c r="BR64" s="366" t="str">
        <f>IF(ISBLANK(Výsledky!$PM$3),"",Výsledky!PM60)</f>
        <v/>
      </c>
      <c r="BS64" s="366" t="str">
        <f>IF(ISBLANK(Výsledky!$PT$3),"",Výsledky!PT60)</f>
        <v/>
      </c>
      <c r="BT64" s="366" t="str">
        <f>IF(ISBLANK(Výsledky!$QA$3),"",Výsledky!QA60)</f>
        <v/>
      </c>
      <c r="BU64" s="366" t="str">
        <f>IF(ISBLANK(Výsledky!$QH$3),"",Výsledky!QH60)</f>
        <v/>
      </c>
      <c r="BV64" s="366" t="str">
        <f>IF(ISBLANK(Výsledky!$QO$3),"",Výsledky!QO60)</f>
        <v/>
      </c>
      <c r="BW64" s="367" t="str">
        <f>IF(ISBLANK(Výsledky!$QV$3),"",Výsledky!QV60)</f>
        <v/>
      </c>
      <c r="BX64" s="49"/>
      <c r="BY64" s="122"/>
      <c r="BZ64" s="49"/>
      <c r="CA64" s="122"/>
      <c r="CB64" s="371"/>
      <c r="CC64" s="371"/>
      <c r="CD64" s="371"/>
      <c r="CE64" s="371"/>
      <c r="CF64" s="371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40" t="s">
        <v>333</v>
      </c>
      <c r="C65" s="382">
        <f>Tipy!A50</f>
        <v>70</v>
      </c>
      <c r="D65" s="383" t="str">
        <f>IF(Tipy!B50="","",Tipy!B50)</f>
        <v>Ondra Xabi Kreželok</v>
      </c>
      <c r="E65" s="384">
        <f t="shared" ref="E65:E75" si="30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>
        <f>IF(ISBLANK(Výsledky!$GI$3),"-",SUM(AN65,AR65,BA65,BF65,BN65,BW65))</f>
        <v>0</v>
      </c>
      <c r="J65" s="385" t="str">
        <f>IF(ISBLANK(Výsledky!$I$3),"",Výsledky!I56)</f>
        <v>-</v>
      </c>
      <c r="K65" s="386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>-</v>
      </c>
      <c r="AJ65" s="266" t="str">
        <f>IF(ISBLANK(Výsledky!$GI$3),"",Výsledky!GI56)</f>
        <v>-</v>
      </c>
      <c r="AK65" s="266" t="str">
        <f>IF(ISBLANK(Výsledky!$GP$3),"",Výsledky!GP56)</f>
        <v>-</v>
      </c>
      <c r="AL65" s="266" t="str">
        <f>IF(ISBLANK(Výsledky!$GW$3),"",Výsledky!GW56)</f>
        <v>-</v>
      </c>
      <c r="AM65" s="266" t="str">
        <f>IF(ISBLANK(Výsledky!$HD$3),"",Výsledky!HD56)</f>
        <v>-</v>
      </c>
      <c r="AN65" s="266" t="str">
        <f>IF(ISBLANK(Výsledky!$HK$3),"",Výsledky!HK56)</f>
        <v>-</v>
      </c>
      <c r="AO65" s="266" t="str">
        <f>IF(ISBLANK(Výsledky!$HR$3),"",Výsledky!HR56)</f>
        <v>-</v>
      </c>
      <c r="AP65" s="266" t="str">
        <f>IF(ISBLANK(Výsledky!$HY$3),"",Výsledky!HY56)</f>
        <v>-</v>
      </c>
      <c r="AQ65" s="266" t="str">
        <f>IF(ISBLANK(Výsledky!$IF$3),"",Výsledky!IF56)</f>
        <v>-</v>
      </c>
      <c r="AR65" s="266" t="str">
        <f>IF(ISBLANK(Výsledky!$IM$3),"",Výsledky!IM56)</f>
        <v>-</v>
      </c>
      <c r="AS65" s="266" t="str">
        <f>IF(ISBLANK(Výsledky!$IT$3),"",Výsledky!IT56)</f>
        <v>-</v>
      </c>
      <c r="AT65" s="266" t="str">
        <f>IF(ISBLANK(Výsledky!$JA$3),"",Výsledky!JA56)</f>
        <v>-</v>
      </c>
      <c r="AU65" s="266" t="str">
        <f>IF(ISBLANK(Výsledky!$JH$3),"",Výsledky!JH56)</f>
        <v>-</v>
      </c>
      <c r="AV65" s="266" t="str">
        <f>IF(ISBLANK(Výsledky!$JO$3),"",Výsledky!JO56)</f>
        <v/>
      </c>
      <c r="AW65" s="266" t="str">
        <f>IF(ISBLANK(Výsledky!$JV$3),"",Výsledky!JV56)</f>
        <v>-</v>
      </c>
      <c r="AX65" s="266" t="str">
        <f>IF(ISBLANK(Výsledky!$KC$3),"",Výsledky!KC56)</f>
        <v/>
      </c>
      <c r="AY65" s="266" t="str">
        <f>IF(ISBLANK(Výsledky!$KJ$3),"",Výsledky!KJ56)</f>
        <v>-</v>
      </c>
      <c r="AZ65" s="266" t="str">
        <f>IF(ISBLANK(Výsledky!$KQ$3),"",Výsledky!KQ56)</f>
        <v>-</v>
      </c>
      <c r="BA65" s="266" t="str">
        <f>IF(ISBLANK(Výsledky!$KX$3),"",Výsledky!KX56)</f>
        <v>-</v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87" t="str">
        <f>IF(ISBLANK(Výsledky!$QV$3),"",Výsledky!QV56)</f>
        <v/>
      </c>
      <c r="BX65" s="49"/>
      <c r="BY65" s="122"/>
      <c r="BZ65" s="49"/>
      <c r="CA65" s="122"/>
      <c r="CB65" s="371"/>
      <c r="CC65" s="371"/>
      <c r="CD65" s="371"/>
      <c r="CE65" s="371"/>
      <c r="CF65" s="371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41"/>
      <c r="B66" s="240" t="s">
        <v>334</v>
      </c>
      <c r="C66" s="53">
        <f>Tipy!A46</f>
        <v>29</v>
      </c>
      <c r="D66" s="242" t="str">
        <f>IF(Tipy!B46="","",Tipy!B46)</f>
        <v>Michal Komi</v>
      </c>
      <c r="E66" s="51">
        <f t="shared" si="30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>
        <f>IF(ISBLANK(Výsledky!$GI$3),"-",SUM(AN66,AR66,BA66,BF66,BN66,BW66))</f>
        <v>0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>-</v>
      </c>
      <c r="AJ66" s="256" t="str">
        <f>IF(ISBLANK(Výsledky!$GI$3),"",Výsledky!GI52)</f>
        <v>-</v>
      </c>
      <c r="AK66" s="256" t="str">
        <f>IF(ISBLANK(Výsledky!$GP$3),"",Výsledky!GP52)</f>
        <v>-</v>
      </c>
      <c r="AL66" s="256" t="str">
        <f>IF(ISBLANK(Výsledky!$GW$3),"",Výsledky!GW52)</f>
        <v>-</v>
      </c>
      <c r="AM66" s="256" t="str">
        <f>IF(ISBLANK(Výsledky!$HD$3),"",Výsledky!HD52)</f>
        <v>-</v>
      </c>
      <c r="AN66" s="256" t="str">
        <f>IF(ISBLANK(Výsledky!$HK$3),"",Výsledky!HK52)</f>
        <v>-</v>
      </c>
      <c r="AO66" s="256" t="str">
        <f>IF(ISBLANK(Výsledky!$HR$3),"",Výsledky!HR52)</f>
        <v>-</v>
      </c>
      <c r="AP66" s="256" t="str">
        <f>IF(ISBLANK(Výsledky!$HY$3),"",Výsledky!HY52)</f>
        <v>-</v>
      </c>
      <c r="AQ66" s="256" t="str">
        <f>IF(ISBLANK(Výsledky!$IF$3),"",Výsledky!IF52)</f>
        <v>-</v>
      </c>
      <c r="AR66" s="256" t="str">
        <f>IF(ISBLANK(Výsledky!$IM$3),"",Výsledky!IM52)</f>
        <v>-</v>
      </c>
      <c r="AS66" s="256" t="str">
        <f>IF(ISBLANK(Výsledky!$IT$3),"",Výsledky!IT52)</f>
        <v>-</v>
      </c>
      <c r="AT66" s="256" t="str">
        <f>IF(ISBLANK(Výsledky!$JA$3),"",Výsledky!JA52)</f>
        <v>-</v>
      </c>
      <c r="AU66" s="256" t="str">
        <f>IF(ISBLANK(Výsledky!$JH$3),"",Výsledky!JH52)</f>
        <v>-</v>
      </c>
      <c r="AV66" s="256" t="str">
        <f>IF(ISBLANK(Výsledky!$JO$3),"",Výsledky!JO52)</f>
        <v/>
      </c>
      <c r="AW66" s="256" t="str">
        <f>IF(ISBLANK(Výsledky!$JV$3),"",Výsledky!JV52)</f>
        <v>-</v>
      </c>
      <c r="AX66" s="256" t="str">
        <f>IF(ISBLANK(Výsledky!$KC$3),"",Výsledky!KC52)</f>
        <v/>
      </c>
      <c r="AY66" s="256" t="str">
        <f>IF(ISBLANK(Výsledky!$KJ$3),"",Výsledky!KJ52)</f>
        <v>-</v>
      </c>
      <c r="AZ66" s="256" t="str">
        <f>IF(ISBLANK(Výsledky!$KQ$3),"",Výsledky!KQ52)</f>
        <v>-</v>
      </c>
      <c r="BA66" s="256" t="str">
        <f>IF(ISBLANK(Výsledky!$KX$3),"",Výsledky!KX52)</f>
        <v>-</v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1"/>
      <c r="CC66" s="371"/>
      <c r="CD66" s="371"/>
      <c r="CE66" s="371"/>
      <c r="CF66" s="371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41"/>
      <c r="B67" s="240" t="s">
        <v>335</v>
      </c>
      <c r="C67" s="121">
        <f>Tipy!A19</f>
        <v>73</v>
      </c>
      <c r="D67" s="243" t="str">
        <f>IF(Tipy!B19="","",Tipy!B19)</f>
        <v>emdzej</v>
      </c>
      <c r="E67" s="52">
        <f t="shared" si="30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>
        <f>IF(ISBLANK(Výsledky!$GI$3),"-",SUM(AN67,AR67,BA67,BF67,BN67,BW67))</f>
        <v>0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66" t="str">
        <f>IF(ISBLANK(Výsledky!$BT$3),"",Výsledky!BT25)</f>
        <v>-</v>
      </c>
      <c r="T67" s="366">
        <f>IF(ISBLANK(Výsledky!$CA$3),"",Výsledky!CA25)</f>
        <v>40</v>
      </c>
      <c r="U67" s="366" t="str">
        <f>IF(ISBLANK(Výsledky!$CH$3),"",Výsledky!CH25)</f>
        <v>-</v>
      </c>
      <c r="V67" s="366" t="str">
        <f>IF(ISBLANK(Výsledky!$CO$3),"",Výsledky!CO25)</f>
        <v>-</v>
      </c>
      <c r="W67" s="366" t="str">
        <f>IF(ISBLANK(Výsledky!$CV$3),"",Výsledky!CV25)</f>
        <v>-</v>
      </c>
      <c r="X67" s="366" t="str">
        <f>IF(ISBLANK(Výsledky!$DC$3),"",Výsledky!DC25)</f>
        <v>-</v>
      </c>
      <c r="Y67" s="366" t="str">
        <f>IF(ISBLANK(Výsledky!$DJ$3),"",Výsledky!DJ25)</f>
        <v>-</v>
      </c>
      <c r="Z67" s="366" t="str">
        <f>IF(ISBLANK(Výsledky!$DQ$3),"",Výsledky!DQ25)</f>
        <v>-</v>
      </c>
      <c r="AA67" s="366" t="str">
        <f>IF(ISBLANK(Výsledky!$DX$3),"",Výsledky!DX25)</f>
        <v>-</v>
      </c>
      <c r="AB67" s="366" t="str">
        <f>IF(ISBLANK(Výsledky!$EE$3),"",Výsledky!EE25)</f>
        <v>-</v>
      </c>
      <c r="AC67" s="366" t="str">
        <f>IF(ISBLANK(Výsledky!$EL$3),"",Výsledky!EL25)</f>
        <v>-</v>
      </c>
      <c r="AD67" s="366" t="str">
        <f>IF(ISBLANK(Výsledky!$ES$3),"",Výsledky!ES25)</f>
        <v>-</v>
      </c>
      <c r="AE67" s="366" t="str">
        <f>IF(ISBLANK(Výsledky!$EZ$3),"",Výsledky!EZ25)</f>
        <v>-</v>
      </c>
      <c r="AF67" s="366" t="str">
        <f>IF(ISBLANK(Výsledky!$FG$3),"",Výsledky!FG25)</f>
        <v>-</v>
      </c>
      <c r="AG67" s="366" t="str">
        <f>IF(ISBLANK(Výsledky!$FN$3),"",Výsledky!FN25)</f>
        <v>-</v>
      </c>
      <c r="AH67" s="366" t="str">
        <f>IF(ISBLANK(Výsledky!$FU$3),"",Výsledky!FU25)</f>
        <v>-</v>
      </c>
      <c r="AI67" s="366" t="str">
        <f>IF(ISBLANK(Výsledky!$GB$3),"",Výsledky!GB25)</f>
        <v>-</v>
      </c>
      <c r="AJ67" s="366" t="str">
        <f>IF(ISBLANK(Výsledky!$GI$3),"",Výsledky!GI25)</f>
        <v>-</v>
      </c>
      <c r="AK67" s="366" t="str">
        <f>IF(ISBLANK(Výsledky!$GP$3),"",Výsledky!GP25)</f>
        <v>-</v>
      </c>
      <c r="AL67" s="366" t="str">
        <f>IF(ISBLANK(Výsledky!$GW$3),"",Výsledky!GW25)</f>
        <v>-</v>
      </c>
      <c r="AM67" s="366" t="str">
        <f>IF(ISBLANK(Výsledky!$HD$3),"",Výsledky!HD25)</f>
        <v>-</v>
      </c>
      <c r="AN67" s="366" t="str">
        <f>IF(ISBLANK(Výsledky!$HK$3),"",Výsledky!HK25)</f>
        <v>-</v>
      </c>
      <c r="AO67" s="366" t="str">
        <f>IF(ISBLANK(Výsledky!$HR$3),"",Výsledky!HR25)</f>
        <v>-</v>
      </c>
      <c r="AP67" s="366" t="str">
        <f>IF(ISBLANK(Výsledky!$HY$3),"",Výsledky!HY25)</f>
        <v>-</v>
      </c>
      <c r="AQ67" s="366" t="str">
        <f>IF(ISBLANK(Výsledky!$IF$3),"",Výsledky!IF25)</f>
        <v>-</v>
      </c>
      <c r="AR67" s="366" t="str">
        <f>IF(ISBLANK(Výsledky!$IM$3),"",Výsledky!IM25)</f>
        <v>-</v>
      </c>
      <c r="AS67" s="366" t="str">
        <f>IF(ISBLANK(Výsledky!$IT$3),"",Výsledky!IT25)</f>
        <v>-</v>
      </c>
      <c r="AT67" s="366" t="str">
        <f>IF(ISBLANK(Výsledky!$JA$3),"",Výsledky!JA25)</f>
        <v>-</v>
      </c>
      <c r="AU67" s="366" t="str">
        <f>IF(ISBLANK(Výsledky!$JH$3),"",Výsledky!JH25)</f>
        <v>-</v>
      </c>
      <c r="AV67" s="366" t="str">
        <f>IF(ISBLANK(Výsledky!$JO$3),"",Výsledky!JO25)</f>
        <v/>
      </c>
      <c r="AW67" s="366" t="str">
        <f>IF(ISBLANK(Výsledky!$JV$3),"",Výsledky!JV25)</f>
        <v>-</v>
      </c>
      <c r="AX67" s="256" t="str">
        <f>IF(ISBLANK(Výsledky!$KC$3),"",Výsledky!KC25)</f>
        <v/>
      </c>
      <c r="AY67" s="256" t="str">
        <f>IF(ISBLANK(Výsledky!$KJ$3),"",Výsledky!KJ25)</f>
        <v>-</v>
      </c>
      <c r="AZ67" s="256" t="str">
        <f>IF(ISBLANK(Výsledky!$KQ$3),"",Výsledky!KQ25)</f>
        <v>-</v>
      </c>
      <c r="BA67" s="256" t="str">
        <f>IF(ISBLANK(Výsledky!$KX$3),"",Výsledky!KX25)</f>
        <v>-</v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66" t="str">
        <f>IF(ISBLANK(Výsledky!$NP$3),"",Výsledky!NP25)</f>
        <v/>
      </c>
      <c r="BL67" s="366" t="str">
        <f>IF(ISBLANK(Výsledky!$NW$3),"",Výsledky!NW25)</f>
        <v/>
      </c>
      <c r="BM67" s="366" t="str">
        <f>IF(ISBLANK(Výsledky!$OD$3),"",Výsledky!OD25)</f>
        <v/>
      </c>
      <c r="BN67" s="366" t="str">
        <f>IF(ISBLANK(Výsledky!$OK$3),"",Výsledky!OK25)</f>
        <v/>
      </c>
      <c r="BO67" s="366" t="str">
        <f>IF(ISBLANK(Výsledky!$OR$3),"",Výsledky!OR25)</f>
        <v/>
      </c>
      <c r="BP67" s="366" t="str">
        <f>IF(ISBLANK(Výsledky!$OY$3),"",Výsledky!OY25)</f>
        <v/>
      </c>
      <c r="BQ67" s="366" t="str">
        <f>IF(ISBLANK(Výsledky!$PF$3),"",Výsledky!PF25)</f>
        <v/>
      </c>
      <c r="BR67" s="366" t="str">
        <f>IF(ISBLANK(Výsledky!$PM$3),"",Výsledky!PM25)</f>
        <v/>
      </c>
      <c r="BS67" s="366" t="str">
        <f>IF(ISBLANK(Výsledky!$PT$3),"",Výsledky!PT25)</f>
        <v/>
      </c>
      <c r="BT67" s="366" t="str">
        <f>IF(ISBLANK(Výsledky!$QA$3),"",Výsledky!QA25)</f>
        <v/>
      </c>
      <c r="BU67" s="366" t="str">
        <f>IF(ISBLANK(Výsledky!$QH$3),"",Výsledky!QH25)</f>
        <v/>
      </c>
      <c r="BV67" s="366" t="str">
        <f>IF(ISBLANK(Výsledky!$QO$3),"",Výsledky!QO25)</f>
        <v/>
      </c>
      <c r="BW67" s="367" t="str">
        <f>IF(ISBLANK(Výsledky!$QV$3),"",Výsledky!QV25)</f>
        <v/>
      </c>
      <c r="BX67" s="49"/>
      <c r="BY67" s="122"/>
      <c r="BZ67" s="49"/>
      <c r="CA67" s="122"/>
      <c r="CB67" s="371"/>
      <c r="CC67" s="371"/>
      <c r="CD67" s="371"/>
      <c r="CE67" s="371"/>
      <c r="CF67" s="371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31">IF(ISBLANK(CA67),"",VLOOKUP(CA67,$BF$83:$BZ$161,17,FALSE))</f>
        <v/>
      </c>
      <c r="DY67" s="6" t="str">
        <f t="shared" ref="DY67:DY81" si="32">IF(ISBLANK(CA67),"",VLOOKUP(CA67,$BG$83:$BZ$161,16,FALSE))</f>
        <v/>
      </c>
      <c r="DZ67" s="6" t="str">
        <f t="shared" ref="DZ67:DZ81" si="33">IF(ISBLANK(CA67),"",VLOOKUP(CA67,$BH$83:$BZ$161,15,FALSE))</f>
        <v/>
      </c>
      <c r="EA67" s="6" t="str">
        <f t="shared" ref="EA67:EA81" si="34">IF(ISBLANK(CA67),"",VLOOKUP(CA67,$BI$83:$BZ$161,14,FALSE))</f>
        <v/>
      </c>
      <c r="EB67" s="6" t="str">
        <f t="shared" ref="EB67:EB81" si="35">IF(ISBLANK(CA67),"",VLOOKUP(CA67,$BJ$83:$BZ$161,13,FALSE))</f>
        <v/>
      </c>
      <c r="EC67" s="6" t="str">
        <f t="shared" ref="EC67:EC81" si="36">IF(ISBLANK(CA67),"",VLOOKUP(CA67,$BK$83:$BZ$161,12,FALSE))</f>
        <v/>
      </c>
      <c r="ED67" s="6" t="str">
        <f t="shared" ref="ED67:ED81" si="37">IF(ISBLANK(CA67),"",VLOOKUP(CA67,$BL$83:$BZ$161,11,FALSE))</f>
        <v/>
      </c>
      <c r="EE67" s="6" t="str">
        <f t="shared" ref="EE67:EE81" si="38">IF(ISBLANK(CA67),"",VLOOKUP(CA67,$BM$83:$BZ$161,10,FALSE))</f>
        <v/>
      </c>
      <c r="EF67" s="6" t="str">
        <f t="shared" ref="EF67:EF81" si="39">IF(ISBLANK(CA67),"",VLOOKUP(CA67,$BN$83:$BZ$161,9,FALSE))</f>
        <v/>
      </c>
      <c r="EG67" s="6" t="str">
        <f t="shared" ref="EG67:EG81" si="40">IF(ISBLANK(CA67),"",VLOOKUP(CA67,$BO$83:$BZ$161,8,FALSE))</f>
        <v/>
      </c>
      <c r="EH67" s="6" t="str">
        <f t="shared" ref="EH67:EH81" si="41">IF(ISBLANK(CA67),"",VLOOKUP(CA67,$BP$83:$BZ$161,7,FALSE))</f>
        <v/>
      </c>
      <c r="EI67" s="6" t="str">
        <f t="shared" ref="EI67:EI81" si="42">IF(ISBLANK(CA67),"",VLOOKUP(CA67,$BQ$83:$BZ$161,6,FALSE))</f>
        <v/>
      </c>
      <c r="EJ67" s="6" t="str">
        <f t="shared" ref="EJ67:EJ81" si="43">IF(ISBLANK(CA67),"",VLOOKUP(CA67,$BU$83:$BZ$161,2,FALSE))</f>
        <v/>
      </c>
    </row>
    <row r="68" spans="1:140" ht="15.75" hidden="1" thickBot="1" x14ac:dyDescent="0.25">
      <c r="A68" s="1"/>
      <c r="B68" s="240" t="s">
        <v>336</v>
      </c>
      <c r="C68" s="382">
        <f>Tipy!A66</f>
        <v>54</v>
      </c>
      <c r="D68" s="383" t="str">
        <f>IF(Tipy!B66="","",Tipy!B66)</f>
        <v>Stiflerovamama</v>
      </c>
      <c r="E68" s="384">
        <f t="shared" si="30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>
        <f>IF(ISBLANK(Výsledky!$GI$3),"-",SUM(AN68,AR68,BA68,BF68,BN68,BW68))</f>
        <v>0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>-</v>
      </c>
      <c r="AJ68" s="266" t="str">
        <f>IF(ISBLANK(Výsledky!$GI$3),"",Výsledky!GI72)</f>
        <v>-</v>
      </c>
      <c r="AK68" s="266" t="str">
        <f>IF(ISBLANK(Výsledky!$GP$3),"",Výsledky!GP72)</f>
        <v>-</v>
      </c>
      <c r="AL68" s="266" t="str">
        <f>IF(ISBLANK(Výsledky!$GW$3),"",Výsledky!GW72)</f>
        <v>-</v>
      </c>
      <c r="AM68" s="266" t="str">
        <f>IF(ISBLANK(Výsledky!$HD$3),"",Výsledky!HD72)</f>
        <v>-</v>
      </c>
      <c r="AN68" s="266" t="str">
        <f>IF(ISBLANK(Výsledky!$HK$3),"",Výsledky!HK72)</f>
        <v>-</v>
      </c>
      <c r="AO68" s="266" t="str">
        <f>IF(ISBLANK(Výsledky!$HR$3),"",Výsledky!HR72)</f>
        <v>-</v>
      </c>
      <c r="AP68" s="266" t="str">
        <f>IF(ISBLANK(Výsledky!$HY$3),"",Výsledky!HY72)</f>
        <v>-</v>
      </c>
      <c r="AQ68" s="266" t="str">
        <f>IF(ISBLANK(Výsledky!$IF$3),"",Výsledky!IF72)</f>
        <v>-</v>
      </c>
      <c r="AR68" s="266" t="str">
        <f>IF(ISBLANK(Výsledky!$IM$3),"",Výsledky!IM72)</f>
        <v>-</v>
      </c>
      <c r="AS68" s="266" t="str">
        <f>IF(ISBLANK(Výsledky!$IT$3),"",Výsledky!IT72)</f>
        <v>-</v>
      </c>
      <c r="AT68" s="266" t="str">
        <f>IF(ISBLANK(Výsledky!$JA$3),"",Výsledky!JA72)</f>
        <v>-</v>
      </c>
      <c r="AU68" s="266" t="str">
        <f>IF(ISBLANK(Výsledky!$JH$3),"",Výsledky!JH72)</f>
        <v>-</v>
      </c>
      <c r="AV68" s="266" t="str">
        <f>IF(ISBLANK(Výsledky!$JO$3),"",Výsledky!JO72)</f>
        <v/>
      </c>
      <c r="AW68" s="266" t="str">
        <f>IF(ISBLANK(Výsledky!$JV$3),"",Výsledky!JV72)</f>
        <v>-</v>
      </c>
      <c r="AX68" s="256" t="str">
        <f>IF(ISBLANK(Výsledky!$KC$3),"",Výsledky!KC72)</f>
        <v/>
      </c>
      <c r="AY68" s="256" t="str">
        <f>IF(ISBLANK(Výsledky!$KJ$3),"",Výsledky!KJ72)</f>
        <v>-</v>
      </c>
      <c r="AZ68" s="256" t="str">
        <f>IF(ISBLANK(Výsledky!$KQ$3),"",Výsledky!KQ72)</f>
        <v>-</v>
      </c>
      <c r="BA68" s="256" t="str">
        <f>IF(ISBLANK(Výsledky!$KX$3),"",Výsledky!KX72)</f>
        <v>-</v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87" t="str">
        <f>IF(ISBLANK(Výsledky!$QV$3),"",Výsledky!QV72)</f>
        <v/>
      </c>
      <c r="BX68" s="49"/>
      <c r="BY68" s="122"/>
      <c r="BZ68" s="49"/>
      <c r="CA68" s="122"/>
      <c r="CB68" s="371"/>
      <c r="CC68" s="371"/>
      <c r="CD68" s="371"/>
      <c r="CE68" s="371"/>
      <c r="CF68" s="371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31"/>
        <v/>
      </c>
      <c r="DY68" s="6" t="str">
        <f t="shared" si="32"/>
        <v/>
      </c>
      <c r="DZ68" s="6" t="str">
        <f t="shared" si="33"/>
        <v/>
      </c>
      <c r="EA68" s="6" t="str">
        <f t="shared" si="34"/>
        <v/>
      </c>
      <c r="EB68" s="6" t="str">
        <f t="shared" si="35"/>
        <v/>
      </c>
      <c r="EC68" s="6" t="str">
        <f t="shared" si="36"/>
        <v/>
      </c>
      <c r="ED68" s="6" t="str">
        <f t="shared" si="37"/>
        <v/>
      </c>
      <c r="EE68" s="6" t="str">
        <f t="shared" si="38"/>
        <v/>
      </c>
      <c r="EF68" s="6" t="str">
        <f t="shared" si="39"/>
        <v/>
      </c>
      <c r="EG68" s="6" t="str">
        <f t="shared" si="40"/>
        <v/>
      </c>
      <c r="EH68" s="6" t="str">
        <f t="shared" si="41"/>
        <v/>
      </c>
      <c r="EI68" s="6" t="str">
        <f t="shared" si="42"/>
        <v/>
      </c>
      <c r="EJ68" s="6" t="str">
        <f t="shared" si="43"/>
        <v/>
      </c>
    </row>
    <row r="69" spans="1:140" ht="15.75" hidden="1" thickBot="1" x14ac:dyDescent="0.25">
      <c r="A69" s="1"/>
      <c r="B69" s="240" t="s">
        <v>337</v>
      </c>
      <c r="C69" s="53">
        <f>Tipy!A38</f>
        <v>12</v>
      </c>
      <c r="D69" s="242" t="str">
        <f>IF(Tipy!B38="","",Tipy!B38)</f>
        <v>Marek</v>
      </c>
      <c r="E69" s="51">
        <f t="shared" si="30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>
        <f>IF(ISBLANK(Výsledky!$GI$3),"-",SUM(AN69,AR69,BA69,BF69,BN69,BW69))</f>
        <v>0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>-</v>
      </c>
      <c r="AJ69" s="256" t="str">
        <f>IF(ISBLANK(Výsledky!$GI$3),"",Výsledky!GI44)</f>
        <v>-</v>
      </c>
      <c r="AK69" s="256" t="str">
        <f>IF(ISBLANK(Výsledky!$GP$3),"",Výsledky!GP44)</f>
        <v>-</v>
      </c>
      <c r="AL69" s="256" t="str">
        <f>IF(ISBLANK(Výsledky!$GW$3),"",Výsledky!GW44)</f>
        <v>-</v>
      </c>
      <c r="AM69" s="256" t="str">
        <f>IF(ISBLANK(Výsledky!$HD$3),"",Výsledky!HD44)</f>
        <v>-</v>
      </c>
      <c r="AN69" s="256" t="str">
        <f>IF(ISBLANK(Výsledky!$HK$3),"",Výsledky!HK44)</f>
        <v>-</v>
      </c>
      <c r="AO69" s="256" t="str">
        <f>IF(ISBLANK(Výsledky!$HR$3),"",Výsledky!HR44)</f>
        <v>-</v>
      </c>
      <c r="AP69" s="256" t="str">
        <f>IF(ISBLANK(Výsledky!$HY$3),"",Výsledky!HY44)</f>
        <v>-</v>
      </c>
      <c r="AQ69" s="256" t="str">
        <f>IF(ISBLANK(Výsledky!$IF$3),"",Výsledky!IF44)</f>
        <v>-</v>
      </c>
      <c r="AR69" s="256" t="str">
        <f>IF(ISBLANK(Výsledky!$IM$3),"",Výsledky!IM44)</f>
        <v>-</v>
      </c>
      <c r="AS69" s="256" t="str">
        <f>IF(ISBLANK(Výsledky!$IT$3),"",Výsledky!IT44)</f>
        <v>-</v>
      </c>
      <c r="AT69" s="256" t="str">
        <f>IF(ISBLANK(Výsledky!$JA$3),"",Výsledky!JA44)</f>
        <v>-</v>
      </c>
      <c r="AU69" s="256" t="str">
        <f>IF(ISBLANK(Výsledky!$JH$3),"",Výsledky!JH44)</f>
        <v>-</v>
      </c>
      <c r="AV69" s="256" t="str">
        <f>IF(ISBLANK(Výsledky!$JO$3),"",Výsledky!JO44)</f>
        <v/>
      </c>
      <c r="AW69" s="256" t="str">
        <f>IF(ISBLANK(Výsledky!$JV$3),"",Výsledky!JV44)</f>
        <v>-</v>
      </c>
      <c r="AX69" s="256" t="str">
        <f>IF(ISBLANK(Výsledky!$KC$3),"",Výsledky!KC44)</f>
        <v/>
      </c>
      <c r="AY69" s="256" t="str">
        <f>IF(ISBLANK(Výsledky!$KJ$3),"",Výsledky!KJ44)</f>
        <v>-</v>
      </c>
      <c r="AZ69" s="256" t="str">
        <f>IF(ISBLANK(Výsledky!$KQ$3),"",Výsledky!KQ44)</f>
        <v>-</v>
      </c>
      <c r="BA69" s="256" t="str">
        <f>IF(ISBLANK(Výsledky!$KX$3),"",Výsledky!KX44)</f>
        <v>-</v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1"/>
      <c r="CC69" s="371"/>
      <c r="CD69" s="371"/>
      <c r="CE69" s="371"/>
      <c r="CF69" s="371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31"/>
        <v/>
      </c>
      <c r="DY69" s="6" t="str">
        <f t="shared" si="32"/>
        <v/>
      </c>
      <c r="DZ69" s="6" t="str">
        <f t="shared" si="33"/>
        <v/>
      </c>
      <c r="EA69" s="6" t="str">
        <f t="shared" si="34"/>
        <v/>
      </c>
      <c r="EB69" s="6" t="str">
        <f t="shared" si="35"/>
        <v/>
      </c>
      <c r="EC69" s="6" t="str">
        <f t="shared" si="36"/>
        <v/>
      </c>
      <c r="ED69" s="6" t="str">
        <f t="shared" si="37"/>
        <v/>
      </c>
      <c r="EE69" s="6" t="str">
        <f t="shared" si="38"/>
        <v/>
      </c>
      <c r="EF69" s="6" t="str">
        <f t="shared" si="39"/>
        <v/>
      </c>
      <c r="EG69" s="6" t="str">
        <f t="shared" si="40"/>
        <v/>
      </c>
      <c r="EH69" s="6" t="str">
        <f t="shared" si="41"/>
        <v/>
      </c>
      <c r="EI69" s="6" t="str">
        <f t="shared" si="42"/>
        <v/>
      </c>
      <c r="EJ69" s="6" t="str">
        <f t="shared" si="43"/>
        <v/>
      </c>
    </row>
    <row r="70" spans="1:140" ht="15.75" hidden="1" thickBot="1" x14ac:dyDescent="0.25">
      <c r="A70" s="1"/>
      <c r="B70" s="240" t="s">
        <v>338</v>
      </c>
      <c r="C70" s="53">
        <f>Tipy!A43</f>
        <v>37</v>
      </c>
      <c r="D70" s="242" t="str">
        <f>IF(Tipy!B43="","",Tipy!B43)</f>
        <v>Masko</v>
      </c>
      <c r="E70" s="51">
        <f t="shared" si="30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>
        <f>IF(ISBLANK(Výsledky!$GI$3),"-",SUM(AN70,AR70,BA70,BF70,BN70,BW70))</f>
        <v>0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>-</v>
      </c>
      <c r="AJ70" s="256" t="str">
        <f>IF(ISBLANK(Výsledky!$GI$3),"",Výsledky!GI49)</f>
        <v>-</v>
      </c>
      <c r="AK70" s="256" t="str">
        <f>IF(ISBLANK(Výsledky!$GP$3),"",Výsledky!GP49)</f>
        <v>-</v>
      </c>
      <c r="AL70" s="256" t="str">
        <f>IF(ISBLANK(Výsledky!$GW$3),"",Výsledky!GW49)</f>
        <v>-</v>
      </c>
      <c r="AM70" s="256" t="str">
        <f>IF(ISBLANK(Výsledky!$HD$3),"",Výsledky!HD49)</f>
        <v>-</v>
      </c>
      <c r="AN70" s="256" t="str">
        <f>IF(ISBLANK(Výsledky!$HK$3),"",Výsledky!HK49)</f>
        <v>-</v>
      </c>
      <c r="AO70" s="256" t="str">
        <f>IF(ISBLANK(Výsledky!$HR$3),"",Výsledky!HR49)</f>
        <v>-</v>
      </c>
      <c r="AP70" s="256" t="str">
        <f>IF(ISBLANK(Výsledky!$HY$3),"",Výsledky!HY49)</f>
        <v>-</v>
      </c>
      <c r="AQ70" s="256" t="str">
        <f>IF(ISBLANK(Výsledky!$IF$3),"",Výsledky!IF49)</f>
        <v>-</v>
      </c>
      <c r="AR70" s="256" t="str">
        <f>IF(ISBLANK(Výsledky!$IM$3),"",Výsledky!IM49)</f>
        <v>-</v>
      </c>
      <c r="AS70" s="256" t="str">
        <f>IF(ISBLANK(Výsledky!$IT$3),"",Výsledky!IT49)</f>
        <v>-</v>
      </c>
      <c r="AT70" s="256" t="str">
        <f>IF(ISBLANK(Výsledky!$JA$3),"",Výsledky!JA49)</f>
        <v>-</v>
      </c>
      <c r="AU70" s="256" t="str">
        <f>IF(ISBLANK(Výsledky!$JH$3),"",Výsledky!JH49)</f>
        <v>-</v>
      </c>
      <c r="AV70" s="256" t="str">
        <f>IF(ISBLANK(Výsledky!$JO$3),"",Výsledky!JO49)</f>
        <v/>
      </c>
      <c r="AW70" s="256" t="str">
        <f>IF(ISBLANK(Výsledky!$JV$3),"",Výsledky!JV49)</f>
        <v>-</v>
      </c>
      <c r="AX70" s="256" t="str">
        <f>IF(ISBLANK(Výsledky!$KC$3),"",Výsledky!KC49)</f>
        <v/>
      </c>
      <c r="AY70" s="256" t="str">
        <f>IF(ISBLANK(Výsledky!$KJ$3),"",Výsledky!KJ49)</f>
        <v>-</v>
      </c>
      <c r="AZ70" s="256" t="str">
        <f>IF(ISBLANK(Výsledky!$KQ$3),"",Výsledky!KQ49)</f>
        <v>-</v>
      </c>
      <c r="BA70" s="256" t="str">
        <f>IF(ISBLANK(Výsledky!$KX$3),"",Výsledky!KX49)</f>
        <v>-</v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1"/>
      <c r="CC70" s="371"/>
      <c r="CD70" s="371"/>
      <c r="CE70" s="371"/>
      <c r="CF70" s="371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31"/>
        <v/>
      </c>
      <c r="DY70" s="6" t="str">
        <f t="shared" si="32"/>
        <v/>
      </c>
      <c r="DZ70" s="6" t="str">
        <f t="shared" si="33"/>
        <v/>
      </c>
      <c r="EA70" s="6" t="str">
        <f t="shared" si="34"/>
        <v/>
      </c>
      <c r="EB70" s="6" t="str">
        <f t="shared" si="35"/>
        <v/>
      </c>
      <c r="EC70" s="6" t="str">
        <f t="shared" si="36"/>
        <v/>
      </c>
      <c r="ED70" s="6" t="str">
        <f t="shared" si="37"/>
        <v/>
      </c>
      <c r="EE70" s="6" t="str">
        <f t="shared" si="38"/>
        <v/>
      </c>
      <c r="EF70" s="6" t="str">
        <f t="shared" si="39"/>
        <v/>
      </c>
      <c r="EG70" s="6" t="str">
        <f t="shared" si="40"/>
        <v/>
      </c>
      <c r="EH70" s="6" t="str">
        <f t="shared" si="41"/>
        <v/>
      </c>
      <c r="EI70" s="6" t="str">
        <f t="shared" si="42"/>
        <v/>
      </c>
      <c r="EJ70" s="6" t="str">
        <f t="shared" si="43"/>
        <v/>
      </c>
    </row>
    <row r="71" spans="1:140" ht="15.75" hidden="1" thickBot="1" x14ac:dyDescent="0.25">
      <c r="A71" s="1"/>
      <c r="B71" s="240" t="s">
        <v>343</v>
      </c>
      <c r="C71" s="53">
        <f>Tipy!A72</f>
        <v>59</v>
      </c>
      <c r="D71" s="242" t="str">
        <f>IF(Tipy!B72="","",Tipy!B72)</f>
        <v>ÚprimnýFanúšik</v>
      </c>
      <c r="E71" s="51">
        <f t="shared" si="30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>
        <f>IF(ISBLANK(Výsledky!$GI$3),"-",SUM(AN71,AR71,BA71,BF71,BN71,BW71))</f>
        <v>0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>-</v>
      </c>
      <c r="AJ71" s="256" t="str">
        <f>IF(ISBLANK(Výsledky!$GI$3),"",Výsledky!GI78)</f>
        <v>-</v>
      </c>
      <c r="AK71" s="256" t="str">
        <f>IF(ISBLANK(Výsledky!$GP$3),"",Výsledky!GP78)</f>
        <v>-</v>
      </c>
      <c r="AL71" s="256" t="str">
        <f>IF(ISBLANK(Výsledky!$GW$3),"",Výsledky!GW78)</f>
        <v>-</v>
      </c>
      <c r="AM71" s="256" t="str">
        <f>IF(ISBLANK(Výsledky!$HD$3),"",Výsledky!HD78)</f>
        <v>-</v>
      </c>
      <c r="AN71" s="256" t="str">
        <f>IF(ISBLANK(Výsledky!$HK$3),"",Výsledky!HK78)</f>
        <v>-</v>
      </c>
      <c r="AO71" s="256" t="str">
        <f>IF(ISBLANK(Výsledky!$HR$3),"",Výsledky!HR78)</f>
        <v>-</v>
      </c>
      <c r="AP71" s="256" t="str">
        <f>IF(ISBLANK(Výsledky!$HY$3),"",Výsledky!HY78)</f>
        <v>-</v>
      </c>
      <c r="AQ71" s="256" t="str">
        <f>IF(ISBLANK(Výsledky!$IF$3),"",Výsledky!IF78)</f>
        <v>-</v>
      </c>
      <c r="AR71" s="256" t="str">
        <f>IF(ISBLANK(Výsledky!$IM$3),"",Výsledky!IM78)</f>
        <v>-</v>
      </c>
      <c r="AS71" s="256" t="str">
        <f>IF(ISBLANK(Výsledky!$IT$3),"",Výsledky!IT78)</f>
        <v>-</v>
      </c>
      <c r="AT71" s="256" t="str">
        <f>IF(ISBLANK(Výsledky!$JA$3),"",Výsledky!JA78)</f>
        <v>-</v>
      </c>
      <c r="AU71" s="256" t="str">
        <f>IF(ISBLANK(Výsledky!$JH$3),"",Výsledky!JH78)</f>
        <v>-</v>
      </c>
      <c r="AV71" s="256" t="str">
        <f>IF(ISBLANK(Výsledky!$JO$3),"",Výsledky!JO78)</f>
        <v/>
      </c>
      <c r="AW71" s="256" t="str">
        <f>IF(ISBLANK(Výsledky!$JV$3),"",Výsledky!JV78)</f>
        <v>-</v>
      </c>
      <c r="AX71" s="256" t="str">
        <f>IF(ISBLANK(Výsledky!$KC$3),"",Výsledky!KC78)</f>
        <v/>
      </c>
      <c r="AY71" s="256" t="str">
        <f>IF(ISBLANK(Výsledky!$KJ$3),"",Výsledky!KJ78)</f>
        <v>-</v>
      </c>
      <c r="AZ71" s="256" t="str">
        <f>IF(ISBLANK(Výsledky!$KQ$3),"",Výsledky!KQ78)</f>
        <v>-</v>
      </c>
      <c r="BA71" s="256" t="str">
        <f>IF(ISBLANK(Výsledky!$KX$3),"",Výsledky!KX78)</f>
        <v>-</v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1"/>
      <c r="CC71" s="371"/>
      <c r="CD71" s="371"/>
      <c r="CE71" s="371"/>
      <c r="CF71" s="371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31"/>
        <v/>
      </c>
      <c r="DY71" s="6" t="str">
        <f t="shared" si="32"/>
        <v/>
      </c>
      <c r="DZ71" s="6" t="str">
        <f t="shared" si="33"/>
        <v/>
      </c>
      <c r="EA71" s="6" t="str">
        <f t="shared" si="34"/>
        <v/>
      </c>
      <c r="EB71" s="6" t="str">
        <f t="shared" si="35"/>
        <v/>
      </c>
      <c r="EC71" s="6" t="str">
        <f t="shared" si="36"/>
        <v/>
      </c>
      <c r="ED71" s="6" t="str">
        <f t="shared" si="37"/>
        <v/>
      </c>
      <c r="EE71" s="6" t="str">
        <f t="shared" si="38"/>
        <v/>
      </c>
      <c r="EF71" s="6" t="str">
        <f t="shared" si="39"/>
        <v/>
      </c>
      <c r="EG71" s="6" t="str">
        <f t="shared" si="40"/>
        <v/>
      </c>
      <c r="EH71" s="6" t="str">
        <f t="shared" si="41"/>
        <v/>
      </c>
      <c r="EI71" s="6" t="str">
        <f t="shared" si="42"/>
        <v/>
      </c>
      <c r="EJ71" s="6" t="str">
        <f t="shared" si="43"/>
        <v/>
      </c>
    </row>
    <row r="72" spans="1:140" ht="15.75" hidden="1" thickBot="1" x14ac:dyDescent="0.25">
      <c r="A72" s="1"/>
      <c r="B72" s="240" t="s">
        <v>344</v>
      </c>
      <c r="C72" s="121">
        <f>Tipy!A45</f>
        <v>16</v>
      </c>
      <c r="D72" s="243" t="str">
        <f>IF(Tipy!B45="","",Tipy!B45)</f>
        <v>MengiCZE</v>
      </c>
      <c r="E72" s="52">
        <f t="shared" si="30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>
        <f>IF(ISBLANK(Výsledky!$GI$3),"-",SUM(AN72,AR72,BA72,BF72,BN72,BW72))</f>
        <v>0</v>
      </c>
      <c r="J72" s="263" t="str">
        <f>IF(ISBLANK(Výsledky!$I$3),"",Výsledky!I51)</f>
        <v>-</v>
      </c>
      <c r="K72" s="364">
        <f>IF(ISBLANK(Výsledky!$P$3),"",Výsledky!P51)</f>
        <v>0</v>
      </c>
      <c r="L72" s="365">
        <f>IF(ISBLANK(Výsledky!$W$3),"",Výsledky!W51)</f>
        <v>20</v>
      </c>
      <c r="M72" s="366">
        <f>IF(ISBLANK(Výsledky!$AD$3),"",Výsledky!AD51)</f>
        <v>0</v>
      </c>
      <c r="N72" s="366">
        <f>IF(ISBLANK(Výsledky!$AK$3),"",Výsledky!AK51)</f>
        <v>30</v>
      </c>
      <c r="O72" s="366" t="str">
        <f>IF(ISBLANK(Výsledky!$AR$3),"",Výsledky!AR51)</f>
        <v>-</v>
      </c>
      <c r="P72" s="366" t="str">
        <f>IF(ISBLANK(Výsledky!$AY$3),"",Výsledky!AY51)</f>
        <v>-</v>
      </c>
      <c r="Q72" s="366" t="str">
        <f>IF(ISBLANK(Výsledky!$BF$3),"",Výsledky!BF51)</f>
        <v>-</v>
      </c>
      <c r="R72" s="366" t="str">
        <f>IF(ISBLANK(Výsledky!$BM$3),"",Výsledky!BM51)</f>
        <v>-</v>
      </c>
      <c r="S72" s="366" t="str">
        <f>IF(ISBLANK(Výsledky!$BT$3),"",Výsledky!BT51)</f>
        <v>-</v>
      </c>
      <c r="T72" s="366" t="str">
        <f>IF(ISBLANK(Výsledky!$CA$3),"",Výsledky!CA51)</f>
        <v>-</v>
      </c>
      <c r="U72" s="366" t="str">
        <f>IF(ISBLANK(Výsledky!$CH$3),"",Výsledky!CH51)</f>
        <v>-</v>
      </c>
      <c r="V72" s="366" t="str">
        <f>IF(ISBLANK(Výsledky!$CO$3),"",Výsledky!CO51)</f>
        <v>-</v>
      </c>
      <c r="W72" s="366" t="str">
        <f>IF(ISBLANK(Výsledky!$CV$3),"",Výsledky!CV51)</f>
        <v>-</v>
      </c>
      <c r="X72" s="366" t="str">
        <f>IF(ISBLANK(Výsledky!$DC$3),"",Výsledky!DC51)</f>
        <v>-</v>
      </c>
      <c r="Y72" s="366" t="str">
        <f>IF(ISBLANK(Výsledky!$DJ$3),"",Výsledky!DJ51)</f>
        <v>-</v>
      </c>
      <c r="Z72" s="366" t="str">
        <f>IF(ISBLANK(Výsledky!$DQ$3),"",Výsledky!DQ51)</f>
        <v>-</v>
      </c>
      <c r="AA72" s="366" t="str">
        <f>IF(ISBLANK(Výsledky!$DX$3),"",Výsledky!DX51)</f>
        <v>-</v>
      </c>
      <c r="AB72" s="366" t="str">
        <f>IF(ISBLANK(Výsledky!$EE$3),"",Výsledky!EE51)</f>
        <v>-</v>
      </c>
      <c r="AC72" s="366" t="str">
        <f>IF(ISBLANK(Výsledky!$EL$3),"",Výsledky!EL51)</f>
        <v>-</v>
      </c>
      <c r="AD72" s="366" t="str">
        <f>IF(ISBLANK(Výsledky!$ES$3),"",Výsledky!ES51)</f>
        <v>-</v>
      </c>
      <c r="AE72" s="366" t="str">
        <f>IF(ISBLANK(Výsledky!$EZ$3),"",Výsledky!EZ51)</f>
        <v>-</v>
      </c>
      <c r="AF72" s="366" t="str">
        <f>IF(ISBLANK(Výsledky!$FG$3),"",Výsledky!FG51)</f>
        <v>-</v>
      </c>
      <c r="AG72" s="366" t="str">
        <f>IF(ISBLANK(Výsledky!$FN$3),"",Výsledky!FN51)</f>
        <v>-</v>
      </c>
      <c r="AH72" s="366" t="str">
        <f>IF(ISBLANK(Výsledky!$FU$3),"",Výsledky!FU51)</f>
        <v>-</v>
      </c>
      <c r="AI72" s="366" t="str">
        <f>IF(ISBLANK(Výsledky!$GB$3),"",Výsledky!GB51)</f>
        <v>-</v>
      </c>
      <c r="AJ72" s="366" t="str">
        <f>IF(ISBLANK(Výsledky!$GI$3),"",Výsledky!GI51)</f>
        <v>-</v>
      </c>
      <c r="AK72" s="366" t="str">
        <f>IF(ISBLANK(Výsledky!$GP$3),"",Výsledky!GP51)</f>
        <v>-</v>
      </c>
      <c r="AL72" s="366" t="str">
        <f>IF(ISBLANK(Výsledky!$GW$3),"",Výsledky!GW51)</f>
        <v>-</v>
      </c>
      <c r="AM72" s="366" t="str">
        <f>IF(ISBLANK(Výsledky!$HD$3),"",Výsledky!HD51)</f>
        <v>-</v>
      </c>
      <c r="AN72" s="366" t="str">
        <f>IF(ISBLANK(Výsledky!$HK$3),"",Výsledky!HK51)</f>
        <v>-</v>
      </c>
      <c r="AO72" s="366" t="str">
        <f>IF(ISBLANK(Výsledky!$HR$3),"",Výsledky!HR51)</f>
        <v>-</v>
      </c>
      <c r="AP72" s="366" t="str">
        <f>IF(ISBLANK(Výsledky!$HY$3),"",Výsledky!HY51)</f>
        <v>-</v>
      </c>
      <c r="AQ72" s="366" t="str">
        <f>IF(ISBLANK(Výsledky!$IF$3),"",Výsledky!IF51)</f>
        <v>-</v>
      </c>
      <c r="AR72" s="366" t="str">
        <f>IF(ISBLANK(Výsledky!$IM$3),"",Výsledky!IM51)</f>
        <v>-</v>
      </c>
      <c r="AS72" s="366" t="str">
        <f>IF(ISBLANK(Výsledky!$IT$3),"",Výsledky!IT51)</f>
        <v>-</v>
      </c>
      <c r="AT72" s="366" t="str">
        <f>IF(ISBLANK(Výsledky!$JA$3),"",Výsledky!JA51)</f>
        <v>-</v>
      </c>
      <c r="AU72" s="366" t="str">
        <f>IF(ISBLANK(Výsledky!$JH$3),"",Výsledky!JH51)</f>
        <v>-</v>
      </c>
      <c r="AV72" s="366" t="str">
        <f>IF(ISBLANK(Výsledky!$JO$3),"",Výsledky!JO51)</f>
        <v/>
      </c>
      <c r="AW72" s="366" t="str">
        <f>IF(ISBLANK(Výsledky!$JV$3),"",Výsledky!JV51)</f>
        <v>-</v>
      </c>
      <c r="AX72" s="366" t="str">
        <f>IF(ISBLANK(Výsledky!$KC$3),"",Výsledky!KC51)</f>
        <v/>
      </c>
      <c r="AY72" s="366" t="str">
        <f>IF(ISBLANK(Výsledky!$KJ$3),"",Výsledky!KJ51)</f>
        <v>-</v>
      </c>
      <c r="AZ72" s="366" t="str">
        <f>IF(ISBLANK(Výsledky!$KQ$3),"",Výsledky!KQ51)</f>
        <v>-</v>
      </c>
      <c r="BA72" s="366" t="str">
        <f>IF(ISBLANK(Výsledky!$KX$3),"",Výsledky!KX51)</f>
        <v>-</v>
      </c>
      <c r="BB72" s="366" t="str">
        <f>IF(ISBLANK(Výsledky!$LE$3),"",Výsledky!LE51)</f>
        <v/>
      </c>
      <c r="BC72" s="366" t="str">
        <f>IF(ISBLANK(Výsledky!$LL$3),"",Výsledky!LL51)</f>
        <v/>
      </c>
      <c r="BD72" s="366" t="str">
        <f>IF(ISBLANK(Výsledky!$LS$3),"",Výsledky!LS51)</f>
        <v/>
      </c>
      <c r="BE72" s="366" t="str">
        <f>IF(ISBLANK(Výsledky!$LZ$3),"",Výsledky!LZ51)</f>
        <v/>
      </c>
      <c r="BF72" s="366" t="str">
        <f>IF(ISBLANK(Výsledky!$MG$3),"",Výsledky!MG51)</f>
        <v/>
      </c>
      <c r="BG72" s="366" t="str">
        <f>IF(ISBLANK(Výsledky!$MN$3),"",Výsledky!MN51)</f>
        <v/>
      </c>
      <c r="BH72" s="366" t="str">
        <f>IF(ISBLANK(Výsledky!$MU$3),"",Výsledky!MU51)</f>
        <v/>
      </c>
      <c r="BI72" s="366" t="str">
        <f>IF(ISBLANK(Výsledky!$NB$3),"",Výsledky!NB51)</f>
        <v/>
      </c>
      <c r="BJ72" s="366" t="str">
        <f>IF(ISBLANK(Výsledky!$NI$3),"",Výsledky!NI51)</f>
        <v/>
      </c>
      <c r="BK72" s="366" t="str">
        <f>IF(ISBLANK(Výsledky!$NP$3),"",Výsledky!NP51)</f>
        <v/>
      </c>
      <c r="BL72" s="366" t="str">
        <f>IF(ISBLANK(Výsledky!$NW$3),"",Výsledky!NW51)</f>
        <v/>
      </c>
      <c r="BM72" s="366" t="str">
        <f>IF(ISBLANK(Výsledky!$OD$3),"",Výsledky!OD51)</f>
        <v/>
      </c>
      <c r="BN72" s="366" t="str">
        <f>IF(ISBLANK(Výsledky!$OK$3),"",Výsledky!OK51)</f>
        <v/>
      </c>
      <c r="BO72" s="366" t="str">
        <f>IF(ISBLANK(Výsledky!$OR$3),"",Výsledky!OR51)</f>
        <v/>
      </c>
      <c r="BP72" s="366" t="str">
        <f>IF(ISBLANK(Výsledky!$OY$3),"",Výsledky!OY51)</f>
        <v/>
      </c>
      <c r="BQ72" s="366" t="str">
        <f>IF(ISBLANK(Výsledky!$PF$3),"",Výsledky!PF51)</f>
        <v/>
      </c>
      <c r="BR72" s="366" t="str">
        <f>IF(ISBLANK(Výsledky!$PM$3),"",Výsledky!PM51)</f>
        <v/>
      </c>
      <c r="BS72" s="366" t="str">
        <f>IF(ISBLANK(Výsledky!$PT$3),"",Výsledky!PT51)</f>
        <v/>
      </c>
      <c r="BT72" s="366" t="str">
        <f>IF(ISBLANK(Výsledky!$QA$3),"",Výsledky!QA51)</f>
        <v/>
      </c>
      <c r="BU72" s="366" t="str">
        <f>IF(ISBLANK(Výsledky!$QH$3),"",Výsledky!QH51)</f>
        <v/>
      </c>
      <c r="BV72" s="366" t="str">
        <f>IF(ISBLANK(Výsledky!$QO$3),"",Výsledky!QO51)</f>
        <v/>
      </c>
      <c r="BW72" s="367" t="str">
        <f>IF(ISBLANK(Výsledky!$QV$3),"",Výsledky!QV51)</f>
        <v/>
      </c>
      <c r="BX72" s="49"/>
      <c r="BY72" s="122"/>
      <c r="BZ72" s="49"/>
      <c r="CA72" s="122"/>
      <c r="CB72" s="371"/>
      <c r="CC72" s="371"/>
      <c r="CD72" s="371"/>
      <c r="CE72" s="371"/>
      <c r="CF72" s="371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31"/>
        <v/>
      </c>
      <c r="DY72" s="6" t="str">
        <f t="shared" si="32"/>
        <v/>
      </c>
      <c r="DZ72" s="6" t="str">
        <f t="shared" si="33"/>
        <v/>
      </c>
      <c r="EA72" s="6" t="str">
        <f t="shared" si="34"/>
        <v/>
      </c>
      <c r="EB72" s="6" t="str">
        <f t="shared" si="35"/>
        <v/>
      </c>
      <c r="EC72" s="6" t="str">
        <f t="shared" si="36"/>
        <v/>
      </c>
      <c r="ED72" s="6" t="str">
        <f t="shared" si="37"/>
        <v/>
      </c>
      <c r="EE72" s="6" t="str">
        <f t="shared" si="38"/>
        <v/>
      </c>
      <c r="EF72" s="6" t="str">
        <f t="shared" si="39"/>
        <v/>
      </c>
      <c r="EG72" s="6" t="str">
        <f t="shared" si="40"/>
        <v/>
      </c>
      <c r="EH72" s="6" t="str">
        <f t="shared" si="41"/>
        <v/>
      </c>
      <c r="EI72" s="6" t="str">
        <f t="shared" si="42"/>
        <v/>
      </c>
      <c r="EJ72" s="6" t="str">
        <f t="shared" si="43"/>
        <v/>
      </c>
    </row>
    <row r="73" spans="1:140" ht="15.75" hidden="1" thickBot="1" x14ac:dyDescent="0.25">
      <c r="A73" s="1"/>
      <c r="B73" s="240" t="s">
        <v>352</v>
      </c>
      <c r="C73" s="382">
        <f>Tipy!A39</f>
        <v>40</v>
      </c>
      <c r="D73" s="383" t="str">
        <f>IF(Tipy!B39="","",Tipy!B39)</f>
        <v>Marek Konečný</v>
      </c>
      <c r="E73" s="384">
        <f t="shared" si="30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>
        <f>IF(ISBLANK(Výsledky!$GI$3),"-",SUM(AN73,AR73,BA73,BF73,BN73,BW73))</f>
        <v>0</v>
      </c>
      <c r="J73" s="385" t="str">
        <f>IF(ISBLANK(Výsledky!$I$3),"",Výsledky!I45)</f>
        <v>-</v>
      </c>
      <c r="K73" s="386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>-</v>
      </c>
      <c r="AJ73" s="266" t="str">
        <f>IF(ISBLANK(Výsledky!$GI$3),"",Výsledky!GI45)</f>
        <v>-</v>
      </c>
      <c r="AK73" s="266" t="str">
        <f>IF(ISBLANK(Výsledky!$GP$3),"",Výsledky!GP45)</f>
        <v>-</v>
      </c>
      <c r="AL73" s="266" t="str">
        <f>IF(ISBLANK(Výsledky!$GW$3),"",Výsledky!GW45)</f>
        <v>-</v>
      </c>
      <c r="AM73" s="266" t="str">
        <f>IF(ISBLANK(Výsledky!$HD$3),"",Výsledky!HD45)</f>
        <v>-</v>
      </c>
      <c r="AN73" s="266" t="str">
        <f>IF(ISBLANK(Výsledky!$HK$3),"",Výsledky!HK45)</f>
        <v>-</v>
      </c>
      <c r="AO73" s="266" t="str">
        <f>IF(ISBLANK(Výsledky!$HR$3),"",Výsledky!HR45)</f>
        <v>-</v>
      </c>
      <c r="AP73" s="266" t="str">
        <f>IF(ISBLANK(Výsledky!$HY$3),"",Výsledky!HY45)</f>
        <v>-</v>
      </c>
      <c r="AQ73" s="266" t="str">
        <f>IF(ISBLANK(Výsledky!$IF$3),"",Výsledky!IF45)</f>
        <v>-</v>
      </c>
      <c r="AR73" s="266" t="str">
        <f>IF(ISBLANK(Výsledky!$IM$3),"",Výsledky!IM45)</f>
        <v>-</v>
      </c>
      <c r="AS73" s="266" t="str">
        <f>IF(ISBLANK(Výsledky!$IT$3),"",Výsledky!IT45)</f>
        <v>-</v>
      </c>
      <c r="AT73" s="266" t="str">
        <f>IF(ISBLANK(Výsledky!$JA$3),"",Výsledky!JA45)</f>
        <v>-</v>
      </c>
      <c r="AU73" s="266" t="str">
        <f>IF(ISBLANK(Výsledky!$JH$3),"",Výsledky!JH45)</f>
        <v>-</v>
      </c>
      <c r="AV73" s="266" t="str">
        <f>IF(ISBLANK(Výsledky!$JO$3),"",Výsledky!JO45)</f>
        <v/>
      </c>
      <c r="AW73" s="266" t="str">
        <f>IF(ISBLANK(Výsledky!$JV$3),"",Výsledky!JV45)</f>
        <v>-</v>
      </c>
      <c r="AX73" s="266" t="str">
        <f>IF(ISBLANK(Výsledky!$KC$3),"",Výsledky!KC45)</f>
        <v/>
      </c>
      <c r="AY73" s="266" t="str">
        <f>IF(ISBLANK(Výsledky!$KJ$3),"",Výsledky!KJ45)</f>
        <v>-</v>
      </c>
      <c r="AZ73" s="266" t="str">
        <f>IF(ISBLANK(Výsledky!$KQ$3),"",Výsledky!KQ45)</f>
        <v>-</v>
      </c>
      <c r="BA73" s="266" t="str">
        <f>IF(ISBLANK(Výsledky!$KX$3),"",Výsledky!KX45)</f>
        <v>-</v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87" t="str">
        <f>IF(ISBLANK(Výsledky!$QV$3),"",Výsledky!QV45)</f>
        <v/>
      </c>
      <c r="BX73" s="49"/>
      <c r="BY73" s="122"/>
      <c r="BZ73" s="49"/>
      <c r="CA73" s="122"/>
      <c r="CB73" s="371"/>
      <c r="CC73" s="371"/>
      <c r="CD73" s="371"/>
      <c r="CE73" s="371"/>
      <c r="CF73" s="371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31"/>
        <v/>
      </c>
      <c r="DY73" s="6" t="str">
        <f t="shared" si="32"/>
        <v/>
      </c>
      <c r="DZ73" s="6" t="str">
        <f t="shared" si="33"/>
        <v/>
      </c>
      <c r="EA73" s="6" t="str">
        <f t="shared" si="34"/>
        <v/>
      </c>
      <c r="EB73" s="6" t="str">
        <f t="shared" si="35"/>
        <v/>
      </c>
      <c r="EC73" s="6" t="str">
        <f t="shared" si="36"/>
        <v/>
      </c>
      <c r="ED73" s="6" t="str">
        <f t="shared" si="37"/>
        <v/>
      </c>
      <c r="EE73" s="6" t="str">
        <f t="shared" si="38"/>
        <v/>
      </c>
      <c r="EF73" s="6" t="str">
        <f t="shared" si="39"/>
        <v/>
      </c>
      <c r="EG73" s="6" t="str">
        <f t="shared" si="40"/>
        <v/>
      </c>
      <c r="EH73" s="6" t="str">
        <f t="shared" si="41"/>
        <v/>
      </c>
      <c r="EI73" s="6" t="str">
        <f t="shared" si="42"/>
        <v/>
      </c>
      <c r="EJ73" s="6" t="str">
        <f t="shared" si="43"/>
        <v/>
      </c>
    </row>
    <row r="74" spans="1:140" ht="15.75" hidden="1" thickBot="1" x14ac:dyDescent="0.25">
      <c r="A74" s="1"/>
      <c r="B74" s="240" t="s">
        <v>353</v>
      </c>
      <c r="C74" s="53">
        <f>Tipy!A35</f>
        <v>58</v>
      </c>
      <c r="D74" s="242" t="str">
        <f>IF(Tipy!B35="","",Tipy!B35)</f>
        <v>Lukáš Felis</v>
      </c>
      <c r="E74" s="51">
        <f t="shared" si="30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>
        <f>IF(ISBLANK(Výsledky!$GI$3),"-",SUM(AN74,AR74,BA74,BF74,BN74,BW74))</f>
        <v>0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>-</v>
      </c>
      <c r="AJ74" s="256" t="str">
        <f>IF(ISBLANK(Výsledky!$GI$3),"",Výsledky!GI41)</f>
        <v>-</v>
      </c>
      <c r="AK74" s="256" t="str">
        <f>IF(ISBLANK(Výsledky!$GP$3),"",Výsledky!GP41)</f>
        <v>-</v>
      </c>
      <c r="AL74" s="256" t="str">
        <f>IF(ISBLANK(Výsledky!$GW$3),"",Výsledky!GW41)</f>
        <v>-</v>
      </c>
      <c r="AM74" s="256" t="str">
        <f>IF(ISBLANK(Výsledky!$HD$3),"",Výsledky!HD41)</f>
        <v>-</v>
      </c>
      <c r="AN74" s="256" t="str">
        <f>IF(ISBLANK(Výsledky!$HK$3),"",Výsledky!HK41)</f>
        <v>-</v>
      </c>
      <c r="AO74" s="256" t="str">
        <f>IF(ISBLANK(Výsledky!$HR$3),"",Výsledky!HR41)</f>
        <v>-</v>
      </c>
      <c r="AP74" s="256" t="str">
        <f>IF(ISBLANK(Výsledky!$HY$3),"",Výsledky!HY41)</f>
        <v>-</v>
      </c>
      <c r="AQ74" s="256" t="str">
        <f>IF(ISBLANK(Výsledky!$IF$3),"",Výsledky!IF41)</f>
        <v>-</v>
      </c>
      <c r="AR74" s="256" t="str">
        <f>IF(ISBLANK(Výsledky!$IM$3),"",Výsledky!IM41)</f>
        <v>-</v>
      </c>
      <c r="AS74" s="256" t="str">
        <f>IF(ISBLANK(Výsledky!$IT$3),"",Výsledky!IT41)</f>
        <v>-</v>
      </c>
      <c r="AT74" s="256" t="str">
        <f>IF(ISBLANK(Výsledky!$JA$3),"",Výsledky!JA41)</f>
        <v>-</v>
      </c>
      <c r="AU74" s="256" t="str">
        <f>IF(ISBLANK(Výsledky!$JH$3),"",Výsledky!JH41)</f>
        <v>-</v>
      </c>
      <c r="AV74" s="256" t="str">
        <f>IF(ISBLANK(Výsledky!$JO$3),"",Výsledky!JO41)</f>
        <v/>
      </c>
      <c r="AW74" s="256" t="str">
        <f>IF(ISBLANK(Výsledky!$JV$3),"",Výsledky!JV41)</f>
        <v>-</v>
      </c>
      <c r="AX74" s="256" t="str">
        <f>IF(ISBLANK(Výsledky!$KC$3),"",Výsledky!KC41)</f>
        <v/>
      </c>
      <c r="AY74" s="256" t="str">
        <f>IF(ISBLANK(Výsledky!$KJ$3),"",Výsledky!KJ41)</f>
        <v>-</v>
      </c>
      <c r="AZ74" s="256" t="str">
        <f>IF(ISBLANK(Výsledky!$KQ$3),"",Výsledky!KQ41)</f>
        <v>-</v>
      </c>
      <c r="BA74" s="256" t="str">
        <f>IF(ISBLANK(Výsledky!$KX$3),"",Výsledky!KX41)</f>
        <v>-</v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1"/>
      <c r="CC74" s="371"/>
      <c r="CD74" s="371"/>
      <c r="CE74" s="371"/>
      <c r="CF74" s="371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31"/>
        <v/>
      </c>
      <c r="DY74" s="6" t="str">
        <f t="shared" si="32"/>
        <v/>
      </c>
      <c r="DZ74" s="6" t="str">
        <f t="shared" si="33"/>
        <v/>
      </c>
      <c r="EA74" s="6" t="str">
        <f t="shared" si="34"/>
        <v/>
      </c>
      <c r="EB74" s="6" t="str">
        <f t="shared" si="35"/>
        <v/>
      </c>
      <c r="EC74" s="6" t="str">
        <f t="shared" si="36"/>
        <v/>
      </c>
      <c r="ED74" s="6" t="str">
        <f t="shared" si="37"/>
        <v/>
      </c>
      <c r="EE74" s="6" t="str">
        <f t="shared" si="38"/>
        <v/>
      </c>
      <c r="EF74" s="6" t="str">
        <f t="shared" si="39"/>
        <v/>
      </c>
      <c r="EG74" s="6" t="str">
        <f t="shared" si="40"/>
        <v/>
      </c>
      <c r="EH74" s="6" t="str">
        <f t="shared" si="41"/>
        <v/>
      </c>
      <c r="EI74" s="6" t="str">
        <f t="shared" si="42"/>
        <v/>
      </c>
      <c r="EJ74" s="6" t="str">
        <f t="shared" si="43"/>
        <v/>
      </c>
    </row>
    <row r="75" spans="1:140" ht="15.75" hidden="1" thickBot="1" x14ac:dyDescent="0.25">
      <c r="A75" s="1"/>
      <c r="B75" s="240" t="s">
        <v>354</v>
      </c>
      <c r="C75" s="121">
        <f>Tipy!A7</f>
        <v>23</v>
      </c>
      <c r="D75" s="243" t="str">
        <f>IF(Tipy!B7="","",Tipy!B7)</f>
        <v>Ado</v>
      </c>
      <c r="E75" s="52">
        <f t="shared" si="30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>
        <f>IF(ISBLANK(Výsledky!$GI$3),"-",SUM(AN75,AR75,BA75,BF75,BN75,BW75))</f>
        <v>0</v>
      </c>
      <c r="J75" s="263" t="str">
        <f>IF(ISBLANK(Výsledky!$I$3),"",Výsledky!I13)</f>
        <v>-</v>
      </c>
      <c r="K75" s="364" t="str">
        <f>IF(ISBLANK(Výsledky!$P$3),"",Výsledky!P13)</f>
        <v>-</v>
      </c>
      <c r="L75" s="365" t="str">
        <f>IF(ISBLANK(Výsledky!$W$3),"",Výsledky!W13)</f>
        <v>-</v>
      </c>
      <c r="M75" s="366" t="str">
        <f>IF(ISBLANK(Výsledky!$AD$3),"",Výsledky!AD13)</f>
        <v>-</v>
      </c>
      <c r="N75" s="366" t="str">
        <f>IF(ISBLANK(Výsledky!$AK$3),"",Výsledky!AK13)</f>
        <v>-</v>
      </c>
      <c r="O75" s="366" t="str">
        <f>IF(ISBLANK(Výsledky!$AR$3),"",Výsledky!AR13)</f>
        <v>-</v>
      </c>
      <c r="P75" s="366" t="str">
        <f>IF(ISBLANK(Výsledky!$AY$3),"",Výsledky!AY13)</f>
        <v>-</v>
      </c>
      <c r="Q75" s="366" t="str">
        <f>IF(ISBLANK(Výsledky!$BF$3),"",Výsledky!BF13)</f>
        <v>-</v>
      </c>
      <c r="R75" s="366" t="str">
        <f>IF(ISBLANK(Výsledky!$BM$3),"",Výsledky!BM13)</f>
        <v>-</v>
      </c>
      <c r="S75" s="366" t="str">
        <f>IF(ISBLANK(Výsledky!$BT$3),"",Výsledky!BT13)</f>
        <v>-</v>
      </c>
      <c r="T75" s="366" t="str">
        <f>IF(ISBLANK(Výsledky!$CA$3),"",Výsledky!CA13)</f>
        <v>-</v>
      </c>
      <c r="U75" s="366" t="str">
        <f>IF(ISBLANK(Výsledky!$CH$3),"",Výsledky!CH13)</f>
        <v>-</v>
      </c>
      <c r="V75" s="366" t="str">
        <f>IF(ISBLANK(Výsledky!$CO$3),"",Výsledky!CO13)</f>
        <v>-</v>
      </c>
      <c r="W75" s="366" t="str">
        <f>IF(ISBLANK(Výsledky!$CV$3),"",Výsledky!CV13)</f>
        <v>-</v>
      </c>
      <c r="X75" s="366" t="str">
        <f>IF(ISBLANK(Výsledky!$DC$3),"",Výsledky!DC13)</f>
        <v>-</v>
      </c>
      <c r="Y75" s="366" t="str">
        <f>IF(ISBLANK(Výsledky!$DJ$3),"",Výsledky!DJ13)</f>
        <v>-</v>
      </c>
      <c r="Z75" s="366" t="str">
        <f>IF(ISBLANK(Výsledky!$DQ$3),"",Výsledky!DQ13)</f>
        <v>-</v>
      </c>
      <c r="AA75" s="366" t="str">
        <f>IF(ISBLANK(Výsledky!$DX$3),"",Výsledky!DX13)</f>
        <v>-</v>
      </c>
      <c r="AB75" s="366" t="str">
        <f>IF(ISBLANK(Výsledky!$EE$3),"",Výsledky!EE13)</f>
        <v>-</v>
      </c>
      <c r="AC75" s="366" t="str">
        <f>IF(ISBLANK(Výsledky!$EL$3),"",Výsledky!EL13)</f>
        <v>-</v>
      </c>
      <c r="AD75" s="366" t="str">
        <f>IF(ISBLANK(Výsledky!$ES$3),"",Výsledky!ES13)</f>
        <v>-</v>
      </c>
      <c r="AE75" s="366" t="str">
        <f>IF(ISBLANK(Výsledky!$EZ$3),"",Výsledky!EZ13)</f>
        <v>-</v>
      </c>
      <c r="AF75" s="366" t="str">
        <f>IF(ISBLANK(Výsledky!$FG$3),"",Výsledky!FG13)</f>
        <v>-</v>
      </c>
      <c r="AG75" s="366" t="str">
        <f>IF(ISBLANK(Výsledky!$FN$3),"",Výsledky!FN13)</f>
        <v>-</v>
      </c>
      <c r="AH75" s="366" t="str">
        <f>IF(ISBLANK(Výsledky!$FU$3),"",Výsledky!FU13)</f>
        <v>-</v>
      </c>
      <c r="AI75" s="366" t="str">
        <f>IF(ISBLANK(Výsledky!$GB$3),"",Výsledky!GB13)</f>
        <v>-</v>
      </c>
      <c r="AJ75" s="366" t="str">
        <f>IF(ISBLANK(Výsledky!$GI$3),"",Výsledky!GI13)</f>
        <v>-</v>
      </c>
      <c r="AK75" s="366" t="str">
        <f>IF(ISBLANK(Výsledky!$GP$3),"",Výsledky!GP13)</f>
        <v>-</v>
      </c>
      <c r="AL75" s="366" t="str">
        <f>IF(ISBLANK(Výsledky!$GW$3),"",Výsledky!GW13)</f>
        <v>-</v>
      </c>
      <c r="AM75" s="366" t="str">
        <f>IF(ISBLANK(Výsledky!$HD$3),"",Výsledky!HD13)</f>
        <v>-</v>
      </c>
      <c r="AN75" s="366" t="str">
        <f>IF(ISBLANK(Výsledky!$HK$3),"",Výsledky!HK13)</f>
        <v>-</v>
      </c>
      <c r="AO75" s="366" t="str">
        <f>IF(ISBLANK(Výsledky!$HR$3),"",Výsledky!HR13)</f>
        <v>-</v>
      </c>
      <c r="AP75" s="366" t="str">
        <f>IF(ISBLANK(Výsledky!$HY$3),"",Výsledky!HY13)</f>
        <v>-</v>
      </c>
      <c r="AQ75" s="366" t="str">
        <f>IF(ISBLANK(Výsledky!$IF$3),"",Výsledky!IF13)</f>
        <v>-</v>
      </c>
      <c r="AR75" s="366" t="str">
        <f>IF(ISBLANK(Výsledky!$IM$3),"",Výsledky!IM13)</f>
        <v>-</v>
      </c>
      <c r="AS75" s="366" t="str">
        <f>IF(ISBLANK(Výsledky!$IT$3),"",Výsledky!IT13)</f>
        <v>-</v>
      </c>
      <c r="AT75" s="366" t="str">
        <f>IF(ISBLANK(Výsledky!$JA$3),"",Výsledky!JA13)</f>
        <v>-</v>
      </c>
      <c r="AU75" s="366" t="str">
        <f>IF(ISBLANK(Výsledky!$JH$3),"",Výsledky!JH13)</f>
        <v>-</v>
      </c>
      <c r="AV75" s="366" t="str">
        <f>IF(ISBLANK(Výsledky!$JO$3),"",Výsledky!JO13)</f>
        <v/>
      </c>
      <c r="AW75" s="366" t="str">
        <f>IF(ISBLANK(Výsledky!$JV$3),"",Výsledky!JV13)</f>
        <v>-</v>
      </c>
      <c r="AX75" s="366" t="str">
        <f>IF(ISBLANK(Výsledky!$KC$3),"",Výsledky!KC13)</f>
        <v/>
      </c>
      <c r="AY75" s="366" t="str">
        <f>IF(ISBLANK(Výsledky!$KJ$3),"",Výsledky!KJ13)</f>
        <v>-</v>
      </c>
      <c r="AZ75" s="366" t="str">
        <f>IF(ISBLANK(Výsledky!$KQ$3),"",Výsledky!KQ13)</f>
        <v>-</v>
      </c>
      <c r="BA75" s="366" t="str">
        <f>IF(ISBLANK(Výsledky!$KX$3),"",Výsledky!KX13)</f>
        <v>-</v>
      </c>
      <c r="BB75" s="366" t="str">
        <f>IF(ISBLANK(Výsledky!$LE$3),"",Výsledky!LE13)</f>
        <v/>
      </c>
      <c r="BC75" s="366" t="str">
        <f>IF(ISBLANK(Výsledky!$LL$3),"",Výsledky!LL13)</f>
        <v/>
      </c>
      <c r="BD75" s="366" t="str">
        <f>IF(ISBLANK(Výsledky!$LS$3),"",Výsledky!LS13)</f>
        <v/>
      </c>
      <c r="BE75" s="366" t="str">
        <f>IF(ISBLANK(Výsledky!$LZ$3),"",Výsledky!LZ13)</f>
        <v/>
      </c>
      <c r="BF75" s="366" t="str">
        <f>IF(ISBLANK(Výsledky!$MG$3),"",Výsledky!MG13)</f>
        <v/>
      </c>
      <c r="BG75" s="366" t="str">
        <f>IF(ISBLANK(Výsledky!$MN$3),"",Výsledky!MN13)</f>
        <v/>
      </c>
      <c r="BH75" s="366" t="str">
        <f>IF(ISBLANK(Výsledky!$MU$3),"",Výsledky!MU13)</f>
        <v/>
      </c>
      <c r="BI75" s="366" t="str">
        <f>IF(ISBLANK(Výsledky!$NB$3),"",Výsledky!NB13)</f>
        <v/>
      </c>
      <c r="BJ75" s="366" t="str">
        <f>IF(ISBLANK(Výsledky!$NI$3),"",Výsledky!NI13)</f>
        <v/>
      </c>
      <c r="BK75" s="366" t="str">
        <f>IF(ISBLANK(Výsledky!$NP$3),"",Výsledky!NP13)</f>
        <v/>
      </c>
      <c r="BL75" s="366" t="str">
        <f>IF(ISBLANK(Výsledky!$NW$3),"",Výsledky!NW13)</f>
        <v/>
      </c>
      <c r="BM75" s="366" t="str">
        <f>IF(ISBLANK(Výsledky!$OD$3),"",Výsledky!OD13)</f>
        <v/>
      </c>
      <c r="BN75" s="366" t="str">
        <f>IF(ISBLANK(Výsledky!$OK$3),"",Výsledky!OK13)</f>
        <v/>
      </c>
      <c r="BO75" s="366" t="str">
        <f>IF(ISBLANK(Výsledky!$OR$3),"",Výsledky!OR13)</f>
        <v/>
      </c>
      <c r="BP75" s="366" t="str">
        <f>IF(ISBLANK(Výsledky!$OY$3),"",Výsledky!OY13)</f>
        <v/>
      </c>
      <c r="BQ75" s="366" t="str">
        <f>IF(ISBLANK(Výsledky!$PF$3),"",Výsledky!PF13)</f>
        <v/>
      </c>
      <c r="BR75" s="366" t="str">
        <f>IF(ISBLANK(Výsledky!$PM$3),"",Výsledky!PM13)</f>
        <v/>
      </c>
      <c r="BS75" s="366" t="str">
        <f>IF(ISBLANK(Výsledky!$PT$3),"",Výsledky!PT13)</f>
        <v/>
      </c>
      <c r="BT75" s="366" t="str">
        <f>IF(ISBLANK(Výsledky!$QA$3),"",Výsledky!QA13)</f>
        <v/>
      </c>
      <c r="BU75" s="366" t="str">
        <f>IF(ISBLANK(Výsledky!$QH$3),"",Výsledky!QH13)</f>
        <v/>
      </c>
      <c r="BV75" s="366" t="str">
        <f>IF(ISBLANK(Výsledky!$QO$3),"",Výsledky!QO13)</f>
        <v/>
      </c>
      <c r="BW75" s="367" t="str">
        <f>IF(ISBLANK(Výsledky!$QV$3),"",Výsledky!QV13)</f>
        <v/>
      </c>
      <c r="BX75" s="49"/>
      <c r="BY75" s="122"/>
      <c r="BZ75" s="49"/>
      <c r="CA75" s="122"/>
      <c r="CB75" s="371"/>
      <c r="CC75" s="371"/>
      <c r="CD75" s="371"/>
      <c r="CE75" s="371"/>
      <c r="CF75" s="371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31"/>
        <v/>
      </c>
      <c r="DY75" s="6" t="str">
        <f t="shared" si="32"/>
        <v/>
      </c>
      <c r="DZ75" s="6" t="str">
        <f t="shared" si="33"/>
        <v/>
      </c>
      <c r="EA75" s="6" t="str">
        <f t="shared" si="34"/>
        <v/>
      </c>
      <c r="EB75" s="6" t="str">
        <f t="shared" si="35"/>
        <v/>
      </c>
      <c r="EC75" s="6" t="str">
        <f t="shared" si="36"/>
        <v/>
      </c>
      <c r="ED75" s="6" t="str">
        <f t="shared" si="37"/>
        <v/>
      </c>
      <c r="EE75" s="6" t="str">
        <f t="shared" si="38"/>
        <v/>
      </c>
      <c r="EF75" s="6" t="str">
        <f t="shared" si="39"/>
        <v/>
      </c>
      <c r="EG75" s="6" t="str">
        <f t="shared" si="40"/>
        <v/>
      </c>
      <c r="EH75" s="6" t="str">
        <f t="shared" si="41"/>
        <v/>
      </c>
      <c r="EI75" s="6" t="str">
        <f t="shared" si="42"/>
        <v/>
      </c>
      <c r="EJ75" s="6" t="str">
        <f t="shared" si="43"/>
        <v/>
      </c>
    </row>
    <row r="76" spans="1:140" ht="15.75" hidden="1" thickBot="1" x14ac:dyDescent="0.25">
      <c r="A76" s="1"/>
      <c r="B76" s="240" t="s">
        <v>356</v>
      </c>
      <c r="C76" s="354"/>
      <c r="D76" s="355"/>
      <c r="E76" s="356"/>
      <c r="F76" s="328"/>
      <c r="G76" s="329"/>
      <c r="H76" s="330"/>
      <c r="I76" s="331"/>
      <c r="J76" s="357"/>
      <c r="K76" s="358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>
        <f>IF(ISBLANK(Výsledky!$IF$3),"",Výsledky!IF85)</f>
        <v>0</v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59"/>
      <c r="BW76" s="368"/>
      <c r="BX76" s="372"/>
      <c r="BY76" s="372"/>
      <c r="BZ76" s="49"/>
      <c r="CA76" s="122"/>
      <c r="CB76" s="371"/>
      <c r="CC76" s="371"/>
      <c r="CD76" s="371"/>
      <c r="CE76" s="371"/>
      <c r="CF76" s="371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31"/>
        <v/>
      </c>
      <c r="DY76" s="6" t="str">
        <f t="shared" si="32"/>
        <v/>
      </c>
      <c r="DZ76" s="6" t="str">
        <f t="shared" si="33"/>
        <v/>
      </c>
      <c r="EA76" s="6" t="str">
        <f t="shared" si="34"/>
        <v/>
      </c>
      <c r="EB76" s="6" t="str">
        <f t="shared" si="35"/>
        <v/>
      </c>
      <c r="EC76" s="6" t="str">
        <f t="shared" si="36"/>
        <v/>
      </c>
      <c r="ED76" s="6" t="str">
        <f t="shared" si="37"/>
        <v/>
      </c>
      <c r="EE76" s="6" t="str">
        <f t="shared" si="38"/>
        <v/>
      </c>
      <c r="EF76" s="6" t="str">
        <f t="shared" si="39"/>
        <v/>
      </c>
      <c r="EG76" s="6" t="str">
        <f t="shared" si="40"/>
        <v/>
      </c>
      <c r="EH76" s="6" t="str">
        <f t="shared" si="41"/>
        <v/>
      </c>
      <c r="EI76" s="6" t="str">
        <f t="shared" si="42"/>
        <v/>
      </c>
      <c r="EJ76" s="6" t="str">
        <f t="shared" si="43"/>
        <v/>
      </c>
    </row>
    <row r="77" spans="1:140" ht="15.75" hidden="1" thickBot="1" x14ac:dyDescent="0.25">
      <c r="A77" s="1"/>
      <c r="B77" s="240" t="s">
        <v>382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>
        <f>IF(ISBLANK(Výsledky!$IF$3),"",Výsledky!IF86)</f>
        <v>0</v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69"/>
      <c r="BX77" s="372"/>
      <c r="BY77" s="372"/>
      <c r="BZ77" s="49"/>
      <c r="CA77" s="122"/>
      <c r="CB77" s="371"/>
      <c r="CC77" s="371"/>
      <c r="CD77" s="371"/>
      <c r="CE77" s="371"/>
      <c r="CF77" s="371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31"/>
        <v/>
      </c>
      <c r="DY77" s="6" t="str">
        <f t="shared" si="32"/>
        <v/>
      </c>
      <c r="DZ77" s="6" t="str">
        <f t="shared" si="33"/>
        <v/>
      </c>
      <c r="EA77" s="6" t="str">
        <f t="shared" si="34"/>
        <v/>
      </c>
      <c r="EB77" s="6" t="str">
        <f t="shared" si="35"/>
        <v/>
      </c>
      <c r="EC77" s="6" t="str">
        <f t="shared" si="36"/>
        <v/>
      </c>
      <c r="ED77" s="6" t="str">
        <f t="shared" si="37"/>
        <v/>
      </c>
      <c r="EE77" s="6" t="str">
        <f t="shared" si="38"/>
        <v/>
      </c>
      <c r="EF77" s="6" t="str">
        <f t="shared" si="39"/>
        <v/>
      </c>
      <c r="EG77" s="6" t="str">
        <f t="shared" si="40"/>
        <v/>
      </c>
      <c r="EH77" s="6" t="str">
        <f t="shared" si="41"/>
        <v/>
      </c>
      <c r="EI77" s="6" t="str">
        <f t="shared" si="42"/>
        <v/>
      </c>
      <c r="EJ77" s="6" t="str">
        <f t="shared" si="43"/>
        <v/>
      </c>
    </row>
    <row r="78" spans="1:140" ht="15.75" hidden="1" thickBot="1" x14ac:dyDescent="0.25">
      <c r="A78" s="1"/>
      <c r="B78" s="240" t="s">
        <v>383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>
        <f>IF(ISBLANK(Výsledky!$IF$3),"",Výsledky!IF87)</f>
        <v>0</v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69"/>
      <c r="BX78" s="372"/>
      <c r="BY78" s="372"/>
      <c r="BZ78" s="49"/>
      <c r="CA78" s="122"/>
      <c r="CB78" s="371"/>
      <c r="CC78" s="371"/>
      <c r="CD78" s="371"/>
      <c r="CE78" s="371"/>
      <c r="CF78" s="371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31"/>
        <v/>
      </c>
      <c r="DY78" s="6" t="str">
        <f t="shared" si="32"/>
        <v/>
      </c>
      <c r="DZ78" s="6" t="str">
        <f t="shared" si="33"/>
        <v/>
      </c>
      <c r="EA78" s="6" t="str">
        <f t="shared" si="34"/>
        <v/>
      </c>
      <c r="EB78" s="6" t="str">
        <f t="shared" si="35"/>
        <v/>
      </c>
      <c r="EC78" s="6" t="str">
        <f t="shared" si="36"/>
        <v/>
      </c>
      <c r="ED78" s="6" t="str">
        <f t="shared" si="37"/>
        <v/>
      </c>
      <c r="EE78" s="6" t="str">
        <f t="shared" si="38"/>
        <v/>
      </c>
      <c r="EF78" s="6" t="str">
        <f t="shared" si="39"/>
        <v/>
      </c>
      <c r="EG78" s="6" t="str">
        <f t="shared" si="40"/>
        <v/>
      </c>
      <c r="EH78" s="6" t="str">
        <f t="shared" si="41"/>
        <v/>
      </c>
      <c r="EI78" s="6" t="str">
        <f t="shared" si="42"/>
        <v/>
      </c>
      <c r="EJ78" s="6" t="str">
        <f t="shared" si="43"/>
        <v/>
      </c>
    </row>
    <row r="79" spans="1:140" ht="15.75" hidden="1" thickBot="1" x14ac:dyDescent="0.25">
      <c r="A79" s="1"/>
      <c r="B79" s="240" t="s">
        <v>384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>
        <f>IF(ISBLANK(Výsledky!$IF$3),"",Výsledky!IF88)</f>
        <v>0</v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69"/>
      <c r="BX79" s="372"/>
      <c r="BY79" s="372"/>
      <c r="BZ79" s="49"/>
      <c r="CA79" s="122"/>
      <c r="CB79" s="371"/>
      <c r="CC79" s="371"/>
      <c r="CD79" s="371"/>
      <c r="CE79" s="371"/>
      <c r="CF79" s="371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31"/>
        <v/>
      </c>
      <c r="DY79" s="6" t="str">
        <f t="shared" si="32"/>
        <v/>
      </c>
      <c r="DZ79" s="6" t="str">
        <f t="shared" si="33"/>
        <v/>
      </c>
      <c r="EA79" s="6" t="str">
        <f t="shared" si="34"/>
        <v/>
      </c>
      <c r="EB79" s="6" t="str">
        <f t="shared" si="35"/>
        <v/>
      </c>
      <c r="EC79" s="6" t="str">
        <f t="shared" si="36"/>
        <v/>
      </c>
      <c r="ED79" s="6" t="str">
        <f t="shared" si="37"/>
        <v/>
      </c>
      <c r="EE79" s="6" t="str">
        <f t="shared" si="38"/>
        <v/>
      </c>
      <c r="EF79" s="6" t="str">
        <f t="shared" si="39"/>
        <v/>
      </c>
      <c r="EG79" s="6" t="str">
        <f t="shared" si="40"/>
        <v/>
      </c>
      <c r="EH79" s="6" t="str">
        <f t="shared" si="41"/>
        <v/>
      </c>
      <c r="EI79" s="6" t="str">
        <f t="shared" si="42"/>
        <v/>
      </c>
      <c r="EJ79" s="6" t="str">
        <f t="shared" si="43"/>
        <v/>
      </c>
    </row>
    <row r="80" spans="1:140" ht="15.75" hidden="1" thickBot="1" x14ac:dyDescent="0.25">
      <c r="A80" s="1"/>
      <c r="B80" s="240" t="s">
        <v>385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>
        <f>IF(ISBLANK(Výsledky!$IF$3),"",Výsledky!IF89)</f>
        <v>0</v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69"/>
      <c r="BX80" s="372"/>
      <c r="BY80" s="372"/>
      <c r="BZ80" s="49"/>
      <c r="CA80" s="122"/>
      <c r="CB80" s="371"/>
      <c r="CC80" s="371"/>
      <c r="CD80" s="371"/>
      <c r="CE80" s="371"/>
      <c r="CF80" s="371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31"/>
        <v/>
      </c>
      <c r="DY80" s="6" t="str">
        <f t="shared" si="32"/>
        <v/>
      </c>
      <c r="DZ80" s="6" t="str">
        <f t="shared" si="33"/>
        <v/>
      </c>
      <c r="EA80" s="6" t="str">
        <f t="shared" si="34"/>
        <v/>
      </c>
      <c r="EB80" s="6" t="str">
        <f t="shared" si="35"/>
        <v/>
      </c>
      <c r="EC80" s="6" t="str">
        <f t="shared" si="36"/>
        <v/>
      </c>
      <c r="ED80" s="6" t="str">
        <f t="shared" si="37"/>
        <v/>
      </c>
      <c r="EE80" s="6" t="str">
        <f t="shared" si="38"/>
        <v/>
      </c>
      <c r="EF80" s="6" t="str">
        <f t="shared" si="39"/>
        <v/>
      </c>
      <c r="EG80" s="6" t="str">
        <f t="shared" si="40"/>
        <v/>
      </c>
      <c r="EH80" s="6" t="str">
        <f t="shared" si="41"/>
        <v/>
      </c>
      <c r="EI80" s="6" t="str">
        <f t="shared" si="42"/>
        <v/>
      </c>
      <c r="EJ80" s="6" t="str">
        <f t="shared" si="43"/>
        <v/>
      </c>
    </row>
    <row r="81" spans="1:140" ht="15.75" hidden="1" thickBot="1" x14ac:dyDescent="0.25">
      <c r="A81" s="1"/>
      <c r="B81" s="240" t="s">
        <v>386</v>
      </c>
      <c r="C81" s="337"/>
      <c r="D81" s="403"/>
      <c r="E81" s="404"/>
      <c r="F81" s="328"/>
      <c r="G81" s="329"/>
      <c r="H81" s="330"/>
      <c r="I81" s="331"/>
      <c r="J81" s="405"/>
      <c r="K81" s="390"/>
      <c r="L81" s="391"/>
      <c r="M81" s="388"/>
      <c r="N81" s="388"/>
      <c r="O81" s="388"/>
      <c r="P81" s="388"/>
      <c r="Q81" s="388"/>
      <c r="R81" s="388"/>
      <c r="S81" s="388"/>
      <c r="T81" s="388"/>
      <c r="U81" s="388"/>
      <c r="V81" s="388"/>
      <c r="W81" s="388"/>
      <c r="X81" s="388"/>
      <c r="Y81" s="388"/>
      <c r="Z81" s="388"/>
      <c r="AA81" s="388"/>
      <c r="AB81" s="388"/>
      <c r="AC81" s="388"/>
      <c r="AD81" s="388"/>
      <c r="AE81" s="388"/>
      <c r="AF81" s="388"/>
      <c r="AG81" s="388"/>
      <c r="AH81" s="388"/>
      <c r="AI81" s="388"/>
      <c r="AJ81" s="388"/>
      <c r="AK81" s="388"/>
      <c r="AL81" s="388"/>
      <c r="AM81" s="388"/>
      <c r="AN81" s="388"/>
      <c r="AO81" s="388"/>
      <c r="AP81" s="388"/>
      <c r="AQ81" s="388">
        <f>IF(ISBLANK(Výsledky!$IF$3),"",Výsledky!IF90)</f>
        <v>0</v>
      </c>
      <c r="AR81" s="388"/>
      <c r="AS81" s="388"/>
      <c r="AT81" s="388"/>
      <c r="AU81" s="388"/>
      <c r="AV81" s="388"/>
      <c r="AW81" s="388"/>
      <c r="AX81" s="388"/>
      <c r="AY81" s="388"/>
      <c r="AZ81" s="388"/>
      <c r="BA81" s="388"/>
      <c r="BB81" s="388"/>
      <c r="BC81" s="388" t="str">
        <f>IF(ISBLANK(Výsledky!$LL$3),"",Výsledky!LL90)</f>
        <v/>
      </c>
      <c r="BD81" s="388"/>
      <c r="BE81" s="388"/>
      <c r="BF81" s="388"/>
      <c r="BG81" s="388"/>
      <c r="BH81" s="388"/>
      <c r="BI81" s="388"/>
      <c r="BJ81" s="388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69"/>
      <c r="BX81" s="372"/>
      <c r="BY81" s="372"/>
      <c r="BZ81" s="49"/>
      <c r="CA81" s="122"/>
      <c r="CB81" s="371"/>
      <c r="CC81" s="371"/>
      <c r="CD81" s="371"/>
      <c r="CE81" s="371"/>
      <c r="CF81" s="371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31"/>
        <v/>
      </c>
      <c r="DY81" s="6" t="str">
        <f t="shared" si="32"/>
        <v/>
      </c>
      <c r="DZ81" s="6" t="str">
        <f t="shared" si="33"/>
        <v/>
      </c>
      <c r="EA81" s="6" t="str">
        <f t="shared" si="34"/>
        <v/>
      </c>
      <c r="EB81" s="6" t="str">
        <f t="shared" si="35"/>
        <v/>
      </c>
      <c r="EC81" s="6" t="str">
        <f t="shared" si="36"/>
        <v/>
      </c>
      <c r="ED81" s="6" t="str">
        <f t="shared" si="37"/>
        <v/>
      </c>
      <c r="EE81" s="6" t="str">
        <f t="shared" si="38"/>
        <v/>
      </c>
      <c r="EF81" s="6" t="str">
        <f t="shared" si="39"/>
        <v/>
      </c>
      <c r="EG81" s="6" t="str">
        <f t="shared" si="40"/>
        <v/>
      </c>
      <c r="EH81" s="6" t="str">
        <f t="shared" si="41"/>
        <v/>
      </c>
      <c r="EI81" s="6" t="str">
        <f t="shared" si="42"/>
        <v/>
      </c>
      <c r="EJ81" s="6" t="str">
        <f t="shared" si="43"/>
        <v/>
      </c>
    </row>
    <row r="82" spans="1:140" ht="13.5" thickBot="1" x14ac:dyDescent="0.25">
      <c r="D82" s="406"/>
      <c r="E82" s="406"/>
      <c r="F82" s="406"/>
      <c r="G82" s="406"/>
      <c r="H82" s="406"/>
      <c r="I82" s="406"/>
      <c r="J82" s="406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89"/>
      <c r="AB82" s="389"/>
      <c r="AC82" s="389"/>
      <c r="AD82" s="389"/>
      <c r="AE82" s="389"/>
      <c r="AF82" s="389"/>
      <c r="AG82" s="389"/>
      <c r="AH82" s="389"/>
      <c r="AI82" s="389"/>
      <c r="AJ82" s="389"/>
      <c r="AK82" s="389"/>
      <c r="AL82" s="389"/>
      <c r="AM82" s="389"/>
      <c r="AN82" s="389"/>
      <c r="AO82" s="389"/>
      <c r="AP82" s="389"/>
      <c r="AQ82" s="389"/>
      <c r="AR82" s="389"/>
      <c r="AS82" s="389"/>
      <c r="AT82" s="389"/>
      <c r="AU82" s="389"/>
      <c r="AV82" s="389"/>
      <c r="AW82" s="389"/>
      <c r="AX82" s="389"/>
      <c r="AY82" s="389"/>
      <c r="AZ82" s="389"/>
      <c r="BA82" s="389"/>
      <c r="BB82" s="389"/>
      <c r="BC82" s="389"/>
      <c r="BD82" s="389"/>
      <c r="BE82" s="389"/>
      <c r="BF82" s="389"/>
      <c r="BG82" s="389"/>
      <c r="BH82" s="389"/>
      <c r="BI82" s="389"/>
      <c r="BJ82" s="389"/>
      <c r="BX82" s="122"/>
      <c r="BY82" s="122"/>
      <c r="BZ82" s="49"/>
      <c r="CA82" s="122"/>
      <c r="CB82" s="122"/>
      <c r="CC82" s="371"/>
      <c r="CD82" s="371"/>
      <c r="CE82" s="371"/>
      <c r="CF82" s="371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30" t="s">
        <v>240</v>
      </c>
      <c r="C83" s="531"/>
      <c r="D83" s="532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1"/>
      <c r="CC83" s="371"/>
      <c r="CD83" s="371"/>
      <c r="CE83" s="371"/>
      <c r="CF83" s="371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33" t="s">
        <v>241</v>
      </c>
      <c r="D84" s="534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1"/>
      <c r="CC84" s="371"/>
      <c r="CD84" s="371"/>
      <c r="CE84" s="371"/>
      <c r="CF84" s="371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5" t="s">
        <v>242</v>
      </c>
      <c r="D85" s="536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1"/>
      <c r="CC85" s="371"/>
      <c r="CD85" s="371"/>
      <c r="CE85" s="371"/>
      <c r="CF85" s="371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7" t="s">
        <v>243</v>
      </c>
      <c r="D86" s="538"/>
      <c r="E86" s="3"/>
      <c r="F86" s="3"/>
      <c r="G86" s="3"/>
      <c r="H86" s="3"/>
      <c r="I86" s="3"/>
      <c r="J86" s="138" t="s">
        <v>199</v>
      </c>
      <c r="K86" s="392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1"/>
      <c r="CC86" s="371"/>
      <c r="CD86" s="371"/>
      <c r="CE86" s="371"/>
      <c r="CF86" s="371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7" t="s">
        <v>244</v>
      </c>
      <c r="D87" s="528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1"/>
      <c r="CC87" s="371"/>
      <c r="CD87" s="371"/>
      <c r="CE87" s="371"/>
      <c r="CF87" s="371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1"/>
      <c r="CC88" s="371"/>
      <c r="CD88" s="371"/>
      <c r="CE88" s="371"/>
      <c r="CF88" s="371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250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1"/>
      <c r="CC89" s="371"/>
      <c r="CD89" s="371"/>
      <c r="CE89" s="371"/>
      <c r="CF89" s="371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1"/>
      <c r="CC90" s="371"/>
      <c r="CD90" s="371"/>
      <c r="CE90" s="371"/>
      <c r="CF90" s="371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1"/>
      <c r="CC91" s="371"/>
      <c r="CD91" s="371"/>
      <c r="CE91" s="371"/>
      <c r="CF91" s="371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1"/>
      <c r="CC92" s="371"/>
      <c r="CD92" s="371"/>
      <c r="CE92" s="371"/>
      <c r="CF92" s="371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73"/>
      <c r="CC93" s="373"/>
      <c r="CD93" s="373"/>
      <c r="CE93" s="373"/>
      <c r="CF93" s="373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73"/>
      <c r="CC94" s="373"/>
      <c r="CD94" s="373"/>
      <c r="CE94" s="373"/>
      <c r="CF94" s="373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73"/>
      <c r="CC95" s="373"/>
      <c r="CD95" s="373"/>
      <c r="CE95" s="373"/>
      <c r="CF95" s="373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73"/>
      <c r="CC96" s="373"/>
      <c r="CD96" s="373"/>
      <c r="CE96" s="373"/>
      <c r="CF96" s="373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73"/>
      <c r="CC97" s="373"/>
      <c r="CD97" s="373"/>
      <c r="CE97" s="373"/>
      <c r="CF97" s="373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73"/>
      <c r="CC98" s="373"/>
      <c r="CD98" s="373"/>
      <c r="CE98" s="373"/>
      <c r="CF98" s="373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73"/>
      <c r="CC99" s="373"/>
      <c r="CD99" s="373"/>
      <c r="CE99" s="373"/>
      <c r="CF99" s="373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73"/>
      <c r="CC100" s="373"/>
      <c r="CD100" s="373"/>
      <c r="CE100" s="373"/>
      <c r="CF100" s="373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73"/>
      <c r="CC101" s="373"/>
      <c r="CD101" s="373"/>
      <c r="CE101" s="373"/>
      <c r="CF101" s="373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246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73"/>
      <c r="CC102" s="373"/>
      <c r="CD102" s="373"/>
      <c r="CE102" s="373"/>
      <c r="CF102" s="373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73"/>
      <c r="CC103" s="373"/>
      <c r="CD103" s="373"/>
      <c r="CE103" s="373"/>
      <c r="CF103" s="373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73"/>
      <c r="CC104" s="373"/>
      <c r="CD104" s="373"/>
      <c r="CE104" s="373"/>
      <c r="CF104" s="373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73"/>
      <c r="CC105" s="373"/>
      <c r="CD105" s="373"/>
      <c r="CE105" s="373"/>
      <c r="CF105" s="373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73"/>
      <c r="CC106" s="373"/>
      <c r="CD106" s="373"/>
      <c r="CE106" s="373"/>
      <c r="CF106" s="373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73"/>
      <c r="CC107" s="373"/>
      <c r="CD107" s="373"/>
      <c r="CE107" s="373"/>
      <c r="CF107" s="373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73"/>
      <c r="CC108" s="373"/>
      <c r="CD108" s="373"/>
      <c r="CE108" s="373"/>
      <c r="CF108" s="373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73"/>
      <c r="CC109" s="373"/>
      <c r="CD109" s="373"/>
      <c r="CE109" s="373"/>
      <c r="CF109" s="373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73"/>
      <c r="CC110" s="373"/>
      <c r="CD110" s="373"/>
      <c r="CE110" s="373"/>
      <c r="CF110" s="373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73"/>
      <c r="CC111" s="373"/>
      <c r="CD111" s="373"/>
      <c r="CE111" s="373"/>
      <c r="CF111" s="373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73"/>
      <c r="CC112" s="373"/>
      <c r="CD112" s="373"/>
      <c r="CE112" s="373"/>
      <c r="CF112" s="373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73"/>
      <c r="CC113" s="373"/>
      <c r="CD113" s="373"/>
      <c r="CE113" s="373"/>
      <c r="CF113" s="373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73"/>
      <c r="CC114" s="373"/>
      <c r="CD114" s="373"/>
      <c r="CE114" s="373"/>
      <c r="CF114" s="373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73"/>
      <c r="CC115" s="373"/>
      <c r="CD115" s="373"/>
      <c r="CE115" s="373"/>
      <c r="CF115" s="373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73"/>
      <c r="CC116" s="373"/>
      <c r="CD116" s="373"/>
      <c r="CE116" s="373"/>
      <c r="CF116" s="373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73"/>
      <c r="CC117" s="373"/>
      <c r="CD117" s="373"/>
      <c r="CE117" s="373"/>
      <c r="CF117" s="373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73"/>
      <c r="CC118" s="373"/>
      <c r="CD118" s="373"/>
      <c r="CE118" s="373"/>
      <c r="CF118" s="373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73"/>
      <c r="CC119" s="373"/>
      <c r="CD119" s="373"/>
      <c r="CE119" s="373"/>
      <c r="CF119" s="373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73"/>
      <c r="CC120" s="373"/>
      <c r="CD120" s="373"/>
      <c r="CE120" s="373"/>
      <c r="CF120" s="373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73"/>
      <c r="CC121" s="373"/>
      <c r="CD121" s="373"/>
      <c r="CE121" s="373"/>
      <c r="CF121" s="373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73"/>
      <c r="CC122" s="373"/>
      <c r="CD122" s="373"/>
      <c r="CE122" s="373"/>
      <c r="CF122" s="373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73"/>
      <c r="CC123" s="373"/>
      <c r="CD123" s="373"/>
      <c r="CE123" s="373"/>
      <c r="CF123" s="373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73"/>
      <c r="CC124" s="373"/>
      <c r="CD124" s="373"/>
      <c r="CE124" s="373"/>
      <c r="CF124" s="373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247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73"/>
      <c r="CC125" s="373"/>
      <c r="CD125" s="373"/>
      <c r="CE125" s="373"/>
      <c r="CF125" s="373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248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73"/>
      <c r="CC126" s="373"/>
      <c r="CD126" s="373"/>
      <c r="CE126" s="373"/>
      <c r="CF126" s="373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73"/>
      <c r="CC127" s="373"/>
      <c r="CD127" s="373"/>
      <c r="CE127" s="373"/>
      <c r="CF127" s="373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73"/>
      <c r="CC128" s="373"/>
      <c r="CD128" s="373"/>
      <c r="CE128" s="373"/>
      <c r="CF128" s="373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73"/>
      <c r="CC129" s="373"/>
      <c r="CD129" s="373"/>
      <c r="CE129" s="373"/>
      <c r="CF129" s="373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73"/>
      <c r="CC130" s="373"/>
      <c r="CD130" s="373"/>
      <c r="CE130" s="373"/>
      <c r="CF130" s="373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73"/>
      <c r="CC131" s="373"/>
      <c r="CD131" s="373"/>
      <c r="CE131" s="373"/>
      <c r="CF131" s="373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73"/>
      <c r="CC132" s="373"/>
      <c r="CD132" s="373"/>
      <c r="CE132" s="373"/>
      <c r="CF132" s="373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73"/>
      <c r="CC133" s="373"/>
      <c r="CD133" s="373"/>
      <c r="CE133" s="373"/>
      <c r="CF133" s="373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73"/>
      <c r="CC134" s="373"/>
      <c r="CD134" s="373"/>
      <c r="CE134" s="373"/>
      <c r="CF134" s="373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73"/>
      <c r="CC135" s="373"/>
      <c r="CD135" s="373"/>
      <c r="CE135" s="373"/>
      <c r="CF135" s="373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73"/>
      <c r="CC136" s="373"/>
      <c r="CD136" s="373"/>
      <c r="CE136" s="373"/>
      <c r="CF136" s="373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73"/>
      <c r="CC137" s="373"/>
      <c r="CD137" s="373"/>
      <c r="CE137" s="373"/>
      <c r="CF137" s="373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73"/>
      <c r="CC138" s="373"/>
      <c r="CD138" s="373"/>
      <c r="CE138" s="373"/>
      <c r="CF138" s="373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239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73"/>
      <c r="BY139" s="373"/>
      <c r="BZ139" s="49"/>
      <c r="CA139" s="49"/>
      <c r="CB139" s="373"/>
      <c r="CC139" s="373"/>
      <c r="CD139" s="373"/>
      <c r="CE139" s="373"/>
      <c r="CF139" s="373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223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249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251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252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253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254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255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256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257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258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260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55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5" t="s">
        <v>50</v>
      </c>
      <c r="E2" s="546"/>
      <c r="F2" s="547"/>
      <c r="G2" s="548" t="s">
        <v>270</v>
      </c>
      <c r="H2" s="549"/>
      <c r="I2" s="550"/>
      <c r="J2" s="548" t="s">
        <v>271</v>
      </c>
      <c r="K2" s="549"/>
      <c r="L2" s="550"/>
      <c r="M2" s="548" t="s">
        <v>272</v>
      </c>
      <c r="N2" s="549"/>
      <c r="O2" s="550"/>
      <c r="P2" s="548" t="s">
        <v>273</v>
      </c>
      <c r="Q2" s="549"/>
      <c r="R2" s="551"/>
      <c r="S2" s="554" t="s">
        <v>274</v>
      </c>
      <c r="T2" s="555"/>
      <c r="U2" s="556" t="s">
        <v>275</v>
      </c>
      <c r="V2" s="557"/>
      <c r="W2" s="556" t="s">
        <v>276</v>
      </c>
      <c r="X2" s="557"/>
      <c r="Y2" s="556" t="s">
        <v>284</v>
      </c>
      <c r="Z2" s="557"/>
      <c r="AA2" s="556" t="s">
        <v>286</v>
      </c>
      <c r="AB2" s="557"/>
      <c r="AC2" s="556" t="s">
        <v>277</v>
      </c>
      <c r="AD2" s="557"/>
      <c r="AE2" s="556" t="s">
        <v>285</v>
      </c>
      <c r="AF2" s="557"/>
      <c r="AG2" s="556" t="s">
        <v>287</v>
      </c>
      <c r="AH2" s="557"/>
      <c r="AI2" s="556" t="s">
        <v>278</v>
      </c>
      <c r="AJ2" s="557"/>
      <c r="AK2" s="558" t="s">
        <v>279</v>
      </c>
      <c r="AL2" s="559"/>
      <c r="AM2" s="554" t="s">
        <v>280</v>
      </c>
      <c r="AN2" s="560"/>
      <c r="AO2" s="560"/>
      <c r="AP2" s="560"/>
      <c r="AQ2" s="560"/>
      <c r="AR2" s="560"/>
      <c r="AS2" s="560"/>
      <c r="AT2" s="560"/>
      <c r="AU2" s="560"/>
      <c r="AV2" s="560"/>
      <c r="AW2" s="560"/>
      <c r="AX2" s="560"/>
      <c r="AY2" s="560"/>
      <c r="AZ2" s="560"/>
      <c r="BA2" s="560"/>
      <c r="BB2" s="560"/>
      <c r="BC2" s="560"/>
      <c r="BD2" s="560"/>
      <c r="BE2" s="560"/>
      <c r="BF2" s="560"/>
      <c r="BG2" s="560"/>
      <c r="BH2" s="560"/>
      <c r="BI2" s="560"/>
      <c r="BJ2" s="560"/>
      <c r="BK2" s="560"/>
      <c r="BL2" s="559"/>
    </row>
    <row r="3" spans="1:82" ht="24.95" customHeight="1" thickBot="1" x14ac:dyDescent="0.25">
      <c r="A3" s="145"/>
      <c r="B3" s="542" t="s">
        <v>152</v>
      </c>
      <c r="C3" s="543"/>
      <c r="D3" s="148" t="s">
        <v>281</v>
      </c>
      <c r="E3" s="149" t="s">
        <v>50</v>
      </c>
      <c r="F3" s="150" t="s">
        <v>282</v>
      </c>
      <c r="G3" s="149" t="s">
        <v>281</v>
      </c>
      <c r="H3" s="149" t="s">
        <v>50</v>
      </c>
      <c r="I3" s="150" t="s">
        <v>282</v>
      </c>
      <c r="J3" s="151" t="s">
        <v>281</v>
      </c>
      <c r="K3" s="149" t="s">
        <v>50</v>
      </c>
      <c r="L3" s="149" t="s">
        <v>282</v>
      </c>
      <c r="M3" s="151" t="s">
        <v>281</v>
      </c>
      <c r="N3" s="149" t="s">
        <v>50</v>
      </c>
      <c r="O3" s="149" t="s">
        <v>282</v>
      </c>
      <c r="P3" s="151" t="s">
        <v>281</v>
      </c>
      <c r="Q3" s="149" t="s">
        <v>50</v>
      </c>
      <c r="R3" s="152" t="s">
        <v>282</v>
      </c>
      <c r="S3" s="153" t="s">
        <v>50</v>
      </c>
      <c r="T3" s="149" t="s">
        <v>283</v>
      </c>
      <c r="U3" s="149" t="s">
        <v>50</v>
      </c>
      <c r="V3" s="154" t="s">
        <v>283</v>
      </c>
      <c r="W3" s="155" t="s">
        <v>50</v>
      </c>
      <c r="X3" s="149" t="s">
        <v>283</v>
      </c>
      <c r="Y3" s="149" t="s">
        <v>50</v>
      </c>
      <c r="Z3" s="156" t="s">
        <v>283</v>
      </c>
      <c r="AA3" s="149" t="s">
        <v>50</v>
      </c>
      <c r="AB3" s="156" t="s">
        <v>283</v>
      </c>
      <c r="AC3" s="149" t="s">
        <v>50</v>
      </c>
      <c r="AD3" s="156" t="s">
        <v>283</v>
      </c>
      <c r="AE3" s="150" t="s">
        <v>50</v>
      </c>
      <c r="AF3" s="149" t="s">
        <v>283</v>
      </c>
      <c r="AG3" s="150" t="s">
        <v>50</v>
      </c>
      <c r="AH3" s="154" t="s">
        <v>283</v>
      </c>
      <c r="AI3" s="149" t="s">
        <v>50</v>
      </c>
      <c r="AJ3" s="156" t="s">
        <v>283</v>
      </c>
      <c r="AK3" s="155" t="s">
        <v>50</v>
      </c>
      <c r="AL3" s="152" t="s">
        <v>283</v>
      </c>
      <c r="AM3" s="544">
        <v>0</v>
      </c>
      <c r="AN3" s="540"/>
      <c r="AO3" s="539">
        <v>10</v>
      </c>
      <c r="AP3" s="540"/>
      <c r="AQ3" s="539">
        <v>20</v>
      </c>
      <c r="AR3" s="540"/>
      <c r="AS3" s="539">
        <v>30</v>
      </c>
      <c r="AT3" s="540"/>
      <c r="AU3" s="539">
        <v>40</v>
      </c>
      <c r="AV3" s="540"/>
      <c r="AW3" s="539">
        <v>50</v>
      </c>
      <c r="AX3" s="540"/>
      <c r="AY3" s="539">
        <v>60</v>
      </c>
      <c r="AZ3" s="540"/>
      <c r="BA3" s="539">
        <v>70</v>
      </c>
      <c r="BB3" s="540"/>
      <c r="BC3" s="539">
        <v>80</v>
      </c>
      <c r="BD3" s="540"/>
      <c r="BE3" s="539">
        <v>90</v>
      </c>
      <c r="BF3" s="540"/>
      <c r="BG3" s="539">
        <v>100</v>
      </c>
      <c r="BH3" s="540"/>
      <c r="BI3" s="539">
        <v>110</v>
      </c>
      <c r="BJ3" s="540"/>
      <c r="BK3" s="539">
        <v>120</v>
      </c>
      <c r="BL3" s="541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283</v>
      </c>
      <c r="AO4" s="167" t="s">
        <v>50</v>
      </c>
      <c r="AP4" s="166" t="s">
        <v>283</v>
      </c>
      <c r="AQ4" s="167" t="s">
        <v>50</v>
      </c>
      <c r="AR4" s="168" t="s">
        <v>283</v>
      </c>
      <c r="AS4" s="169" t="s">
        <v>50</v>
      </c>
      <c r="AT4" s="167" t="s">
        <v>283</v>
      </c>
      <c r="AU4" s="168" t="s">
        <v>50</v>
      </c>
      <c r="AV4" s="167" t="s">
        <v>283</v>
      </c>
      <c r="AW4" s="167" t="s">
        <v>50</v>
      </c>
      <c r="AX4" s="166" t="s">
        <v>283</v>
      </c>
      <c r="AY4" s="168" t="s">
        <v>50</v>
      </c>
      <c r="AZ4" s="167" t="s">
        <v>283</v>
      </c>
      <c r="BA4" s="169" t="s">
        <v>50</v>
      </c>
      <c r="BB4" s="167" t="s">
        <v>283</v>
      </c>
      <c r="BC4" s="168" t="s">
        <v>50</v>
      </c>
      <c r="BD4" s="167" t="s">
        <v>283</v>
      </c>
      <c r="BE4" s="168" t="s">
        <v>50</v>
      </c>
      <c r="BF4" s="167" t="s">
        <v>283</v>
      </c>
      <c r="BG4" s="168" t="s">
        <v>50</v>
      </c>
      <c r="BH4" s="167" t="s">
        <v>283</v>
      </c>
      <c r="BI4" s="168" t="s">
        <v>50</v>
      </c>
      <c r="BJ4" s="167" t="s">
        <v>283</v>
      </c>
      <c r="BK4" s="168" t="s">
        <v>50</v>
      </c>
      <c r="BL4" s="170" t="s">
        <v>283</v>
      </c>
      <c r="BN4" s="552" t="s">
        <v>153</v>
      </c>
      <c r="BO4" s="553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0.97560975609756095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1360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34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740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29.6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350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43.75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0.6</v>
      </c>
      <c r="N5" s="172">
        <f>IF(COUNT(Výsledky!$BK$3,Výsledky!$DH$3,Výsledky!$HP$3,Výsledky!$ID$3,Výsledky!$KO$3)=0,"",SUM(Výsledky!FG12,Výsledky!FU12,Výsledky!HY12,Výsledky!IM12,Výsledky!KC12))</f>
        <v>110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71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</v>
      </c>
      <c r="Q5" s="172">
        <f>IF(COUNT(Výsledky!$GG$3,Výsledky!$HI$3,Výsledky!$IK$3,Výsledky!$KV$3,Výsledky!$ME$3,Výsledky!$OI$3,Výsledky!$QT$3)=0,"",SUM(Výsledky!GW12,Výsledky!HD12,Výsledky!IF12,Výsledky!KJ12,Výsledky!MG12,Výsledky!OD12,Výsledky!QO12))</f>
        <v>160</v>
      </c>
      <c r="R5" s="188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40</v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7.4999999999999997E-2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24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27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0.67500000000000004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18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0.45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18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0.45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10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0.25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2.5000000000000001E-2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11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0.27500000000000002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7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0.17499999999999999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72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0.80487804878048785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1180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32.777777777777779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710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30.869565217391305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1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240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40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0.6</v>
      </c>
      <c r="N7" s="172">
        <f>IF(COUNT(Výsledky!$BK$3,Výsledky!$DH$3,Výsledky!$HP$3,Výsledky!$ID$3,Výsledky!$KO$3)=0,"",SUM(Výsledky!FG14,Výsledky!FU14,Výsledky!HY14,Výsledky!IM14,Výsledky!KC14))</f>
        <v>140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71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0.5</v>
      </c>
      <c r="Q7" s="172">
        <f>IF(COUNT(Výsledky!$GG$3,Výsledky!$HI$3,Výsledky!$IK$3,Výsledky!$KV$3,Výsledky!$ME$3,Výsledky!$OI$3,Výsledky!$QT$3)=0,"",SUM(Výsledky!GW14,Výsledky!HD14,Výsledky!IF14,Výsledky!KJ14,Výsledky!MG14,Výsledky!OD14,Výsledky!QO14))</f>
        <v>90</v>
      </c>
      <c r="R7" s="188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30</v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0.12121212121212122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18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0.54545454545454541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22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0.66666666666666663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16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0.48484848484848486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16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0.48484848484848486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4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0.12121212121212122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3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9.0909090909090912E-2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7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0.21212121212121213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9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0.27272727272727271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0.36585365853658536</v>
      </c>
      <c r="E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0.34615384615384615</v>
      </c>
      <c r="H8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0.2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71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72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0.6097560975609756</v>
      </c>
      <c r="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0.61538461538461542</v>
      </c>
      <c r="H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0.2</v>
      </c>
      <c r="N9" s="172">
        <f>IF(COUNT(Výsledky!$BK$3,Výsledky!$DH$3,Výsledky!$HP$3,Výsledky!$ID$3,Výsledky!$KO$3)=0,"",SUM(Výsledky!FG16,Výsledky!FU16,Výsledky!HY16,Výsledky!IM16,Výsledky!KC16))</f>
        <v>80</v>
      </c>
      <c r="O9" s="173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71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0.5</v>
      </c>
      <c r="Q9" s="172">
        <f>IF(COUNT(Výsledky!$GG$3,Výsledky!$HI$3,Výsledky!$IK$3,Výsledky!$KV$3,Výsledky!$ME$3,Výsledky!$OI$3,Výsledky!$QT$3)=0,"",SUM(Výsledky!GW16,Výsledky!HD16,Výsledky!IF16,Výsledky!KJ16,Výsledky!MG16,Výsledky!OD16,Výsledky!QO16))</f>
        <v>150</v>
      </c>
      <c r="R9" s="188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50</v>
      </c>
      <c r="S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18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18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3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8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0.32</v>
      </c>
      <c r="A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0.78048780487804881</v>
      </c>
      <c r="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0.69230769230769229</v>
      </c>
      <c r="H1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250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35.714285714285715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0.6</v>
      </c>
      <c r="N10" s="172">
        <f>IF(COUNT(Výsledky!$BK$3,Výsledky!$DH$3,Výsledky!$HP$3,Výsledky!$ID$3,Výsledky!$KO$3)=0,"",SUM(Výsledky!FG17,Výsledky!FU17,Výsledky!HY17,Výsledky!IM17,Výsledky!KC17))</f>
        <v>110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71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1</v>
      </c>
      <c r="Q10" s="172">
        <f>IF(COUNT(Výsledky!$GG$3,Výsledky!$HI$3,Výsledky!$IK$3,Výsledky!$KV$3,Výsledky!$ME$3,Výsledky!$OI$3,Výsledky!$QT$3)=0,"",SUM(Výsledky!GW17,Výsledky!HD17,Výsledky!IF17,Výsledky!KJ17,Výsledky!MG17,Výsledky!OD17,Výsledky!QO17))</f>
        <v>140</v>
      </c>
      <c r="R10" s="188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35</v>
      </c>
      <c r="S1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8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8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8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8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0.85365853658536583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1290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33.94736842105263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0.80769230769230771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770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33.478260869565219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240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34.285714285714285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0.6</v>
      </c>
      <c r="N11" s="172">
        <f>IF(COUNT(Výsledky!$BK$3,Výsledky!$DH$3,Výsledky!$HP$3,Výsledky!$ID$3,Výsledky!$KO$3)=0,"",SUM(Výsledky!FG18,Výsledky!FU18,Výsledky!HY18,Výsledky!IM18,Výsledky!KC18))</f>
        <v>140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71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</v>
      </c>
      <c r="Q11" s="172">
        <f>IF(COUNT(Výsledky!$GG$3,Výsledky!$HI$3,Výsledky!$IK$3,Výsledky!$KV$3,Výsledky!$ME$3,Výsledky!$OI$3,Výsledky!$QT$3)=0,"",SUM(Výsledky!GW18,Výsledky!HD18,Výsledky!IF18,Výsledky!KJ18,Výsledky!MG18,Výsledky!OD18,Výsledky!QO18))</f>
        <v>140</v>
      </c>
      <c r="R11" s="188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35</v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4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0.11428571428571428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22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0.62857142857142856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26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0.74285714285714288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15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0.42857142857142855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15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0.42857142857142855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7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5.7142857142857141E-2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9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0.25714285714285712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11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0.31428571428571428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0.95121951219512191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1440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36.92307692307692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860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34.4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390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48.75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0.6</v>
      </c>
      <c r="N12" s="172">
        <f>IF(COUNT(Výsledky!$BK$3,Výsledky!$DH$3,Výsledky!$HP$3,Výsledky!$ID$3,Výsledky!$KO$3)=0,"",SUM(Výsledky!FG19,Výsledky!FU19,Výsledky!HY19,Výsledky!IM19,Výsledky!KC19))</f>
        <v>90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71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0.75</v>
      </c>
      <c r="Q12" s="172">
        <f>IF(COUNT(Výsledky!$GG$3,Výsledky!$HI$3,Výsledky!$IK$3,Výsledky!$KV$3,Výsledky!$ME$3,Výsledky!$OI$3,Výsledky!$QT$3)=0,"",SUM(Výsledky!GW19,Výsledky!HD19,Výsledky!IF19,Výsledky!KJ19,Výsledky!MG19,Výsledky!OD19,Výsledky!QO19))</f>
        <v>100</v>
      </c>
      <c r="R12" s="188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33.333333333333336</v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0.10256410256410256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23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0.58974358974358976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27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0.69230769230769229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20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0.51282051282051277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20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0.51282051282051277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7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0.17948717948717949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7.6923076923076927E-2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10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0.25641025641025639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11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0.28205128205128205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0.92682926829268297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1050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27.631578947368421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440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20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380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47.5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0.8</v>
      </c>
      <c r="N13" s="172">
        <f>IF(COUNT(Výsledky!$BK$3,Výsledky!$DH$3,Výsledky!$HP$3,Výsledky!$ID$3,Výsledky!$KO$3)=0,"",SUM(Výsledky!FG20,Výsledky!FU20,Výsledky!HY20,Výsledky!IM20,Výsledky!KC20))</f>
        <v>120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71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</v>
      </c>
      <c r="Q13" s="172">
        <f>IF(COUNT(Výsledky!$GG$3,Výsledky!$HI$3,Výsledky!$IK$3,Výsledky!$KV$3,Výsledky!$ME$3,Výsledky!$OI$3,Výsledky!$QT$3)=0,"",SUM(Výsledky!GW20,Výsledky!HD20,Výsledky!IF20,Výsledky!KJ20,Výsledky!MG20,Výsledky!OD20,Výsledky!QO20))</f>
        <v>110</v>
      </c>
      <c r="R13" s="188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27.5</v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4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0.10526315789473684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18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0.47368421052631576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22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0.57894736842105265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12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0.31578947368421051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12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0.31578947368421051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5.2631578947368418E-2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5.2631578947368418E-2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0.10526315789473684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0.18421052631578946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0.43902439024390244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0.57692307692307687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72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0.87804878048780488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970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26.216216216216218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520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22.608695652173914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210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0.8</v>
      </c>
      <c r="N15" s="172">
        <f>IF(COUNT(Výsledky!$BK$3,Výsledky!$DH$3,Výsledky!$HP$3,Výsledky!$ID$3,Výsledky!$KO$3)=0,"",SUM(Výsledky!FG22,Výsledky!FU22,Výsledky!HY22,Výsledky!IM22,Výsledky!KC22))</f>
        <v>70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71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</v>
      </c>
      <c r="Q15" s="172">
        <f>IF(COUNT(Výsledky!$GG$3,Výsledky!$HI$3,Výsledky!$IK$3,Výsledky!$KV$3,Výsledky!$ME$3,Výsledky!$OI$3,Výsledky!$QT$3)=0,"",SUM(Výsledky!GW22,Výsledky!HD22,Výsledky!IF22,Výsledky!KJ22,Výsledky!MG22,Výsledky!OD22,Výsledky!QO22))</f>
        <v>170</v>
      </c>
      <c r="R15" s="188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42.5</v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21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0.58333333333333337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21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0.58333333333333337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13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0.3611111111111111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13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0.3611111111111111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4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0.1111111111111111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2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5.5555555555555552E-2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6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0.16666666666666666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0.30555555555555558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0.92682926829268297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1520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38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740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30.833333333333332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430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53.75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0.8</v>
      </c>
      <c r="N16" s="172">
        <f>IF(COUNT(Výsledky!$BK$3,Výsledky!$DH$3,Výsledky!$HP$3,Výsledky!$ID$3,Výsledky!$KO$3)=0,"",SUM(Výsledky!FG23,Výsledky!FU23,Výsledky!HY23,Výsledky!IM23,Výsledky!KC23))</f>
        <v>160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</v>
      </c>
      <c r="Q16" s="172">
        <f>IF(COUNT(Výsledky!$GG$3,Výsledky!$HI$3,Výsledky!$IK$3,Výsledky!$KV$3,Výsledky!$ME$3,Výsledky!$OI$3,Výsledky!$QT$3)=0,"",SUM(Výsledky!GW23,Výsledky!HD23,Výsledky!IF23,Výsledky!KJ23,Výsledky!MG23,Výsledky!OD23,Výsledky!QO23))</f>
        <v>190</v>
      </c>
      <c r="R16" s="188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47.5</v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8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0.21052631578947367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18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0.47368421052631576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26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0.68421052631578949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18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0.47368421052631576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18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0.47368421052631576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0.15789473684210525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2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5.2631578947368418E-2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8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0.21052631578947367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14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0.36842105263157893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0.97560975609756095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1210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30.25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750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30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250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35.714285714285715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0.8</v>
      </c>
      <c r="N17" s="172">
        <f>IF(COUNT(Výsledky!$BK$3,Výsledky!$DH$3,Výsledky!$HP$3,Výsledky!$ID$3,Výsledky!$KO$3)=0,"",SUM(Výsledky!FG24,Výsledky!FU24,Výsledky!HY24,Výsledky!IM24,Výsledky!KC24))</f>
        <v>110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71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</v>
      </c>
      <c r="Q17" s="172">
        <f>IF(COUNT(Výsledky!$GG$3,Výsledky!$HI$3,Výsledky!$IK$3,Výsledky!$KV$3,Výsledky!$ME$3,Výsledky!$OI$3,Výsledky!$QT$3)=0,"",SUM(Výsledky!GW24,Výsledky!HD24,Výsledky!IF24,Výsledky!KJ24,Výsledky!MG24,Výsledky!OD24,Výsledky!QO24))</f>
        <v>100</v>
      </c>
      <c r="R17" s="188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25</v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2.5000000000000001E-2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28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29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0.72499999999999998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17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0.42499999999999999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17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0.42499999999999999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9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0.22500000000000001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2.5000000000000001E-2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10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0.25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0.14634146341463414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0.23076923076923078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72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0.97560975609756095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1510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37.75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890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35.6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420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52.5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0.8</v>
      </c>
      <c r="N19" s="172">
        <f>IF(COUNT(Výsledky!$BK$3,Výsledky!$DH$3,Výsledky!$HP$3,Výsledky!$ID$3,Výsledky!$KO$3)=0,"",SUM(Výsledky!FG26,Výsledky!FU26,Výsledky!HY26,Výsledky!IM26,Výsledky!KC26))</f>
        <v>110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71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0.75</v>
      </c>
      <c r="Q19" s="172">
        <f>IF(COUNT(Výsledky!$GG$3,Výsledky!$HI$3,Výsledky!$IK$3,Výsledky!$KV$3,Výsledky!$ME$3,Výsledky!$OI$3,Výsledky!$QT$3)=0,"",SUM(Výsledky!GW26,Výsledky!HD26,Výsledky!IF26,Výsledky!KJ26,Výsledky!MG26,Výsledky!OD26,Výsledky!QO26))</f>
        <v>90</v>
      </c>
      <c r="R19" s="188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30</v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5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0.125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24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29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0.72499999999999998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18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0.45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18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0.45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0.125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4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9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0.22500000000000001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15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0.375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1430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34.878048780487802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880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35.200000000000003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260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32.5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0.8</v>
      </c>
      <c r="N20" s="172">
        <f>IF(COUNT(Výsledky!$BK$3,Výsledky!$DH$3,Výsledky!$HP$3,Výsledky!$ID$3,Výsledky!$KO$3)=0,"",SUM(Výsledky!FG27,Výsledky!FU27,Výsledky!HY27,Výsledky!IM27,Výsledky!KC27))</f>
        <v>150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71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</v>
      </c>
      <c r="Q20" s="172">
        <f>IF(COUNT(Výsledky!$GG$3,Výsledky!$HI$3,Výsledky!$IK$3,Výsledky!$KV$3,Výsledky!$ME$3,Výsledky!$OI$3,Výsledky!$QT$3)=0,"",SUM(Výsledky!GW27,Výsledky!HD27,Výsledky!IF27,Výsledky!KJ27,Výsledky!MG27,Výsledky!OD27,Výsledky!QO27))</f>
        <v>140</v>
      </c>
      <c r="R20" s="188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35</v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9.7560975609756101E-2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25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0.6097560975609756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29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0.70731707317073167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18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0.43902439024390244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18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0.43902439024390244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0.24390243902439024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0.24390243902439024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13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0.31707317073170732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0.87804878048780488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1220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33.888888888888886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640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29.09090909090909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350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50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0.6</v>
      </c>
      <c r="N21" s="172">
        <f>IF(COUNT(Výsledky!$BK$3,Výsledky!$DH$3,Výsledky!$HP$3,Výsledky!$ID$3,Výsledky!$KO$3)=0,"",SUM(Výsledky!FG28,Výsledky!FU28,Výsledky!HY28,Výsledky!IM28,Výsledky!KC28))</f>
        <v>90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</v>
      </c>
      <c r="Q21" s="172">
        <f>IF(COUNT(Výsledky!$GG$3,Výsledky!$HI$3,Výsledky!$IK$3,Výsledky!$KV$3,Výsledky!$ME$3,Výsledky!$OI$3,Výsledky!$QT$3)=0,"",SUM(Výsledky!GW28,Výsledky!HD28,Výsledky!IF28,Výsledky!KJ28,Výsledky!MG28,Výsledky!OD28,Výsledky!QO28))</f>
        <v>140</v>
      </c>
      <c r="R21" s="188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35</v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0.1111111111111111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22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0.61111111111111116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26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0.72222222222222221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14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0.3888888888888889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14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0.3888888888888889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8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0.22222222222222221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8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0.22222222222222221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10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0.27777777777777779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0.65853658536585369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0.69230769230769229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0.4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0.25</v>
      </c>
      <c r="Q22" s="172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88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0.97560975609756095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1160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29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670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26.8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290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41.428571428571431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0.8</v>
      </c>
      <c r="N23" s="172">
        <f>IF(COUNT(Výsledky!$BK$3,Výsledky!$DH$3,Výsledky!$HP$3,Výsledky!$ID$3,Výsledky!$KO$3)=0,"",SUM(Výsledky!FG30,Výsledky!FU30,Výsledky!HY30,Výsledky!IM30,Výsledky!KC30))</f>
        <v>100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71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</v>
      </c>
      <c r="Q23" s="172">
        <f>IF(COUNT(Výsledky!$GG$3,Výsledky!$HI$3,Výsledky!$IK$3,Výsledky!$KV$3,Výsledky!$ME$3,Výsledky!$OI$3,Výsledky!$QT$3)=0,"",SUM(Výsledky!GW30,Výsledky!HD30,Výsledky!IF30,Výsledky!KJ30,Výsledky!MG30,Výsledky!OD30,Výsledky!QO30))</f>
        <v>100</v>
      </c>
      <c r="R23" s="188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25</v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2.5000000000000001E-2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26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0.65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27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0.67500000000000004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19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0.47499999999999998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19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0.47499999999999998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12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0.97560975609756095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1290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32.25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710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29.583333333333332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270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33.75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0.8</v>
      </c>
      <c r="N24" s="172">
        <f>IF(COUNT(Výsledky!$BK$3,Výsledky!$DH$3,Výsledky!$HP$3,Výsledky!$ID$3,Výsledky!$KO$3)=0,"",SUM(Výsledky!FG31,Výsledky!FU31,Výsledky!HY31,Výsledky!IM31,Výsledky!KC31))</f>
        <v>110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71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</v>
      </c>
      <c r="Q24" s="172">
        <f>IF(COUNT(Výsledky!$GG$3,Výsledky!$HI$3,Výsledky!$IK$3,Výsledky!$KV$3,Výsledky!$ME$3,Výsledky!$OI$3,Výsledky!$QT$3)=0,"",SUM(Výsledky!GW31,Výsledky!HD31,Výsledky!IF31,Výsledky!KJ31,Výsledky!MG31,Výsledky!OD31,Výsledky!QO31))</f>
        <v>200</v>
      </c>
      <c r="R24" s="188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50</v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0.05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25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0.625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27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0.67500000000000004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16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16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6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0.15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3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7.4999999999999997E-2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9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0.22500000000000001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10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0.25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0.95121951219512191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1560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40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880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36.666666666666664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400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57.142857142857146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0.8</v>
      </c>
      <c r="N25" s="172">
        <f>IF(COUNT(Výsledky!$BK$3,Výsledky!$DH$3,Výsledky!$HP$3,Výsledky!$ID$3,Výsledky!$KO$3)=0,"",SUM(Výsledky!FG32,Výsledky!FU32,Výsledky!HY32,Výsledky!IM32,Výsledky!KC32))</f>
        <v>170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71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72">
        <f>IF(COUNT(Výsledky!$GG$3,Výsledky!$HI$3,Výsledky!$IK$3,Výsledky!$KV$3,Výsledky!$ME$3,Výsledky!$OI$3,Výsledky!$QT$3)=0,"",SUM(Výsledky!GW32,Výsledky!HD32,Výsledky!IF32,Výsledky!KJ32,Výsledky!MG32,Výsledky!OD32,Výsledky!QO32))</f>
        <v>110</v>
      </c>
      <c r="R25" s="188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27.5</v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7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0.17948717948717949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20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0.51282051282051277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27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0.69230769230769229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16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0.41025641025641024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16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0.41025641025641024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13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0.33333333333333331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3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7.6923076923076927E-2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16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0.41025641025641024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7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0.17948717948717949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0.95121951219512191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1290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33.07692307692308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640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27.826086956521738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400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0.8</v>
      </c>
      <c r="N26" s="172">
        <f>IF(COUNT(Výsledky!$BK$3,Výsledky!$DH$3,Výsledky!$HP$3,Výsledky!$ID$3,Výsledky!$KO$3)=0,"",SUM(Výsledky!FG33,Výsledky!FU33,Výsledky!HY33,Výsledky!IM33,Výsledky!KC33))</f>
        <v>110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71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</v>
      </c>
      <c r="Q26" s="172">
        <f>IF(COUNT(Výsledky!$GG$3,Výsledky!$HI$3,Výsledky!$IK$3,Výsledky!$KV$3,Výsledky!$ME$3,Výsledky!$OI$3,Výsledky!$QT$3)=0,"",SUM(Výsledky!GW33,Výsledky!HD33,Výsledky!IF33,Výsledky!KJ33,Výsledky!MG33,Výsledky!OD33,Výsledky!QO33))</f>
        <v>140</v>
      </c>
      <c r="R26" s="188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35</v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3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7.6923076923076927E-2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24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0.61538461538461542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27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0.69230769230769229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16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0.41025641025641024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16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0.41025641025641024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0.17948717948717949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2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5.128205128205128E-2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9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0.23076923076923078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11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0.28205128205128205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0.97560975609756095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1210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29.512195121951219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700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28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33.75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0.8</v>
      </c>
      <c r="N27" s="172">
        <f>IF(COUNT(Výsledky!$BK$3,Výsledky!$DH$3,Výsledky!$HP$3,Výsledky!$ID$3,Výsledky!$KO$3)=0,"",SUM(Výsledky!FG34,Výsledky!FU34,Výsledky!HY34,Výsledky!IM34,Výsledky!KC34))</f>
        <v>120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71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72">
        <f>IF(COUNT(Výsledky!$GG$3,Výsledky!$HI$3,Výsledky!$IK$3,Výsledky!$KV$3,Výsledky!$ME$3,Výsledky!$OI$3,Výsledky!$QT$3)=0,"",SUM(Výsledky!GW34,Výsledky!HD34,Výsledky!IF34,Výsledky!KJ34,Výsledky!MG34,Výsledky!OD34,Výsledky!QO34))</f>
        <v>120</v>
      </c>
      <c r="R27" s="188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30</v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7.4999999999999997E-2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26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0.65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29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0.72499999999999998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11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0.27500000000000002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11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0.27500000000000002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5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0.125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2.5000000000000001E-2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6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0.15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12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0.97560975609756095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1330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34.102564102564102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740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32.173913043478258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43.75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0.8</v>
      </c>
      <c r="N28" s="172">
        <f>IF(COUNT(Výsledky!$BK$3,Výsledky!$DH$3,Výsledky!$HP$3,Výsledky!$ID$3,Výsledky!$KO$3)=0,"",SUM(Výsledky!FG35,Výsledky!FU35,Výsledky!HY35,Výsledky!IM35,Výsledky!KC35))</f>
        <v>130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71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</v>
      </c>
      <c r="Q28" s="172">
        <f>IF(COUNT(Výsledky!$GG$3,Výsledky!$HI$3,Výsledky!$IK$3,Výsledky!$KV$3,Výsledky!$ME$3,Výsledky!$OI$3,Výsledky!$QT$3)=0,"",SUM(Výsledky!GW35,Výsledky!HD35,Výsledky!IF35,Výsledky!KJ35,Výsledky!MG35,Výsledky!OD35,Výsledky!QO35))</f>
        <v>110</v>
      </c>
      <c r="R28" s="188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27.5</v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22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0.55000000000000004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26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0.65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18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0.45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18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0.45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7.4999999999999997E-2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0.17499999999999999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12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0.56097560975609762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33.913043478260867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30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0.8</v>
      </c>
      <c r="N29" s="172">
        <f>IF(COUNT(Výsledky!$BK$3,Výsledky!$DH$3,Výsledky!$HP$3,Výsledky!$ID$3,Výsledky!$KO$3)=0,"",SUM(Výsledky!FG36,Výsledky!FU36,Výsledky!HY36,Výsledky!IM36,Výsledky!KC36))</f>
        <v>130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71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0.75</v>
      </c>
      <c r="Q29" s="172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88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4.3478260869565216E-2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0.69565217391304346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0.73913043478260865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0.34782608695652173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0.75609756097560976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900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29.032258064516128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0.69230769230769229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430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23.888888888888889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0.8</v>
      </c>
      <c r="N30" s="172">
        <f>IF(COUNT(Výsledky!$BK$3,Výsledky!$DH$3,Výsledky!$HP$3,Výsledky!$ID$3,Výsledky!$KO$3)=0,"",SUM(Výsledky!FG37,Výsledky!FU37,Výsledky!HY37,Výsledky!IM37,Výsledky!KC37))</f>
        <v>170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71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0.75</v>
      </c>
      <c r="Q30" s="172">
        <f>IF(COUNT(Výsledky!$GG$3,Výsledky!$HI$3,Výsledky!$IK$3,Výsledky!$KV$3,Výsledky!$ME$3,Výsledky!$OI$3,Výsledky!$QT$3)=0,"",SUM(Výsledky!GW37,Výsledky!HD37,Výsledky!IF37,Výsledky!KJ37,Výsledky!MG37,Výsledky!OD37,Výsledky!QO37))</f>
        <v>70</v>
      </c>
      <c r="R30" s="188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23.333333333333332</v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6.4516129032258063E-2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18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0.58064516129032262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20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0.64516129032258063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12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0.38709677419354838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12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0.38709677419354838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6.4516129032258063E-2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3.2258064516129031E-2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3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9.6774193548387094E-2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11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0.35483870967741937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0.97560975609756095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1530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37.31707317073171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780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31.2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52.5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0.8</v>
      </c>
      <c r="N31" s="172">
        <f>IF(COUNT(Výsledky!$BK$3,Výsledky!$DH$3,Výsledky!$HP$3,Výsledky!$ID$3,Výsledky!$KO$3)=0,"",SUM(Výsledky!FG38,Výsledky!FU38,Výsledky!HY38,Výsledky!IM38,Výsledky!KC38))</f>
        <v>130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71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</v>
      </c>
      <c r="Q31" s="172">
        <f>IF(COUNT(Výsledky!$GG$3,Výsledky!$HI$3,Výsledky!$IK$3,Výsledky!$KV$3,Výsledky!$ME$3,Výsledky!$OI$3,Výsledky!$QT$3)=0,"",SUM(Výsledky!GW38,Výsledky!HD38,Výsledky!IF38,Výsledky!KJ38,Výsledky!MG38,Výsledky!OD38,Výsledky!QO38))</f>
        <v>200</v>
      </c>
      <c r="R31" s="188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50</v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6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0.15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24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30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0.75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19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0.47499999999999998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19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0.47499999999999998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0.17499999999999999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0.05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0.22500000000000001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11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0.27500000000000002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0.43902439024390244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72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0.95121951219512191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1330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33.25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670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27.916666666666668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400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50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0.8</v>
      </c>
      <c r="N33" s="172">
        <f>IF(COUNT(Výsledky!$BK$3,Výsledky!$DH$3,Výsledky!$HP$3,Výsledky!$ID$3,Výsledky!$KO$3)=0,"",SUM(Výsledky!FG40,Výsledky!FU40,Výsledky!HY40,Výsledky!IM40,Výsledky!KC40))</f>
        <v>130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71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72">
        <f>IF(COUNT(Výsledky!$GG$3,Výsledky!$HI$3,Výsledky!$IK$3,Výsledky!$KV$3,Výsledky!$ME$3,Výsledky!$OI$3,Výsledky!$QT$3)=0,"",SUM(Výsledky!GW40,Výsledky!HD40,Výsledky!IF40,Výsledky!KJ40,Výsledky!MG40,Výsledky!OD40,Výsledky!QO40))</f>
        <v>130</v>
      </c>
      <c r="R33" s="188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32.5</v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0.12820512820512819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24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0.61538461538461542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29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0.74358974358974361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18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0.46153846153846156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18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0.46153846153846156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4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0.10256410256410256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4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0.10256410256410256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11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0.28205128205128205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4.878048780487805E-2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7.6923076923076927E-2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72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0.97560975609756095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1510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38.717948717948715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730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31.739130434782609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490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61.25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0.8</v>
      </c>
      <c r="N35" s="172">
        <f>IF(COUNT(Výsledky!$BK$3,Výsledky!$DH$3,Výsledky!$HP$3,Výsledky!$ID$3,Výsledky!$KO$3)=0,"",SUM(Výsledky!FG42,Výsledky!FU42,Výsledky!HY42,Výsledky!IM42,Výsledky!KC42))</f>
        <v>120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71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</v>
      </c>
      <c r="Q35" s="172">
        <f>IF(COUNT(Výsledky!$GG$3,Výsledky!$HI$3,Výsledky!$IK$3,Výsledky!$KV$3,Výsledky!$ME$3,Výsledky!$OI$3,Výsledky!$QT$3)=0,"",SUM(Výsledky!GW42,Výsledky!HD42,Výsledky!IF42,Výsledky!KJ42,Výsledky!MG42,Výsledky!OD42,Výsledky!QO42))</f>
        <v>170</v>
      </c>
      <c r="R35" s="188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42.5</v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0.15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22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0.55000000000000004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28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0.7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21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0.52500000000000002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21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0.52500000000000002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9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0.22500000000000001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9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0.22500000000000001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11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0.27500000000000002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0.75609756097560976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1180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39.333333333333336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700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36.842105263157897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290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48.333333333333336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0.4</v>
      </c>
      <c r="N36" s="172">
        <f>IF(COUNT(Výsledky!$BK$3,Výsledky!$DH$3,Výsledky!$HP$3,Výsledky!$ID$3,Výsledky!$KO$3)=0,"",SUM(Výsledky!FG43,Výsledky!FU43,Výsledky!HY43,Výsledky!IM43,Výsledky!KC43))</f>
        <v>50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71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0.75</v>
      </c>
      <c r="Q36" s="172">
        <f>IF(COUNT(Výsledky!$GG$3,Výsledky!$HI$3,Výsledky!$IK$3,Výsledky!$KV$3,Výsledky!$ME$3,Výsledky!$OI$3,Výsledky!$QT$3)=0,"",SUM(Výsledky!GW43,Výsledky!HD43,Výsledky!IF43,Výsledky!KJ43,Výsledky!MG43,Výsledky!OD43,Výsledky!QO43))</f>
        <v>140</v>
      </c>
      <c r="R36" s="188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46.666666666666664</v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8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0.25806451612903225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16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0.5161290322580645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24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0.77419354838709675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9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0.29032258064516131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9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0.29032258064516131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9.6774193548387094E-2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6.4516129032258063E-2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0.16129032258064516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8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0.25806451612903225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4.878048780487805E-2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7.6923076923076927E-2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72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7.3170731707317069E-2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0.11538461538461539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72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0.82926829268292679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1210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34.571428571428569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0.73076923076923073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610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30.5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350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43.75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0.6</v>
      </c>
      <c r="N39" s="172">
        <f>IF(COUNT(Výsledky!$BK$3,Výsledky!$DH$3,Výsledky!$HP$3,Výsledky!$ID$3,Výsledky!$KO$3)=0,"",SUM(Výsledky!FG46,Výsledky!FU46,Výsledky!HY46,Výsledky!IM46,Výsledky!KC46))</f>
        <v>70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71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72">
        <f>IF(COUNT(Výsledky!$GG$3,Výsledky!$HI$3,Výsledky!$IK$3,Výsledky!$KV$3,Výsledky!$ME$3,Výsledky!$OI$3,Výsledky!$QT$3)=0,"",SUM(Výsledky!GW46,Výsledky!HD46,Výsledky!IF46,Výsledky!KJ46,Výsledky!MG46,Výsledky!OD46,Výsledky!QO46))</f>
        <v>180</v>
      </c>
      <c r="R39" s="188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45</v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5.8823529411764705E-2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23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0.67647058823529416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25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0.73529411764705888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15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0.44117647058823528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15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0.44117647058823528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8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0.23529411764705882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2.9411764705882353E-2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9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0.26470588235294118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14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0.41176470588235292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0.90243902439024393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1120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31.111111111111111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0.8</v>
      </c>
      <c r="N40" s="172">
        <f>IF(COUNT(Výsledky!$BK$3,Výsledky!$DH$3,Výsledky!$HP$3,Výsledky!$ID$3,Výsledky!$KO$3)=0,"",SUM(Výsledky!FG47,Výsledky!FU47,Výsledky!HY47,Výsledky!IM47,Výsledky!KC47))</f>
        <v>140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71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0.75</v>
      </c>
      <c r="Q40" s="172">
        <f>IF(COUNT(Výsledky!$GG$3,Výsledky!$HI$3,Výsledky!$IK$3,Výsledky!$KV$3,Výsledky!$ME$3,Výsledky!$OI$3,Výsledky!$QT$3)=0,"",SUM(Výsledky!GW47,Výsledky!HD47,Výsledky!IF47,Výsledky!KJ47,Výsledky!MG47,Výsledky!OD47,Výsledky!QO47))</f>
        <v>100</v>
      </c>
      <c r="R40" s="188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33.333333333333336</v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8.1081081081081086E-2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23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0.6216216216216216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26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0.70270270270270274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11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11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0.24324324324324326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2.7027027027027029E-2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0.27027027027027029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0.13513513513513514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0.56097560975609762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0.57692307692307687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0.4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0.25</v>
      </c>
      <c r="Q41" s="172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88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0.12195121951219512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0.19230769230769232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72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0.95121951219512191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1380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35.384615384615387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730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30.416666666666668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360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51.428571428571431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0.8</v>
      </c>
      <c r="N43" s="172">
        <f>IF(COUNT(Výsledky!$BK$3,Výsledky!$DH$3,Výsledky!$HP$3,Výsledky!$ID$3,Výsledky!$KO$3)=0,"",SUM(Výsledky!FG50,Výsledky!FU50,Výsledky!HY50,Výsledky!IM50,Výsledky!KC50))</f>
        <v>150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71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72">
        <f>IF(COUNT(Výsledky!$GG$3,Výsledky!$HI$3,Výsledky!$IK$3,Výsledky!$KV$3,Výsledky!$ME$3,Výsledky!$OI$3,Výsledky!$QT$3)=0,"",SUM(Výsledky!GW50,Výsledky!HD50,Výsledky!IF50,Výsledky!KJ50,Výsledky!MG50,Výsledky!OD50,Výsledky!QO50))</f>
        <v>140</v>
      </c>
      <c r="R43" s="188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35</v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2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5.128205128205128E-2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23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0.58974358974358976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25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0.64102564102564108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22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0.5641025641025641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22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0.5641025641025641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0.17948717948717949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4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0.10256410256410256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11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0.28205128205128205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10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0.25641025641025639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9.7560975609756101E-2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0.15384615384615385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72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0.14634146341463414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0.19230769230769232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72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0.31707317073170732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0.42307692307692307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0.2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72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0.92682926829268297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1220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32.10526315789474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660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27.5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310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44.285714285714285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0.6</v>
      </c>
      <c r="N47" s="172">
        <f>IF(COUNT(Výsledky!$BK$3,Výsledky!$DH$3,Výsledky!$HP$3,Výsledky!$ID$3,Výsledky!$KO$3)=0,"",SUM(Výsledky!FG54,Výsledky!FU54,Výsledky!HY54,Výsledky!IM54,Výsledky!KC54))</f>
        <v>120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71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</v>
      </c>
      <c r="Q47" s="172">
        <f>IF(COUNT(Výsledky!$GG$3,Výsledky!$HI$3,Výsledky!$IK$3,Výsledky!$KV$3,Výsledky!$ME$3,Výsledky!$OI$3,Výsledky!$QT$3)=0,"",SUM(Výsledky!GW54,Výsledky!HD54,Výsledky!IF54,Výsledky!KJ54,Výsledky!MG54,Výsledky!OD54,Výsledky!QO54))</f>
        <v>130</v>
      </c>
      <c r="R47" s="188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32.5</v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5.2631578947368418E-2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26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0.68421052631578949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28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0.73684210526315785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17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0.44736842105263158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17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0.44736842105263158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0.18421052631578946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2.6315789473684209E-2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0.21052631578947367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7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0.18421052631578946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1350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32.926829268292686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710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28.4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340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42.5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0.8</v>
      </c>
      <c r="N48" s="172">
        <f>IF(COUNT(Výsledky!$BK$3,Výsledky!$DH$3,Výsledky!$HP$3,Výsledky!$ID$3,Výsledky!$KO$3)=0,"",SUM(Výsledky!FG55,Výsledky!FU55,Výsledky!HY55,Výsledky!IM55,Výsledky!KC55))</f>
        <v>150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71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72">
        <f>IF(COUNT(Výsledky!$GG$3,Výsledky!$HI$3,Výsledky!$IK$3,Výsledky!$KV$3,Výsledky!$ME$3,Výsledky!$OI$3,Výsledky!$QT$3)=0,"",SUM(Výsledky!GW55,Výsledky!HD55,Výsledky!IF55,Výsledky!KJ55,Výsledky!MG55,Výsledky!OD55,Výsledky!QO55))</f>
        <v>150</v>
      </c>
      <c r="R48" s="188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37.5</v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9.7560975609756101E-2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25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0.6097560975609756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29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0.70731707317073167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18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0.43902439024390244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18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0.43902439024390244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9.7560975609756101E-2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4.878048780487805E-2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0.14634146341463414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11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0.26829268292682928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0.17073170731707318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0.23076923076923078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72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1490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36.341463414634148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830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33.200000000000003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360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45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0.8</v>
      </c>
      <c r="N50" s="172">
        <f>IF(COUNT(Výsledky!$BK$3,Výsledky!$DH$3,Výsledky!$HP$3,Výsledky!$ID$3,Výsledky!$KO$3)=0,"",SUM(Výsledky!FG57,Výsledky!FU57,Výsledky!HY57,Výsledky!IM57,Výsledky!KC57))</f>
        <v>150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71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72">
        <f>IF(COUNT(Výsledky!$GG$3,Výsledky!$HI$3,Výsledky!$IK$3,Výsledky!$KV$3,Výsledky!$ME$3,Výsledky!$OI$3,Výsledky!$QT$3)=0,"",SUM(Výsledky!GW57,Výsledky!HD57,Výsledky!IF57,Výsledky!KJ57,Výsledky!MG57,Výsledky!OD57,Výsledky!QO57))</f>
        <v>150</v>
      </c>
      <c r="R50" s="188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37.5</v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6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0.14634146341463414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22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0.53658536585365857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28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0.68292682926829273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19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0.46341463414634149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19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0.46341463414634149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4.878048780487805E-2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4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9.7560975609756101E-2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6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0.14634146341463414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15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0.36585365853658536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1460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35.609756097560975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820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32.799999999999997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390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48.75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0.8</v>
      </c>
      <c r="N51" s="172">
        <f>IF(COUNT(Výsledky!$BK$3,Výsledky!$DH$3,Výsledky!$HP$3,Výsledky!$ID$3,Výsledky!$KO$3)=0,"",SUM(Výsledky!FG58,Výsledky!FU58,Výsledky!HY58,Výsledky!IM58,Výsledky!KC58))</f>
        <v>130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71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</v>
      </c>
      <c r="Q51" s="172">
        <f>IF(COUNT(Výsledky!$GG$3,Výsledky!$HI$3,Výsledky!$IK$3,Výsledky!$KV$3,Výsledky!$ME$3,Výsledky!$OI$3,Výsledky!$QT$3)=0,"",SUM(Výsledky!GW58,Výsledky!HD58,Výsledky!IF58,Výsledky!KJ58,Výsledky!MG58,Výsledky!OD58,Výsledky!QO58))</f>
        <v>120</v>
      </c>
      <c r="R51" s="188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30</v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6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0.14634146341463414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24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0.58536585365853655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30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0.73170731707317072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20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0.48780487804878048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20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0.48780487804878048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4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9.7560975609756101E-2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2.4390243902439025E-2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5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0.12195121951219512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11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0.26829268292682928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1420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34.634146341463413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860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34.4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320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40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0.8</v>
      </c>
      <c r="N52" s="172">
        <f>IF(COUNT(Výsledky!$BK$3,Výsledky!$DH$3,Výsledky!$HP$3,Výsledky!$ID$3,Výsledky!$KO$3)=0,"",SUM(Výsledky!FG59,Výsledky!FU59,Výsledky!HY59,Výsledky!IM59,Výsledky!KC59))</f>
        <v>130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71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</v>
      </c>
      <c r="Q52" s="172">
        <f>IF(COUNT(Výsledky!$GG$3,Výsledky!$HI$3,Výsledky!$IK$3,Výsledky!$KV$3,Výsledky!$ME$3,Výsledky!$OI$3,Výsledky!$QT$3)=0,"",SUM(Výsledky!GW59,Výsledky!HD59,Výsledky!IF59,Výsledky!KJ59,Výsledky!MG59,Výsledky!OD59,Výsledky!QO59))</f>
        <v>110</v>
      </c>
      <c r="R52" s="188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27.5</v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3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7.3170731707317069E-2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25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0.6097560975609756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28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0.68292682926829273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22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0.53658536585365857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22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0.53658536585365857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0.1951219512195122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0.1951219512195122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14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0.34146341463414637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0.1951219512195122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0.23076923076923078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72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0.97560975609756095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1280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32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720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30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280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35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0.8</v>
      </c>
      <c r="N54" s="172">
        <f>IF(COUNT(Výsledky!$BK$3,Výsledky!$DH$3,Výsledky!$HP$3,Výsledky!$ID$3,Výsledky!$KO$3)=0,"",SUM(Výsledky!FG61,Výsledky!FU61,Výsledky!HY61,Výsledky!IM61,Výsledky!KC61))</f>
        <v>120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71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</v>
      </c>
      <c r="Q54" s="172">
        <f>IF(COUNT(Výsledky!$GG$3,Výsledky!$HI$3,Výsledky!$IK$3,Výsledky!$KV$3,Výsledky!$ME$3,Výsledky!$OI$3,Výsledky!$QT$3)=0,"",SUM(Výsledky!GW61,Výsledky!HD61,Výsledky!IF61,Výsledky!KJ61,Výsledky!MG61,Výsledky!OD61,Výsledky!QO61))</f>
        <v>160</v>
      </c>
      <c r="R54" s="188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40</v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2.5000000000000001E-2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28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29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0.72499999999999998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14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0.35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14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0.35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9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0.22500000000000001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4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13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0.32500000000000001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8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0.97560975609756095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1280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31.219512195121951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690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27.6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380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47.5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0.8</v>
      </c>
      <c r="N55" s="172">
        <f>IF(COUNT(Výsledky!$BK$3,Výsledky!$DH$3,Výsledky!$HP$3,Výsledky!$ID$3,Výsledky!$KO$3)=0,"",SUM(Výsledky!FG62,Výsledky!FU62,Výsledky!HY62,Výsledky!IM62,Výsledky!KC62))</f>
        <v>120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71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</v>
      </c>
      <c r="Q55" s="172">
        <f>IF(COUNT(Výsledky!$GG$3,Výsledky!$HI$3,Výsledky!$IK$3,Výsledky!$KV$3,Výsledky!$ME$3,Výsledky!$OI$3,Výsledky!$QT$3)=0,"",SUM(Výsledky!GW62,Výsledky!HD62,Výsledky!IF62,Výsledky!KJ62,Výsledky!MG62,Výsledky!OD62,Výsledky!QO62))</f>
        <v>90</v>
      </c>
      <c r="R55" s="188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22.5</v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4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25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0.625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29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0.72499999999999998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17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0.42499999999999999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17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0.42499999999999999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6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0.15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6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0.15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8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0.34146341463414637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0.38461538461538464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72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72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0.1951219512195122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0.26923076923076922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72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4.878048780487805E-2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7.6923076923076927E-2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72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0.65853658536585369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0.65384615384615385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0.4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0.5</v>
      </c>
      <c r="Q60" s="172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88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0.95121951219512191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360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45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0.8</v>
      </c>
      <c r="N61" s="172">
        <f>IF(COUNT(Výsledky!$BK$3,Výsledky!$DH$3,Výsledky!$HP$3,Výsledky!$ID$3,Výsledky!$KO$3)=0,"",SUM(Výsledky!FG83,Výsledky!FU83,Výsledky!HY83,Výsledky!IM83,Výsledky!KC83))</f>
        <v>100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71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</v>
      </c>
      <c r="Q61" s="172">
        <f>IF(COUNT(Výsledky!$GG$3,Výsledky!$HI$3,Výsledky!$IK$3,Výsledky!$KV$3,Výsledky!$ME$3,Výsledky!$OI$3,Výsledky!$QT$3)=0,"",SUM(Výsledky!GW83,Výsledky!HD83,Výsledky!IF83,Výsledky!KJ83,Výsledky!MG83,Výsledky!OD83,Výsledky!QO83))</f>
        <v>150</v>
      </c>
      <c r="R61" s="188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37.5</v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14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0.35897435897435898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14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0.35897435897435898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6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0.15384615384615385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2.564102564102564E-2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7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0.17948717948717949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0.97560975609756095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1330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33.25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680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28.333333333333332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360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45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0.8</v>
      </c>
      <c r="N62" s="172">
        <f>IF(COUNT(Výsledky!$BK$3,Výsledky!$DH$3,Výsledky!$HP$3,Výsledky!$ID$3,Výsledky!$KO$3)=0,"",SUM(Výsledky!FG67,Výsledky!FU67,Výsledky!HY67,Výsledky!IM67,Výsledky!KC67))</f>
        <v>120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71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72">
        <f>IF(COUNT(Výsledky!$GG$3,Výsledky!$HI$3,Výsledky!$IK$3,Výsledky!$KV$3,Výsledky!$ME$3,Výsledky!$OI$3,Výsledky!$QT$3)=0,"",SUM(Výsledky!GW67,Výsledky!HD67,Výsledky!IF67,Výsledky!KJ67,Výsledky!MG67,Výsledky!OD67,Výsledky!QO67))</f>
        <v>170</v>
      </c>
      <c r="R62" s="188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42.5</v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4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24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28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18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0.45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18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0.45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0.05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3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7.4999999999999997E-2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5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0.125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12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0.90243902439024393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0.80769230769230771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380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47.5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0.8</v>
      </c>
      <c r="N63" s="172">
        <f>IF(COUNT(Výsledky!$BK$3,Výsledky!$DH$3,Výsledky!$HP$3,Výsledky!$ID$3,Výsledky!$KO$3)=0,"",SUM(Výsledky!FG84,Výsledky!FU84,Výsledky!HY84,Výsledky!IM84,Výsledky!KC84))</f>
        <v>100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71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</v>
      </c>
      <c r="Q63" s="172">
        <f>IF(COUNT(Výsledky!$GG$3,Výsledky!$HI$3,Výsledky!$IK$3,Výsledky!$KV$3,Výsledky!$ME$3,Výsledky!$OI$3,Výsledky!$QT$3)=0,"",SUM(Výsledky!GW84,Výsledky!HD84,Výsledky!IF84,Výsledky!KJ84,Výsledky!MG84,Výsledky!OD84,Výsledky!QO84))</f>
        <v>120</v>
      </c>
      <c r="R63" s="188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30</v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15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0.40540540540540543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15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0.40540540540540543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7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0.1891891891891892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7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0.1891891891891892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72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0.92682926829268297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1300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33.333333333333336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650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27.083333333333332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440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0.6</v>
      </c>
      <c r="N65" s="172">
        <f>IF(COUNT(Výsledky!$BK$3,Výsledky!$DH$3,Výsledky!$HP$3,Výsledky!$ID$3,Výsledky!$KO$3)=0,"",SUM(Výsledky!FG69,Výsledky!FU69,Výsledky!HY69,Výsledky!IM69,Výsledky!KC69))</f>
        <v>100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71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72">
        <f>IF(COUNT(Výsledky!$GG$3,Výsledky!$HI$3,Výsledky!$IK$3,Výsledky!$KV$3,Výsledky!$ME$3,Výsledky!$OI$3,Výsledky!$QT$3)=0,"",SUM(Výsledky!GW69,Výsledky!HD69,Výsledky!IF69,Výsledky!KJ69,Výsledky!MG69,Výsledky!OD69,Výsledky!QO69))</f>
        <v>110</v>
      </c>
      <c r="R65" s="188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27.5</v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0.13157894736842105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22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0.57894736842105265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27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0.71052631578947367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14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0.36842105263157893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14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0.36842105263157893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0.18421052631578946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2.6315789473684209E-2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0.21052631578947367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11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0.28947368421052633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0.78048780487804881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1100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34.375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0.73076923076923073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650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34.210526315789473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0.6</v>
      </c>
      <c r="N66" s="172">
        <f>IF(COUNT(Výsledky!$BK$3,Výsledky!$DH$3,Výsledky!$HP$3,Výsledky!$ID$3,Výsledky!$KO$3)=0,"",SUM(Výsledky!FG70,Výsledky!FU70,Výsledky!HY70,Výsledky!IM70,Výsledky!KC70))</f>
        <v>40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71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72">
        <f>IF(COUNT(Výsledky!$GG$3,Výsledky!$HI$3,Výsledky!$IK$3,Výsledky!$KV$3,Výsledky!$ME$3,Výsledky!$OI$3,Výsledky!$QT$3)=0,"",SUM(Výsledky!GW70,Výsledky!HD70,Výsledky!IF70,Výsledky!KJ70,Výsledky!MG70,Výsledky!OD70,Výsledky!QO70))</f>
        <v>210</v>
      </c>
      <c r="R66" s="188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52.5</v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0.1875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18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0.5625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24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0.75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7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0.21875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7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0.21875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0.125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2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6.25E-2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6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0.1875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6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0.1875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0.92682926829268297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290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36.25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0.8</v>
      </c>
      <c r="N67" s="172">
        <f>IF(COUNT(Výsledky!$BK$3,Výsledky!$DH$3,Výsledky!$HP$3,Výsledky!$ID$3,Výsledky!$KO$3)=0,"",SUM(Výsledky!FG77,Výsledky!FU77,Výsledky!HY77,Výsledky!IM77,Výsledky!KC77))</f>
        <v>80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71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</v>
      </c>
      <c r="Q67" s="172">
        <f>IF(COUNT(Výsledky!$GG$3,Výsledky!$HI$3,Výsledky!$IK$3,Výsledky!$KV$3,Výsledky!$ME$3,Výsledky!$OI$3,Výsledky!$QT$3)=0,"",SUM(Výsledky!GW77,Výsledky!HD77,Výsledky!IF77,Výsledky!KJ77,Výsledky!MG77,Výsledky!OD77,Výsledky!QO77))</f>
        <v>230</v>
      </c>
      <c r="R67" s="188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57.5</v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17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0.44736842105263158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17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0.44736842105263158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9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0.23684210526315788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7.8947368421052627E-2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12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0.31578947368421051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72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0.75609756097560976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0.4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0.75</v>
      </c>
      <c r="Q69" s="172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88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0.90243902439024393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290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41.428571428571431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0.6</v>
      </c>
      <c r="N70" s="172">
        <f>IF(COUNT(Výsledky!$BK$3,Výsledky!$DH$3,Výsledky!$HP$3,Výsledky!$ID$3,Výsledky!$KO$3)=0,"",SUM(Výsledky!FG81,Výsledky!FU81,Výsledky!HY81,Výsledky!IM81,Výsledky!KC81))</f>
        <v>60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71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</v>
      </c>
      <c r="Q70" s="172">
        <f>IF(COUNT(Výsledky!$GG$3,Výsledky!$HI$3,Výsledky!$IK$3,Výsledky!$KV$3,Výsledky!$ME$3,Výsledky!$OI$3,Výsledky!$QT$3)=0,"",SUM(Výsledky!GW81,Výsledky!HD81,Výsledky!IF81,Výsledky!KJ81,Výsledky!MG81,Výsledky!OD81,Výsledky!QO81))</f>
        <v>180</v>
      </c>
      <c r="R70" s="188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45</v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13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0.35135135135135137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13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0.35135135135135137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9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0.24324324324324326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9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0.24324324324324326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0.17073170731707318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0.19230769230769232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72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0.97560975609756095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1430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36.666666666666664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790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34.347826086956523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390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48.75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0.8</v>
      </c>
      <c r="N72" s="172">
        <f>IF(COUNT(Výsledky!$BK$3,Výsledky!$DH$3,Výsledky!$HP$3,Výsledky!$ID$3,Výsledky!$KO$3)=0,"",SUM(Výsledky!FG65,Výsledky!FU65,Výsledky!HY65,Výsledky!IM65,Výsledky!KC65))</f>
        <v>130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71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</v>
      </c>
      <c r="Q72" s="172">
        <f>IF(COUNT(Výsledky!$GG$3,Výsledky!$HI$3,Výsledky!$IK$3,Výsledky!$KV$3,Výsledky!$ME$3,Výsledky!$OI$3,Výsledky!$QT$3)=0,"",SUM(Výsledky!GW65,Výsledky!HD65,Výsledky!IF65,Výsledky!KJ65,Výsledky!MG65,Výsledky!OD65,Výsledky!QO65))</f>
        <v>120</v>
      </c>
      <c r="R72" s="188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30</v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7.4999999999999997E-2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26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0.65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29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0.72499999999999998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18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0.45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18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0.45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9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0.22500000000000001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2.5000000000000001E-2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10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0.25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16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0.65853658536585369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0.61538461538461542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200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33.333333333333336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0.4</v>
      </c>
      <c r="N73" s="172">
        <f>IF(COUNT(Výsledky!$BK$3,Výsledky!$DH$3,Výsledky!$HP$3,Výsledky!$ID$3,Výsledky!$KO$3)=0,"",SUM(Výsledky!FG79,Výsledky!FU79,Výsledky!HY79,Výsledky!IM79,Výsledky!KC79))</f>
        <v>130</v>
      </c>
      <c r="O73" s="173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71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0.75</v>
      </c>
      <c r="Q73" s="172">
        <f>IF(COUNT(Výsledky!$GG$3,Výsledky!$HI$3,Výsledky!$IK$3,Výsledky!$KV$3,Výsledky!$ME$3,Výsledky!$OI$3,Výsledky!$QT$3)=0,"",SUM(Výsledky!GW79,Výsledky!HD79,Výsledky!IF79,Výsledky!KJ79,Výsledky!MG79,Výsledky!OD79,Výsledky!QO79))</f>
        <v>120</v>
      </c>
      <c r="R73" s="188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40</v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7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0.25925925925925924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7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0.25925925925925924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6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0.22222222222222221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3.7037037037037035E-2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7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0.25925925925925924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72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0.97560975609756095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1300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33.333333333333336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570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24.782608695652176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330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41.25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0.8</v>
      </c>
      <c r="N75" s="172">
        <f>IF(COUNT(Výsledky!$BK$3,Výsledky!$DH$3,Výsledky!$HP$3,Výsledky!$ID$3,Výsledky!$KO$3)=0,"",SUM(Výsledky!FG66,Výsledky!FU66,Výsledky!HY66,Výsledky!IM66,Výsledky!KC66))</f>
        <v>210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71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</v>
      </c>
      <c r="Q75" s="172">
        <f>IF(COUNT(Výsledky!$GG$3,Výsledky!$HI$3,Výsledky!$IK$3,Výsledky!$KV$3,Výsledky!$ME$3,Výsledky!$OI$3,Výsledky!$QT$3)=0,"",SUM(Výsledky!GW66,Výsledky!HD66,Výsledky!IF66,Výsledky!KJ66,Výsledky!MG66,Výsledky!OD66,Výsledky!QO66))</f>
        <v>190</v>
      </c>
      <c r="R75" s="188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47.5</v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5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0.125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22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0.55000000000000004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27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0.67500000000000004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12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12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6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0.15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0.05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8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10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0.25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0.29268292682926828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0.34615384615384615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72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72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72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7.3170731707317069E-2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0.11538461538461539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72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0.85365853658536583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230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32.857142857142854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0.8</v>
      </c>
      <c r="N80" s="172">
        <f>IF(COUNT(Výsledky!$BK$3,Výsledky!$DH$3,Výsledky!$HP$3,Výsledky!$ID$3,Výsledky!$KO$3)=0,"",SUM(Výsledky!FG74,Výsledky!FU74,Výsledky!HY74,Výsledky!IM74,Výsledky!KC74))</f>
        <v>120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71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</v>
      </c>
      <c r="Q80" s="172">
        <f>IF(COUNT(Výsledky!$GG$3,Výsledky!$HI$3,Výsledky!$IK$3,Výsledky!$KV$3,Výsledky!$ME$3,Výsledky!$OI$3,Výsledky!$QT$3)=0,"",SUM(Výsledky!GW74,Výsledky!HD74,Výsledky!IF74,Výsledky!KJ74,Výsledky!MG74,Výsledky!OD74,Výsledky!QO74))</f>
        <v>150</v>
      </c>
      <c r="R80" s="188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37.5</v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16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0.45714285714285713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16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0.45714285714285713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4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0.11428571428571428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2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5.7142857142857141E-2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6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0.17142857142857143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1510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36.829268292682926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740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29.6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480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60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0.8</v>
      </c>
      <c r="N81" s="172">
        <f>IF(COUNT(Výsledky!$BK$3,Výsledky!$DH$3,Výsledky!$HP$3,Výsledky!$ID$3,Výsledky!$KO$3)=0,"",SUM(Výsledky!FG71,Výsledky!FU71,Výsledky!HY71,Výsledky!IM71,Výsledky!KC71))</f>
        <v>120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71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</v>
      </c>
      <c r="Q81" s="172">
        <f>IF(COUNT(Výsledky!$GG$3,Výsledky!$HI$3,Výsledky!$IK$3,Výsledky!$KV$3,Výsledky!$ME$3,Výsledky!$OI$3,Výsledky!$QT$3)=0,"",SUM(Výsledky!GW71,Výsledky!HD71,Výsledky!IF71,Výsledky!KJ71,Výsledky!MG71,Výsledky!OD71,Výsledky!QO71))</f>
        <v>170</v>
      </c>
      <c r="R81" s="188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42.5</v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0.12195121951219512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24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0.58536585365853655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29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0.70731707317073167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20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0.48780487804878048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20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0.48780487804878048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0.14634146341463414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7.3170731707317069E-2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9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0.21951219512195122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12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0.29268292682926828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0.17073170731707318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0.23076923076923078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72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0.95121951219512191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330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41.25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0.8</v>
      </c>
      <c r="N83" s="181">
        <f>IF(COUNT(Výsledky!$BK$3,Výsledky!$DH$3,Výsledky!$HP$3,Výsledky!$ID$3,Výsledky!$KO$3)=0,"",SUM(Výsledky!FG82,Výsledky!FU82,Výsledky!HY82,Výsledky!IM82,Výsledky!KC82))</f>
        <v>180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80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</v>
      </c>
      <c r="Q83" s="181">
        <f>IF(COUNT(Výsledky!$GG$3,Výsledky!$HI$3,Výsledky!$IK$3,Výsledky!$KV$3,Výsledky!$ME$3,Výsledky!$OI$3,Výsledky!$QT$3)=0,"",SUM(Výsledky!GW82,Výsledky!HD82,Výsledky!IF82,Výsledky!KJ82,Výsledky!MG82,Výsledky!OD82,Výsledky!QO82))</f>
        <v>130</v>
      </c>
      <c r="R83" s="191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32.5</v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12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0.30769230769230771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12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0.30769230769230771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7.6923076923076927E-2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4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0.10256410256410256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7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0.17948717948717949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2"/>
  <sheetViews>
    <sheetView topLeftCell="A25" zoomScale="85" zoomScaleNormal="85" workbookViewId="0">
      <selection activeCell="B84" sqref="B84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221</v>
      </c>
      <c r="B1" s="213" t="s">
        <v>222</v>
      </c>
    </row>
    <row r="2" spans="1:2" x14ac:dyDescent="0.2">
      <c r="A2" s="214" t="s">
        <v>267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44" t="s">
        <v>389</v>
      </c>
      <c r="B4" s="127">
        <v>40</v>
      </c>
    </row>
    <row r="5" spans="1:2" x14ac:dyDescent="0.2">
      <c r="A5" s="216" t="s">
        <v>207</v>
      </c>
      <c r="B5" s="127">
        <v>40</v>
      </c>
    </row>
    <row r="6" spans="1:2" x14ac:dyDescent="0.2">
      <c r="A6" s="216" t="s">
        <v>220</v>
      </c>
      <c r="B6" s="127">
        <v>40</v>
      </c>
    </row>
    <row r="7" spans="1:2" x14ac:dyDescent="0.2">
      <c r="A7" s="216" t="s">
        <v>208</v>
      </c>
      <c r="B7" s="127">
        <v>40</v>
      </c>
    </row>
    <row r="8" spans="1:2" x14ac:dyDescent="0.2">
      <c r="A8" s="216" t="s">
        <v>209</v>
      </c>
      <c r="B8" s="127">
        <v>40</v>
      </c>
    </row>
    <row r="9" spans="1:2" x14ac:dyDescent="0.2">
      <c r="A9" s="216" t="s">
        <v>210</v>
      </c>
      <c r="B9" s="127">
        <v>40</v>
      </c>
    </row>
    <row r="10" spans="1:2" x14ac:dyDescent="0.2">
      <c r="A10" s="216" t="s">
        <v>211</v>
      </c>
      <c r="B10" s="127">
        <v>40</v>
      </c>
    </row>
    <row r="11" spans="1:2" x14ac:dyDescent="0.2">
      <c r="A11" s="216" t="s">
        <v>357</v>
      </c>
      <c r="B11" s="127">
        <v>40</v>
      </c>
    </row>
    <row r="12" spans="1:2" x14ac:dyDescent="0.2">
      <c r="A12" s="217" t="s">
        <v>212</v>
      </c>
      <c r="B12" s="218">
        <v>40</v>
      </c>
    </row>
    <row r="13" spans="1:2" x14ac:dyDescent="0.2">
      <c r="A13" s="214" t="s">
        <v>290</v>
      </c>
      <c r="B13" s="220">
        <v>40</v>
      </c>
    </row>
    <row r="14" spans="1:2" x14ac:dyDescent="0.2">
      <c r="A14" s="216" t="s">
        <v>291</v>
      </c>
      <c r="B14" s="221">
        <v>40</v>
      </c>
    </row>
    <row r="15" spans="1:2" x14ac:dyDescent="0.2">
      <c r="A15" s="216" t="s">
        <v>232</v>
      </c>
      <c r="B15" s="221">
        <v>40</v>
      </c>
    </row>
    <row r="16" spans="1:2" x14ac:dyDescent="0.2">
      <c r="A16" s="216" t="s">
        <v>339</v>
      </c>
      <c r="B16" s="221">
        <v>40</v>
      </c>
    </row>
    <row r="17" spans="1:2" x14ac:dyDescent="0.2">
      <c r="A17" s="254" t="s">
        <v>346</v>
      </c>
      <c r="B17" s="221">
        <v>40</v>
      </c>
    </row>
    <row r="18" spans="1:2" x14ac:dyDescent="0.2">
      <c r="A18" s="216" t="s">
        <v>359</v>
      </c>
      <c r="B18" s="221">
        <v>40</v>
      </c>
    </row>
    <row r="19" spans="1:2" x14ac:dyDescent="0.2">
      <c r="A19" s="216" t="s">
        <v>233</v>
      </c>
      <c r="B19" s="221">
        <v>40</v>
      </c>
    </row>
    <row r="20" spans="1:2" x14ac:dyDescent="0.2">
      <c r="A20" s="216" t="s">
        <v>234</v>
      </c>
      <c r="B20" s="221">
        <v>40</v>
      </c>
    </row>
    <row r="21" spans="1:2" x14ac:dyDescent="0.2">
      <c r="A21" s="216" t="s">
        <v>235</v>
      </c>
      <c r="B21" s="221">
        <v>40</v>
      </c>
    </row>
    <row r="22" spans="1:2" x14ac:dyDescent="0.2">
      <c r="A22" s="216" t="s">
        <v>236</v>
      </c>
      <c r="B22" s="221">
        <v>40</v>
      </c>
    </row>
    <row r="23" spans="1:2" x14ac:dyDescent="0.2">
      <c r="A23" s="216" t="s">
        <v>237</v>
      </c>
      <c r="B23" s="221">
        <v>40</v>
      </c>
    </row>
    <row r="24" spans="1:2" x14ac:dyDescent="0.2">
      <c r="A24" s="216" t="s">
        <v>238</v>
      </c>
      <c r="B24" s="221">
        <v>40</v>
      </c>
    </row>
    <row r="25" spans="1:2" x14ac:dyDescent="0.2">
      <c r="A25" s="254" t="s">
        <v>292</v>
      </c>
      <c r="B25" s="221">
        <v>40</v>
      </c>
    </row>
    <row r="26" spans="1:2" x14ac:dyDescent="0.2">
      <c r="A26" s="219" t="s">
        <v>361</v>
      </c>
      <c r="B26" s="288">
        <v>40</v>
      </c>
    </row>
    <row r="27" spans="1:2" x14ac:dyDescent="0.2">
      <c r="A27" s="214" t="s">
        <v>288</v>
      </c>
      <c r="B27" s="215">
        <v>20</v>
      </c>
    </row>
    <row r="28" spans="1:2" x14ac:dyDescent="0.2">
      <c r="A28" s="216" t="s">
        <v>224</v>
      </c>
      <c r="B28" s="127">
        <v>20</v>
      </c>
    </row>
    <row r="29" spans="1:2" x14ac:dyDescent="0.2">
      <c r="A29" s="254" t="s">
        <v>408</v>
      </c>
      <c r="B29" s="127">
        <v>20</v>
      </c>
    </row>
    <row r="30" spans="1:2" x14ac:dyDescent="0.2">
      <c r="A30" s="216" t="s">
        <v>225</v>
      </c>
      <c r="B30" s="127">
        <v>20</v>
      </c>
    </row>
    <row r="31" spans="1:2" x14ac:dyDescent="0.2">
      <c r="A31" s="216" t="s">
        <v>226</v>
      </c>
      <c r="B31" s="127">
        <v>20</v>
      </c>
    </row>
    <row r="32" spans="1:2" x14ac:dyDescent="0.2">
      <c r="A32" s="216" t="s">
        <v>227</v>
      </c>
      <c r="B32" s="127">
        <v>20</v>
      </c>
    </row>
    <row r="33" spans="1:2" x14ac:dyDescent="0.2">
      <c r="A33" s="216" t="s">
        <v>228</v>
      </c>
      <c r="B33" s="127">
        <v>20</v>
      </c>
    </row>
    <row r="34" spans="1:2" x14ac:dyDescent="0.2">
      <c r="A34" s="216" t="s">
        <v>229</v>
      </c>
      <c r="B34" s="127">
        <v>20</v>
      </c>
    </row>
    <row r="35" spans="1:2" x14ac:dyDescent="0.2">
      <c r="A35" s="216" t="s">
        <v>230</v>
      </c>
      <c r="B35" s="127">
        <v>20</v>
      </c>
    </row>
    <row r="36" spans="1:2" x14ac:dyDescent="0.2">
      <c r="A36" s="216" t="s">
        <v>358</v>
      </c>
      <c r="B36" s="127">
        <v>20</v>
      </c>
    </row>
    <row r="37" spans="1:2" x14ac:dyDescent="0.2">
      <c r="A37" s="217" t="s">
        <v>231</v>
      </c>
      <c r="B37" s="218">
        <v>20</v>
      </c>
    </row>
    <row r="38" spans="1:2" x14ac:dyDescent="0.2">
      <c r="A38" s="214" t="s">
        <v>263</v>
      </c>
      <c r="B38" s="215">
        <v>20</v>
      </c>
    </row>
    <row r="39" spans="1:2" x14ac:dyDescent="0.2">
      <c r="A39" s="216" t="s">
        <v>289</v>
      </c>
      <c r="B39" s="127">
        <v>20</v>
      </c>
    </row>
    <row r="40" spans="1:2" x14ac:dyDescent="0.2">
      <c r="A40" s="216" t="s">
        <v>213</v>
      </c>
      <c r="B40" s="127">
        <v>20</v>
      </c>
    </row>
    <row r="41" spans="1:2" x14ac:dyDescent="0.2">
      <c r="A41" s="216" t="s">
        <v>327</v>
      </c>
      <c r="B41" s="127">
        <v>20</v>
      </c>
    </row>
    <row r="42" spans="1:2" x14ac:dyDescent="0.2">
      <c r="A42" s="254" t="s">
        <v>345</v>
      </c>
      <c r="B42" s="221">
        <v>20</v>
      </c>
    </row>
    <row r="43" spans="1:2" x14ac:dyDescent="0.2">
      <c r="A43" s="216" t="s">
        <v>360</v>
      </c>
      <c r="B43" s="127">
        <v>20</v>
      </c>
    </row>
    <row r="44" spans="1:2" x14ac:dyDescent="0.2">
      <c r="A44" s="216" t="s">
        <v>214</v>
      </c>
      <c r="B44" s="127">
        <v>20</v>
      </c>
    </row>
    <row r="45" spans="1:2" x14ac:dyDescent="0.2">
      <c r="A45" s="216" t="s">
        <v>215</v>
      </c>
      <c r="B45" s="127">
        <v>20</v>
      </c>
    </row>
    <row r="46" spans="1:2" x14ac:dyDescent="0.2">
      <c r="A46" s="216" t="s">
        <v>216</v>
      </c>
      <c r="B46" s="127">
        <v>20</v>
      </c>
    </row>
    <row r="47" spans="1:2" x14ac:dyDescent="0.2">
      <c r="A47" s="216" t="s">
        <v>217</v>
      </c>
      <c r="B47" s="127">
        <v>20</v>
      </c>
    </row>
    <row r="48" spans="1:2" x14ac:dyDescent="0.2">
      <c r="A48" s="216" t="s">
        <v>219</v>
      </c>
      <c r="B48" s="127">
        <v>20</v>
      </c>
    </row>
    <row r="49" spans="1:2" x14ac:dyDescent="0.2">
      <c r="A49" s="216" t="s">
        <v>218</v>
      </c>
      <c r="B49" s="127">
        <v>20</v>
      </c>
    </row>
    <row r="50" spans="1:2" x14ac:dyDescent="0.2">
      <c r="A50" s="254" t="s">
        <v>266</v>
      </c>
      <c r="B50" s="127">
        <v>20</v>
      </c>
    </row>
    <row r="51" spans="1:2" x14ac:dyDescent="0.2">
      <c r="A51" s="219" t="s">
        <v>362</v>
      </c>
      <c r="B51" s="218">
        <v>20</v>
      </c>
    </row>
    <row r="52" spans="1:2" x14ac:dyDescent="0.2">
      <c r="A52" s="214" t="s">
        <v>267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54" t="s">
        <v>389</v>
      </c>
      <c r="B54" s="127">
        <v>30</v>
      </c>
    </row>
    <row r="55" spans="1:2" x14ac:dyDescent="0.2">
      <c r="A55" s="216" t="s">
        <v>207</v>
      </c>
      <c r="B55" s="127">
        <v>30</v>
      </c>
    </row>
    <row r="56" spans="1:2" x14ac:dyDescent="0.2">
      <c r="A56" s="216" t="s">
        <v>220</v>
      </c>
      <c r="B56" s="127">
        <v>30</v>
      </c>
    </row>
    <row r="57" spans="1:2" x14ac:dyDescent="0.2">
      <c r="A57" s="216" t="s">
        <v>208</v>
      </c>
      <c r="B57" s="127">
        <v>30</v>
      </c>
    </row>
    <row r="58" spans="1:2" x14ac:dyDescent="0.2">
      <c r="A58" s="216" t="s">
        <v>209</v>
      </c>
      <c r="B58" s="127">
        <v>30</v>
      </c>
    </row>
    <row r="59" spans="1:2" x14ac:dyDescent="0.2">
      <c r="A59" s="216" t="s">
        <v>210</v>
      </c>
      <c r="B59" s="127">
        <v>30</v>
      </c>
    </row>
    <row r="60" spans="1:2" x14ac:dyDescent="0.2">
      <c r="A60" s="216" t="s">
        <v>211</v>
      </c>
      <c r="B60" s="127">
        <v>30</v>
      </c>
    </row>
    <row r="61" spans="1:2" x14ac:dyDescent="0.2">
      <c r="A61" s="216" t="s">
        <v>357</v>
      </c>
      <c r="B61" s="127">
        <v>30</v>
      </c>
    </row>
    <row r="62" spans="1:2" x14ac:dyDescent="0.2">
      <c r="A62" s="217" t="s">
        <v>212</v>
      </c>
      <c r="B62" s="218">
        <v>30</v>
      </c>
    </row>
    <row r="63" spans="1:2" x14ac:dyDescent="0.2">
      <c r="A63" s="214" t="s">
        <v>290</v>
      </c>
      <c r="B63" s="215">
        <v>30</v>
      </c>
    </row>
    <row r="64" spans="1:2" x14ac:dyDescent="0.2">
      <c r="A64" s="216" t="s">
        <v>291</v>
      </c>
      <c r="B64" s="127">
        <v>30</v>
      </c>
    </row>
    <row r="65" spans="1:2" x14ac:dyDescent="0.2">
      <c r="A65" s="216" t="s">
        <v>232</v>
      </c>
      <c r="B65" s="127">
        <v>30</v>
      </c>
    </row>
    <row r="66" spans="1:2" x14ac:dyDescent="0.2">
      <c r="A66" s="216" t="s">
        <v>339</v>
      </c>
      <c r="B66" s="127">
        <v>30</v>
      </c>
    </row>
    <row r="67" spans="1:2" x14ac:dyDescent="0.2">
      <c r="A67" s="254" t="s">
        <v>346</v>
      </c>
      <c r="B67" s="221">
        <v>30</v>
      </c>
    </row>
    <row r="68" spans="1:2" x14ac:dyDescent="0.2">
      <c r="A68" s="216" t="s">
        <v>359</v>
      </c>
      <c r="B68" s="127">
        <v>30</v>
      </c>
    </row>
    <row r="69" spans="1:2" x14ac:dyDescent="0.2">
      <c r="A69" s="216" t="s">
        <v>233</v>
      </c>
      <c r="B69" s="127">
        <v>30</v>
      </c>
    </row>
    <row r="70" spans="1:2" x14ac:dyDescent="0.2">
      <c r="A70" s="216" t="s">
        <v>234</v>
      </c>
      <c r="B70" s="127">
        <v>30</v>
      </c>
    </row>
    <row r="71" spans="1:2" x14ac:dyDescent="0.2">
      <c r="A71" s="216" t="s">
        <v>235</v>
      </c>
      <c r="B71" s="127">
        <v>30</v>
      </c>
    </row>
    <row r="72" spans="1:2" x14ac:dyDescent="0.2">
      <c r="A72" s="216" t="s">
        <v>236</v>
      </c>
      <c r="B72" s="127">
        <v>30</v>
      </c>
    </row>
    <row r="73" spans="1:2" x14ac:dyDescent="0.2">
      <c r="A73" s="216" t="s">
        <v>237</v>
      </c>
      <c r="B73" s="127">
        <v>30</v>
      </c>
    </row>
    <row r="74" spans="1:2" x14ac:dyDescent="0.2">
      <c r="A74" s="216" t="s">
        <v>238</v>
      </c>
      <c r="B74" s="127">
        <v>30</v>
      </c>
    </row>
    <row r="75" spans="1:2" x14ac:dyDescent="0.2">
      <c r="A75" s="254" t="s">
        <v>292</v>
      </c>
      <c r="B75" s="127">
        <v>30</v>
      </c>
    </row>
    <row r="76" spans="1:2" ht="13.5" thickBot="1" x14ac:dyDescent="0.25">
      <c r="A76" s="316" t="s">
        <v>361</v>
      </c>
      <c r="B76" s="317">
        <v>30</v>
      </c>
    </row>
    <row r="77" spans="1:2" x14ac:dyDescent="0.2">
      <c r="A77" s="254" t="s">
        <v>375</v>
      </c>
      <c r="B77" s="221">
        <v>20</v>
      </c>
    </row>
    <row r="78" spans="1:2" x14ac:dyDescent="0.2">
      <c r="A78" s="254" t="s">
        <v>387</v>
      </c>
      <c r="B78" s="221">
        <v>20</v>
      </c>
    </row>
    <row r="79" spans="1:2" x14ac:dyDescent="0.2">
      <c r="A79" s="254" t="s">
        <v>395</v>
      </c>
      <c r="B79" s="221">
        <v>20</v>
      </c>
    </row>
    <row r="80" spans="1:2" x14ac:dyDescent="0.2">
      <c r="A80" s="254" t="s">
        <v>397</v>
      </c>
      <c r="B80" s="221">
        <v>20</v>
      </c>
    </row>
    <row r="81" spans="1:2" x14ac:dyDescent="0.2">
      <c r="A81" s="254" t="s">
        <v>416</v>
      </c>
      <c r="B81" s="221">
        <v>20</v>
      </c>
    </row>
    <row r="82" spans="1:2" x14ac:dyDescent="0.2">
      <c r="A82" s="254" t="s">
        <v>417</v>
      </c>
      <c r="B82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37"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293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260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294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295</v>
      </c>
      <c r="B17" s="130">
        <v>16</v>
      </c>
      <c r="C17" s="44"/>
    </row>
    <row r="18" spans="1:3" x14ac:dyDescent="0.2">
      <c r="A18" s="129" t="s">
        <v>296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297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254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249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246</v>
      </c>
      <c r="B43" s="130">
        <v>42</v>
      </c>
      <c r="C43" s="44"/>
    </row>
    <row r="44" spans="1:3" x14ac:dyDescent="0.2">
      <c r="A44" s="129" t="s">
        <v>250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298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299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247</v>
      </c>
      <c r="B53" s="130">
        <v>52</v>
      </c>
      <c r="C53" s="44"/>
    </row>
    <row r="54" spans="1:3" x14ac:dyDescent="0.2">
      <c r="A54" s="129" t="s">
        <v>318</v>
      </c>
      <c r="B54" s="130">
        <v>53</v>
      </c>
      <c r="C54" s="44"/>
    </row>
    <row r="55" spans="1:3" x14ac:dyDescent="0.2">
      <c r="A55" s="129" t="s">
        <v>316</v>
      </c>
      <c r="B55" s="130">
        <v>54</v>
      </c>
      <c r="C55" s="44"/>
    </row>
    <row r="56" spans="1:3" x14ac:dyDescent="0.2">
      <c r="A56" s="129" t="s">
        <v>317</v>
      </c>
      <c r="B56" s="130">
        <v>55</v>
      </c>
      <c r="C56" s="44"/>
    </row>
    <row r="57" spans="1:3" x14ac:dyDescent="0.2">
      <c r="A57" s="129" t="s">
        <v>323</v>
      </c>
      <c r="B57" s="130">
        <v>56</v>
      </c>
      <c r="C57" s="44"/>
    </row>
    <row r="58" spans="1:3" x14ac:dyDescent="0.2">
      <c r="A58" s="129" t="s">
        <v>324</v>
      </c>
      <c r="B58" s="130">
        <v>57</v>
      </c>
      <c r="C58" s="44"/>
    </row>
    <row r="59" spans="1:3" x14ac:dyDescent="0.2">
      <c r="A59" s="129" t="s">
        <v>325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252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256</v>
      </c>
      <c r="B63" s="130">
        <v>62</v>
      </c>
      <c r="C63" s="44"/>
    </row>
    <row r="64" spans="1:3" x14ac:dyDescent="0.2">
      <c r="A64" s="129" t="s">
        <v>329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251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330</v>
      </c>
      <c r="B70" s="130">
        <v>69</v>
      </c>
      <c r="C70" s="44"/>
    </row>
    <row r="71" spans="1:3" x14ac:dyDescent="0.2">
      <c r="A71" s="129" t="s">
        <v>347</v>
      </c>
      <c r="B71" s="130">
        <v>70</v>
      </c>
      <c r="C71" s="44"/>
    </row>
    <row r="72" spans="1:3" x14ac:dyDescent="0.2">
      <c r="A72" s="129" t="s">
        <v>341</v>
      </c>
      <c r="B72" s="130">
        <v>71</v>
      </c>
      <c r="C72" s="44"/>
    </row>
    <row r="73" spans="1:3" x14ac:dyDescent="0.2">
      <c r="A73" s="129" t="s">
        <v>355</v>
      </c>
      <c r="B73" s="130">
        <v>72</v>
      </c>
      <c r="C73" s="44"/>
    </row>
    <row r="74" spans="1:3" x14ac:dyDescent="0.2">
      <c r="A74" s="129" t="s">
        <v>257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259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2024-02-29T13:52:17Z</dcterms:modified>
</cp:coreProperties>
</file>